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2.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filterPrivacy="1" showInkAnnotation="0" codeName="ThisWorkbook" defaultThemeVersion="124226"/>
  <xr:revisionPtr revIDLastSave="0" documentId="13_ncr:1_{ABD85F17-DF92-44C5-85AA-4FA73730B991}" xr6:coauthVersionLast="36" xr6:coauthVersionMax="36" xr10:uidLastSave="{00000000-0000-0000-0000-000000000000}"/>
  <bookViews>
    <workbookView xWindow="6816" yWindow="300" windowWidth="10248" windowHeight="5772" xr2:uid="{00000000-000D-0000-FFFF-FFFF00000000}"/>
  </bookViews>
  <sheets>
    <sheet name="Sheet1" sheetId="1" r:id="rId1"/>
    <sheet name="Sheet2" sheetId="2" state="hidden" r:id="rId2"/>
    <sheet name="Sheet3" sheetId="3" state="hidden" r:id="rId3"/>
    <sheet name="Sheet4" sheetId="4" state="hidden" r:id="rId4"/>
    <sheet name="Sheet5" sheetId="5" state="hidden" r:id="rId5"/>
  </sheets>
  <externalReferences>
    <externalReference r:id="rId6"/>
  </externalReferences>
  <definedNames>
    <definedName name="DC_gain_comp">Sheet2!$B$31</definedName>
    <definedName name="DC_gain_power">Sheet2!$B$21</definedName>
    <definedName name="fp">Sheet2!$B$18</definedName>
    <definedName name="fp_comp1">Sheet2!$B$29</definedName>
    <definedName name="fp_comp2">Sheet2!$B$30</definedName>
    <definedName name="fp_ff">Sheet2!$B$55</definedName>
    <definedName name="fz_comp">Sheet2!$B$28</definedName>
    <definedName name="fz_ff">Sheet2!$B$54</definedName>
    <definedName name="fzESR">Sheet2!$B$20</definedName>
    <definedName name="fzRHP">Sheet2!$B$19</definedName>
    <definedName name="GmPS">Sheet2!$B$6</definedName>
    <definedName name="Rsns">Sheet2!$D$5</definedName>
    <definedName name="Vout">Sheet2!$B$11</definedName>
    <definedName name="Vref">Sheet2!$B$3</definedName>
  </definedNames>
  <calcPr calcId="191029"/>
</workbook>
</file>

<file path=xl/calcChain.xml><?xml version="1.0" encoding="utf-8"?>
<calcChain xmlns="http://schemas.openxmlformats.org/spreadsheetml/2006/main">
  <c r="B42" i="1" l="1"/>
  <c r="B26" i="2" l="1"/>
  <c r="B27" i="2"/>
  <c r="B25" i="2"/>
  <c r="B25" i="1"/>
  <c r="I21" i="5" l="1"/>
  <c r="I23" i="5" s="1"/>
  <c r="I22" i="5"/>
  <c r="W233" i="2" l="1"/>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D25" i="1" l="1"/>
  <c r="B26" i="1" l="1"/>
  <c r="B9" i="2" l="1"/>
  <c r="B8" i="2"/>
  <c r="B7" i="2"/>
  <c r="N19" i="1"/>
  <c r="I12" i="1"/>
  <c r="B29" i="1"/>
  <c r="B31" i="1" s="1"/>
  <c r="B32" i="1" s="1"/>
  <c r="B35" i="2" l="1"/>
  <c r="D35" i="2" s="1"/>
  <c r="B14" i="2"/>
  <c r="D14" i="2" s="1"/>
  <c r="B13" i="2"/>
  <c r="B11" i="2"/>
  <c r="B10" i="2"/>
  <c r="B60" i="2"/>
  <c r="D27" i="2"/>
  <c r="D26" i="2"/>
  <c r="D25" i="2"/>
  <c r="D24" i="2"/>
  <c r="D9" i="2"/>
  <c r="W5" i="2"/>
  <c r="D5" i="2"/>
  <c r="AP4" i="2" s="1"/>
  <c r="W4" i="2"/>
  <c r="D4" i="2"/>
  <c r="B28" i="2" l="1"/>
  <c r="AP5" i="2"/>
  <c r="AP236" i="2"/>
  <c r="AP240" i="2"/>
  <c r="AP241" i="2"/>
  <c r="AP242" i="2"/>
  <c r="AP243" i="2"/>
  <c r="AP247" i="2"/>
  <c r="AP251" i="2"/>
  <c r="AP257" i="2"/>
  <c r="AP263" i="2"/>
  <c r="AP264" i="2"/>
  <c r="AP271" i="2"/>
  <c r="AP272" i="2"/>
  <c r="AP284" i="2"/>
  <c r="AP286" i="2"/>
  <c r="AP287" i="2"/>
  <c r="AP288" i="2"/>
  <c r="AP289" i="2"/>
  <c r="AP294" i="2"/>
  <c r="AP296" i="2"/>
  <c r="AP298" i="2"/>
  <c r="AP300" i="2"/>
  <c r="AP301" i="2"/>
  <c r="AP303" i="2"/>
  <c r="AP310" i="2"/>
  <c r="AP313" i="2"/>
  <c r="AP315" i="2"/>
  <c r="AP318" i="2"/>
  <c r="AP322" i="2"/>
  <c r="AP335" i="2"/>
  <c r="AP336" i="2"/>
  <c r="AP342" i="2"/>
  <c r="AP345" i="2"/>
  <c r="AP351" i="2"/>
  <c r="AP355" i="2"/>
  <c r="AP356" i="2"/>
  <c r="AP361" i="2"/>
  <c r="AP362" i="2"/>
  <c r="AP370" i="2"/>
  <c r="AP373" i="2"/>
  <c r="AP375" i="2"/>
  <c r="AP376" i="2"/>
  <c r="AP389" i="2"/>
  <c r="AP394" i="2"/>
  <c r="AP396" i="2"/>
  <c r="AP399" i="2"/>
  <c r="AP405" i="2"/>
  <c r="AP410" i="2"/>
  <c r="AP421" i="2"/>
  <c r="AP422" i="2"/>
  <c r="AP423" i="2"/>
  <c r="AP424" i="2"/>
  <c r="AP426" i="2"/>
  <c r="AP427" i="2"/>
  <c r="AP430" i="2"/>
  <c r="AP431" i="2"/>
  <c r="AP432" i="2"/>
  <c r="AP436" i="2"/>
  <c r="AP440" i="2"/>
  <c r="AP445" i="2"/>
  <c r="AP447" i="2"/>
  <c r="AP450" i="2"/>
  <c r="AP456" i="2"/>
  <c r="AP457" i="2"/>
  <c r="AP458" i="2"/>
  <c r="AP459" i="2"/>
  <c r="AP461" i="2"/>
  <c r="AP462" i="2"/>
  <c r="AP464" i="2"/>
  <c r="AP465" i="2"/>
  <c r="AP466" i="2"/>
  <c r="AP467" i="2"/>
  <c r="AP469" i="2"/>
  <c r="AP471" i="2"/>
  <c r="AP473" i="2"/>
  <c r="AP474" i="2"/>
  <c r="AP476" i="2"/>
  <c r="AP479" i="2"/>
  <c r="AP489" i="2"/>
  <c r="AP490" i="2"/>
  <c r="AP492" i="2"/>
  <c r="AP495" i="2"/>
  <c r="AP505" i="2"/>
  <c r="AP506" i="2"/>
  <c r="AP508" i="2"/>
  <c r="AP511" i="2"/>
  <c r="AP233" i="2"/>
  <c r="AP235" i="2"/>
  <c r="AP239" i="2"/>
  <c r="AP249" i="2"/>
  <c r="AP250" i="2"/>
  <c r="AP255" i="2"/>
  <c r="AP259" i="2"/>
  <c r="AP265" i="2"/>
  <c r="AP267" i="2"/>
  <c r="AP268" i="2"/>
  <c r="AP269" i="2"/>
  <c r="AP270" i="2"/>
  <c r="AP274" i="2"/>
  <c r="AP277" i="2"/>
  <c r="AP282" i="2"/>
  <c r="AP302" i="2"/>
  <c r="AP304" i="2"/>
  <c r="AP306" i="2"/>
  <c r="AP308" i="2"/>
  <c r="AP316" i="2"/>
  <c r="AP319" i="2"/>
  <c r="AP327" i="2"/>
  <c r="AP328" i="2"/>
  <c r="AP330" i="2"/>
  <c r="AP333" i="2"/>
  <c r="AP339" i="2"/>
  <c r="AP340" i="2"/>
  <c r="AP346" i="2"/>
  <c r="AP349" i="2"/>
  <c r="AP353" i="2"/>
  <c r="AP357" i="2"/>
  <c r="AP368" i="2"/>
  <c r="AP374" i="2"/>
  <c r="AP377" i="2"/>
  <c r="AP383" i="2"/>
  <c r="AP386" i="2"/>
  <c r="AP390" i="2"/>
  <c r="AP392" i="2"/>
  <c r="AP395" i="2"/>
  <c r="AP401" i="2"/>
  <c r="AP408" i="2"/>
  <c r="AP411" i="2"/>
  <c r="AP417" i="2"/>
  <c r="AP420" i="2"/>
  <c r="AP428" i="2"/>
  <c r="AP437" i="2"/>
  <c r="AP441" i="2"/>
  <c r="AP443" i="2"/>
  <c r="AP446" i="2"/>
  <c r="AP452" i="2"/>
  <c r="AP453" i="2"/>
  <c r="AP455" i="2"/>
  <c r="AP470" i="2"/>
  <c r="AP475" i="2"/>
  <c r="AP485" i="2"/>
  <c r="AP486" i="2"/>
  <c r="AP488" i="2"/>
  <c r="AP491" i="2"/>
  <c r="AP501" i="2"/>
  <c r="AP502" i="2"/>
  <c r="AP504" i="2"/>
  <c r="AP507" i="2"/>
  <c r="AP234" i="2"/>
  <c r="AP237" i="2"/>
  <c r="AP244" i="2"/>
  <c r="AP248" i="2"/>
  <c r="AP256" i="2"/>
  <c r="AP260" i="2"/>
  <c r="AP262" i="2"/>
  <c r="AP275" i="2"/>
  <c r="AP276" i="2"/>
  <c r="AP279" i="2"/>
  <c r="AP280" i="2"/>
  <c r="AP285" i="2"/>
  <c r="AP291" i="2"/>
  <c r="AP309" i="2"/>
  <c r="AP311" i="2"/>
  <c r="AP314" i="2"/>
  <c r="AP317" i="2"/>
  <c r="AP320" i="2"/>
  <c r="AP323" i="2"/>
  <c r="AP324" i="2"/>
  <c r="AP325" i="2"/>
  <c r="AP334" i="2"/>
  <c r="AP337" i="2"/>
  <c r="AP343" i="2"/>
  <c r="AP344" i="2"/>
  <c r="AP350" i="2"/>
  <c r="AP354" i="2"/>
  <c r="AP360" i="2"/>
  <c r="AP363" i="2"/>
  <c r="AP364" i="2"/>
  <c r="AP366" i="2"/>
  <c r="AP367" i="2"/>
  <c r="AP371" i="2"/>
  <c r="AP372" i="2"/>
  <c r="AP379" i="2"/>
  <c r="AP380" i="2"/>
  <c r="AP381" i="2"/>
  <c r="AP382" i="2"/>
  <c r="AP388" i="2"/>
  <c r="AP391" i="2"/>
  <c r="AP397" i="2"/>
  <c r="AP402" i="2"/>
  <c r="AP404" i="2"/>
  <c r="AP413" i="2"/>
  <c r="AP414" i="2"/>
  <c r="AP415" i="2"/>
  <c r="AP416" i="2"/>
  <c r="AP425" i="2"/>
  <c r="AP435" i="2"/>
  <c r="AP439" i="2"/>
  <c r="AP442" i="2"/>
  <c r="AP448" i="2"/>
  <c r="AP451" i="2"/>
  <c r="AP460" i="2"/>
  <c r="AP463" i="2"/>
  <c r="AP468" i="2"/>
  <c r="AP472" i="2"/>
  <c r="AP481" i="2"/>
  <c r="AP482" i="2"/>
  <c r="AP484" i="2"/>
  <c r="AP487" i="2"/>
  <c r="AP497" i="2"/>
  <c r="AP498" i="2"/>
  <c r="AP500" i="2"/>
  <c r="AP503" i="2"/>
  <c r="AP238" i="2"/>
  <c r="AP245" i="2"/>
  <c r="AP246" i="2"/>
  <c r="AP252" i="2"/>
  <c r="AP253" i="2"/>
  <c r="AP254" i="2"/>
  <c r="AP258" i="2"/>
  <c r="AP261" i="2"/>
  <c r="AP266" i="2"/>
  <c r="AP273" i="2"/>
  <c r="AP278" i="2"/>
  <c r="AP281" i="2"/>
  <c r="AP283" i="2"/>
  <c r="AP290" i="2"/>
  <c r="AP292" i="2"/>
  <c r="AP293" i="2"/>
  <c r="AP295" i="2"/>
  <c r="AP297" i="2"/>
  <c r="AP299" i="2"/>
  <c r="AP305" i="2"/>
  <c r="AP307" i="2"/>
  <c r="AP312" i="2"/>
  <c r="AP321" i="2"/>
  <c r="AP326" i="2"/>
  <c r="AP329" i="2"/>
  <c r="AP331" i="2"/>
  <c r="AP332" i="2"/>
  <c r="AP338" i="2"/>
  <c r="AP341" i="2"/>
  <c r="AP347" i="2"/>
  <c r="AP348" i="2"/>
  <c r="AP352" i="2"/>
  <c r="AP358" i="2"/>
  <c r="AP359" i="2"/>
  <c r="AP365" i="2"/>
  <c r="AP369" i="2"/>
  <c r="AP378" i="2"/>
  <c r="AP384" i="2"/>
  <c r="AP385" i="2"/>
  <c r="AP387" i="2"/>
  <c r="AP393" i="2"/>
  <c r="AP398" i="2"/>
  <c r="AP400" i="2"/>
  <c r="AP403" i="2"/>
  <c r="AP406" i="2"/>
  <c r="AP407" i="2"/>
  <c r="AP409" i="2"/>
  <c r="AP412" i="2"/>
  <c r="AP418" i="2"/>
  <c r="AP419" i="2"/>
  <c r="AP429" i="2"/>
  <c r="AP433" i="2"/>
  <c r="AP434" i="2"/>
  <c r="AP438" i="2"/>
  <c r="AP444" i="2"/>
  <c r="AP449" i="2"/>
  <c r="AP454" i="2"/>
  <c r="AP477" i="2"/>
  <c r="AP478" i="2"/>
  <c r="AP480" i="2"/>
  <c r="AP483" i="2"/>
  <c r="AP493" i="2"/>
  <c r="AP494" i="2"/>
  <c r="AP496" i="2"/>
  <c r="AP499" i="2"/>
  <c r="AP509" i="2"/>
  <c r="AP510" i="2"/>
  <c r="AP512" i="2"/>
  <c r="AP515" i="2"/>
  <c r="AP519" i="2"/>
  <c r="AP521" i="2"/>
  <c r="AP538" i="2"/>
  <c r="AP544" i="2"/>
  <c r="AP545" i="2"/>
  <c r="AP547" i="2"/>
  <c r="AP556" i="2"/>
  <c r="AP558" i="2"/>
  <c r="AP561" i="2"/>
  <c r="AP567" i="2"/>
  <c r="AP572" i="2"/>
  <c r="AP574" i="2"/>
  <c r="AP577" i="2"/>
  <c r="AP583" i="2"/>
  <c r="AP588" i="2"/>
  <c r="AP594" i="2"/>
  <c r="AP597" i="2"/>
  <c r="AP600" i="2"/>
  <c r="AP601" i="2"/>
  <c r="AP602" i="2"/>
  <c r="AP604" i="2"/>
  <c r="AP611" i="2"/>
  <c r="AP614" i="2"/>
  <c r="AP621" i="2"/>
  <c r="AP623" i="2"/>
  <c r="AP624" i="2"/>
  <c r="AP625" i="2"/>
  <c r="AP628" i="2"/>
  <c r="AP639" i="2"/>
  <c r="AP640" i="2"/>
  <c r="AP642" i="2"/>
  <c r="AP645" i="2"/>
  <c r="AP655" i="2"/>
  <c r="AP656" i="2"/>
  <c r="AP658" i="2"/>
  <c r="AP661" i="2"/>
  <c r="AP671" i="2"/>
  <c r="AP672" i="2"/>
  <c r="AP674" i="2"/>
  <c r="AP679" i="2"/>
  <c r="AP680" i="2"/>
  <c r="AP682" i="2"/>
  <c r="AP687" i="2"/>
  <c r="AP688" i="2"/>
  <c r="AP689" i="2"/>
  <c r="AP695" i="2"/>
  <c r="AP696" i="2"/>
  <c r="AP705" i="2"/>
  <c r="AP709" i="2"/>
  <c r="AP722" i="2"/>
  <c r="AP723" i="2"/>
  <c r="AP725" i="2"/>
  <c r="AP728" i="2"/>
  <c r="AP738" i="2"/>
  <c r="AP739" i="2"/>
  <c r="AP741" i="2"/>
  <c r="AP744" i="2"/>
  <c r="AP754" i="2"/>
  <c r="AP755" i="2"/>
  <c r="AP757" i="2"/>
  <c r="AP760" i="2"/>
  <c r="AP770" i="2"/>
  <c r="AP771" i="2"/>
  <c r="AP773" i="2"/>
  <c r="AP778" i="2"/>
  <c r="AP779" i="2"/>
  <c r="AP781" i="2"/>
  <c r="AP786" i="2"/>
  <c r="AP787" i="2"/>
  <c r="AP788" i="2"/>
  <c r="AP795" i="2"/>
  <c r="AP801" i="2"/>
  <c r="AP804" i="2"/>
  <c r="AP809" i="2"/>
  <c r="AP813" i="2"/>
  <c r="AP814" i="2"/>
  <c r="AP815" i="2"/>
  <c r="AP816" i="2"/>
  <c r="AP821" i="2"/>
  <c r="AP822" i="2"/>
  <c r="AP517" i="2"/>
  <c r="AP518" i="2"/>
  <c r="AP522" i="2"/>
  <c r="AP528" i="2"/>
  <c r="AP531" i="2"/>
  <c r="AP536" i="2"/>
  <c r="AP540" i="2"/>
  <c r="AP541" i="2"/>
  <c r="AP542" i="2"/>
  <c r="AP543" i="2"/>
  <c r="AP554" i="2"/>
  <c r="AP557" i="2"/>
  <c r="AP563" i="2"/>
  <c r="AP568" i="2"/>
  <c r="AP570" i="2"/>
  <c r="AP573" i="2"/>
  <c r="AP579" i="2"/>
  <c r="AP584" i="2"/>
  <c r="AP586" i="2"/>
  <c r="AP589" i="2"/>
  <c r="AP591" i="2"/>
  <c r="AP592" i="2"/>
  <c r="AP593" i="2"/>
  <c r="AP599" i="2"/>
  <c r="AP605" i="2"/>
  <c r="AP607" i="2"/>
  <c r="AP608" i="2"/>
  <c r="AP609" i="2"/>
  <c r="AP610" i="2"/>
  <c r="AP619" i="2"/>
  <c r="AP626" i="2"/>
  <c r="AP635" i="2"/>
  <c r="AP636" i="2"/>
  <c r="AP638" i="2"/>
  <c r="AP641" i="2"/>
  <c r="AP651" i="2"/>
  <c r="AP652" i="2"/>
  <c r="AP654" i="2"/>
  <c r="AP657" i="2"/>
  <c r="AP667" i="2"/>
  <c r="AP668" i="2"/>
  <c r="AP670" i="2"/>
  <c r="AP673" i="2"/>
  <c r="AP681" i="2"/>
  <c r="AP686" i="2"/>
  <c r="AP698" i="2"/>
  <c r="AP699" i="2"/>
  <c r="AP700" i="2"/>
  <c r="AP701" i="2"/>
  <c r="AP703" i="2"/>
  <c r="AP718" i="2"/>
  <c r="AP719" i="2"/>
  <c r="AP721" i="2"/>
  <c r="AP724" i="2"/>
  <c r="AP734" i="2"/>
  <c r="AP735" i="2"/>
  <c r="AP737" i="2"/>
  <c r="AP740" i="2"/>
  <c r="AP750" i="2"/>
  <c r="AP751" i="2"/>
  <c r="AP753" i="2"/>
  <c r="AP756" i="2"/>
  <c r="AP766" i="2"/>
  <c r="AP767" i="2"/>
  <c r="AP769" i="2"/>
  <c r="AP772" i="2"/>
  <c r="AP780" i="2"/>
  <c r="AP785" i="2"/>
  <c r="AP793" i="2"/>
  <c r="AP797" i="2"/>
  <c r="AP798" i="2"/>
  <c r="AP799" i="2"/>
  <c r="AP800" i="2"/>
  <c r="AP812" i="2"/>
  <c r="AP818" i="2"/>
  <c r="AP819" i="2"/>
  <c r="AP820" i="2"/>
  <c r="AP6" i="2"/>
  <c r="AP8" i="2"/>
  <c r="AP520" i="2"/>
  <c r="AP524" i="2"/>
  <c r="AP525" i="2"/>
  <c r="AP526" i="2"/>
  <c r="AP527" i="2"/>
  <c r="AP539" i="2"/>
  <c r="AP548" i="2"/>
  <c r="AP552" i="2"/>
  <c r="AP553" i="2"/>
  <c r="AP559" i="2"/>
  <c r="AP564" i="2"/>
  <c r="AP566" i="2"/>
  <c r="AP569" i="2"/>
  <c r="AP575" i="2"/>
  <c r="AP580" i="2"/>
  <c r="AP582" i="2"/>
  <c r="AP585" i="2"/>
  <c r="AP595" i="2"/>
  <c r="AP603" i="2"/>
  <c r="AP612" i="2"/>
  <c r="AP613" i="2"/>
  <c r="AP622" i="2"/>
  <c r="AP631" i="2"/>
  <c r="AP632" i="2"/>
  <c r="AP633" i="2"/>
  <c r="AP637" i="2"/>
  <c r="AP647" i="2"/>
  <c r="AP648" i="2"/>
  <c r="AP650" i="2"/>
  <c r="AP653" i="2"/>
  <c r="AP663" i="2"/>
  <c r="AP664" i="2"/>
  <c r="AP666" i="2"/>
  <c r="AP669" i="2"/>
  <c r="AP678" i="2"/>
  <c r="AP685" i="2"/>
  <c r="AP694" i="2"/>
  <c r="AP697" i="2"/>
  <c r="AP704" i="2"/>
  <c r="AP710" i="2"/>
  <c r="AP714" i="2"/>
  <c r="AP715" i="2"/>
  <c r="AP717" i="2"/>
  <c r="AP720" i="2"/>
  <c r="AP730" i="2"/>
  <c r="AP731" i="2"/>
  <c r="AP733" i="2"/>
  <c r="AP736" i="2"/>
  <c r="AP746" i="2"/>
  <c r="AP747" i="2"/>
  <c r="AP749" i="2"/>
  <c r="AP752" i="2"/>
  <c r="AP762" i="2"/>
  <c r="AP763" i="2"/>
  <c r="AP765" i="2"/>
  <c r="AP768" i="2"/>
  <c r="AP777" i="2"/>
  <c r="AP784" i="2"/>
  <c r="AP790" i="2"/>
  <c r="AP791" i="2"/>
  <c r="AP792" i="2"/>
  <c r="AP796" i="2"/>
  <c r="AP802" i="2"/>
  <c r="AP803" i="2"/>
  <c r="AP805" i="2"/>
  <c r="AP806" i="2"/>
  <c r="AP807" i="2"/>
  <c r="AP808" i="2"/>
  <c r="AP810" i="2"/>
  <c r="AP7" i="2"/>
  <c r="AP10" i="2"/>
  <c r="AP513" i="2"/>
  <c r="AP514" i="2"/>
  <c r="AP516" i="2"/>
  <c r="AP523" i="2"/>
  <c r="AP529" i="2"/>
  <c r="AP530" i="2"/>
  <c r="AP532" i="2"/>
  <c r="AP533" i="2"/>
  <c r="AP534" i="2"/>
  <c r="AP535" i="2"/>
  <c r="AP537" i="2"/>
  <c r="AP546" i="2"/>
  <c r="AP549" i="2"/>
  <c r="AP550" i="2"/>
  <c r="AP551" i="2"/>
  <c r="AP555" i="2"/>
  <c r="AP560" i="2"/>
  <c r="AP562" i="2"/>
  <c r="AP565" i="2"/>
  <c r="AP571" i="2"/>
  <c r="AP576" i="2"/>
  <c r="AP578" i="2"/>
  <c r="AP581" i="2"/>
  <c r="AP587" i="2"/>
  <c r="AP590" i="2"/>
  <c r="AP596" i="2"/>
  <c r="AP598" i="2"/>
  <c r="AP606" i="2"/>
  <c r="AP615" i="2"/>
  <c r="AP616" i="2"/>
  <c r="AP617" i="2"/>
  <c r="AP618" i="2"/>
  <c r="AP620" i="2"/>
  <c r="AP627" i="2"/>
  <c r="AP629" i="2"/>
  <c r="AP630" i="2"/>
  <c r="AP634" i="2"/>
  <c r="AP643" i="2"/>
  <c r="AP644" i="2"/>
  <c r="AP646" i="2"/>
  <c r="AP649" i="2"/>
  <c r="AP659" i="2"/>
  <c r="AP660" i="2"/>
  <c r="AP662" i="2"/>
  <c r="AP665" i="2"/>
  <c r="AP675" i="2"/>
  <c r="AP676" i="2"/>
  <c r="AP677" i="2"/>
  <c r="AP683" i="2"/>
  <c r="AP684" i="2"/>
  <c r="AP690" i="2"/>
  <c r="AP691" i="2"/>
  <c r="AP692" i="2"/>
  <c r="AP693" i="2"/>
  <c r="AP702" i="2"/>
  <c r="AP706" i="2"/>
  <c r="AP707" i="2"/>
  <c r="AP708" i="2"/>
  <c r="AP711" i="2"/>
  <c r="AP712" i="2"/>
  <c r="AP713" i="2"/>
  <c r="AP716" i="2"/>
  <c r="AP726" i="2"/>
  <c r="AP727" i="2"/>
  <c r="AP729" i="2"/>
  <c r="AP732" i="2"/>
  <c r="AP742" i="2"/>
  <c r="AP743" i="2"/>
  <c r="AP745" i="2"/>
  <c r="AP748" i="2"/>
  <c r="AP758" i="2"/>
  <c r="AP759" i="2"/>
  <c r="AP761" i="2"/>
  <c r="AP764" i="2"/>
  <c r="AP774" i="2"/>
  <c r="AP775" i="2"/>
  <c r="AP776" i="2"/>
  <c r="AP782" i="2"/>
  <c r="AP783" i="2"/>
  <c r="AP789" i="2"/>
  <c r="AP794" i="2"/>
  <c r="AP811" i="2"/>
  <c r="AP817" i="2"/>
  <c r="AP9" i="2"/>
  <c r="AP11" i="2"/>
  <c r="AP13" i="2"/>
  <c r="AP17" i="2"/>
  <c r="AP18" i="2"/>
  <c r="AP24" i="2"/>
  <c r="AP25" i="2"/>
  <c r="AP26" i="2"/>
  <c r="AP33" i="2"/>
  <c r="AP35" i="2"/>
  <c r="AP38" i="2"/>
  <c r="AP43" i="2"/>
  <c r="AP44" i="2"/>
  <c r="AP46" i="2"/>
  <c r="AP49" i="2"/>
  <c r="AP54" i="2"/>
  <c r="AP61" i="2"/>
  <c r="AP66" i="2"/>
  <c r="AP67" i="2"/>
  <c r="AP69" i="2"/>
  <c r="AP70" i="2"/>
  <c r="AP71" i="2"/>
  <c r="AP74" i="2"/>
  <c r="AP75" i="2"/>
  <c r="AP76" i="2"/>
  <c r="AP80" i="2"/>
  <c r="AP90" i="2"/>
  <c r="AP91" i="2"/>
  <c r="AP93" i="2"/>
  <c r="AP96" i="2"/>
  <c r="AP98" i="2"/>
  <c r="AP99" i="2"/>
  <c r="AP100" i="2"/>
  <c r="AP116" i="2"/>
  <c r="AP117" i="2"/>
  <c r="AP118" i="2"/>
  <c r="AP121" i="2"/>
  <c r="AP126" i="2"/>
  <c r="AP134" i="2"/>
  <c r="AP142" i="2"/>
  <c r="AP151" i="2"/>
  <c r="AP153" i="2"/>
  <c r="AP156" i="2"/>
  <c r="AP159" i="2"/>
  <c r="AP161" i="2"/>
  <c r="AP163" i="2"/>
  <c r="AP165" i="2"/>
  <c r="AP167" i="2"/>
  <c r="AP169" i="2"/>
  <c r="AP171" i="2"/>
  <c r="AP173" i="2"/>
  <c r="AP175" i="2"/>
  <c r="AP177" i="2"/>
  <c r="AP179" i="2"/>
  <c r="AP181" i="2"/>
  <c r="AP183" i="2"/>
  <c r="AP198" i="2"/>
  <c r="AP204" i="2"/>
  <c r="AP206" i="2"/>
  <c r="AP209" i="2"/>
  <c r="AP212" i="2"/>
  <c r="AP214" i="2"/>
  <c r="AP215" i="2"/>
  <c r="AP221" i="2"/>
  <c r="AP225" i="2"/>
  <c r="AP20" i="2"/>
  <c r="AP28" i="2"/>
  <c r="AP29" i="2"/>
  <c r="AP31" i="2"/>
  <c r="AP34" i="2"/>
  <c r="AP40" i="2"/>
  <c r="AP42" i="2"/>
  <c r="AP45" i="2"/>
  <c r="AP55" i="2"/>
  <c r="AP56" i="2"/>
  <c r="AP57" i="2"/>
  <c r="AP62" i="2"/>
  <c r="AP64" i="2"/>
  <c r="AP72" i="2"/>
  <c r="AP86" i="2"/>
  <c r="AP87" i="2"/>
  <c r="AP89" i="2"/>
  <c r="AP92" i="2"/>
  <c r="AP105" i="2"/>
  <c r="AP112" i="2"/>
  <c r="AP113" i="2"/>
  <c r="AP115" i="2"/>
  <c r="AP124" i="2"/>
  <c r="AP127" i="2"/>
  <c r="AP129" i="2"/>
  <c r="AP132" i="2"/>
  <c r="AP135" i="2"/>
  <c r="AP137" i="2"/>
  <c r="AP140" i="2"/>
  <c r="AP143" i="2"/>
  <c r="AP145" i="2"/>
  <c r="AP152" i="2"/>
  <c r="AP154" i="2"/>
  <c r="AP155" i="2"/>
  <c r="AP160" i="2"/>
  <c r="AP186" i="2"/>
  <c r="AP188" i="2"/>
  <c r="AP190" i="2"/>
  <c r="AP191" i="2"/>
  <c r="AP196" i="2"/>
  <c r="AP202" i="2"/>
  <c r="AP207" i="2"/>
  <c r="AP216" i="2"/>
  <c r="AP218" i="2"/>
  <c r="AP219" i="2"/>
  <c r="AP222" i="2"/>
  <c r="AP223" i="2"/>
  <c r="AP226" i="2"/>
  <c r="AP227" i="2"/>
  <c r="AP12" i="2"/>
  <c r="AP16" i="2"/>
  <c r="AP21" i="2"/>
  <c r="AP23" i="2"/>
  <c r="AP27" i="2"/>
  <c r="AP30" i="2"/>
  <c r="AP36" i="2"/>
  <c r="AP41" i="2"/>
  <c r="AP51" i="2"/>
  <c r="AP52" i="2"/>
  <c r="AP53" i="2"/>
  <c r="AP58" i="2"/>
  <c r="AP60" i="2"/>
  <c r="AP63" i="2"/>
  <c r="AP68" i="2"/>
  <c r="AP82" i="2"/>
  <c r="AP83" i="2"/>
  <c r="AP85" i="2"/>
  <c r="AP88" i="2"/>
  <c r="AP94" i="2"/>
  <c r="AP95" i="2"/>
  <c r="AP101" i="2"/>
  <c r="AP102" i="2"/>
  <c r="AP103" i="2"/>
  <c r="AP106" i="2"/>
  <c r="AP107" i="2"/>
  <c r="AP108" i="2"/>
  <c r="AP109" i="2"/>
  <c r="AP111" i="2"/>
  <c r="AP114" i="2"/>
  <c r="AP122" i="2"/>
  <c r="AP130" i="2"/>
  <c r="AP138" i="2"/>
  <c r="AP146" i="2"/>
  <c r="AP149" i="2"/>
  <c r="AP150" i="2"/>
  <c r="AP157" i="2"/>
  <c r="AP158" i="2"/>
  <c r="AP185" i="2"/>
  <c r="AP187" i="2"/>
  <c r="AP189" i="2"/>
  <c r="AP194" i="2"/>
  <c r="AP195" i="2"/>
  <c r="AP197" i="2"/>
  <c r="AP199" i="2"/>
  <c r="AP200" i="2"/>
  <c r="AP205" i="2"/>
  <c r="AP208" i="2"/>
  <c r="AP210" i="2"/>
  <c r="AP213" i="2"/>
  <c r="AP220" i="2"/>
  <c r="AP224" i="2"/>
  <c r="AP228" i="2"/>
  <c r="AP229" i="2"/>
  <c r="AP231" i="2"/>
  <c r="AP232" i="2"/>
  <c r="AP14" i="2"/>
  <c r="AP15" i="2"/>
  <c r="AP19" i="2"/>
  <c r="AP22" i="2"/>
  <c r="AP32" i="2"/>
  <c r="AP37" i="2"/>
  <c r="AP39" i="2"/>
  <c r="AP47" i="2"/>
  <c r="AP48" i="2"/>
  <c r="AP50" i="2"/>
  <c r="AP59" i="2"/>
  <c r="AP65" i="2"/>
  <c r="AP73" i="2"/>
  <c r="AP77" i="2"/>
  <c r="AP78" i="2"/>
  <c r="AP79" i="2"/>
  <c r="AP81" i="2"/>
  <c r="AP84" i="2"/>
  <c r="AP97" i="2"/>
  <c r="AP104" i="2"/>
  <c r="AP110" i="2"/>
  <c r="AP119" i="2"/>
  <c r="AP120" i="2"/>
  <c r="AP123" i="2"/>
  <c r="AP125" i="2"/>
  <c r="AP128" i="2"/>
  <c r="AP131" i="2"/>
  <c r="AP133" i="2"/>
  <c r="AP136" i="2"/>
  <c r="AP139" i="2"/>
  <c r="AP141" i="2"/>
  <c r="AP144" i="2"/>
  <c r="AP147" i="2"/>
  <c r="AP148" i="2"/>
  <c r="AP162" i="2"/>
  <c r="AP164" i="2"/>
  <c r="AP166" i="2"/>
  <c r="AP168" i="2"/>
  <c r="AP170" i="2"/>
  <c r="AP172" i="2"/>
  <c r="AP174" i="2"/>
  <c r="AP176" i="2"/>
  <c r="AP178" i="2"/>
  <c r="AP180" i="2"/>
  <c r="AP182" i="2"/>
  <c r="AP184" i="2"/>
  <c r="AP192" i="2"/>
  <c r="AP193" i="2"/>
  <c r="AP201" i="2"/>
  <c r="AP203" i="2"/>
  <c r="AP211" i="2"/>
  <c r="AP217" i="2"/>
  <c r="AP230" i="2"/>
  <c r="AQ236" i="2"/>
  <c r="AQ249" i="2"/>
  <c r="AQ254" i="2"/>
  <c r="AQ255" i="2"/>
  <c r="AQ259" i="2"/>
  <c r="AQ264" i="2"/>
  <c r="AQ267" i="2"/>
  <c r="AQ269" i="2"/>
  <c r="AQ271" i="2"/>
  <c r="AQ277" i="2"/>
  <c r="AQ293" i="2"/>
  <c r="AQ295" i="2"/>
  <c r="AQ296" i="2"/>
  <c r="AQ306" i="2"/>
  <c r="AQ309" i="2"/>
  <c r="AQ311" i="2"/>
  <c r="AQ312" i="2"/>
  <c r="AQ317" i="2"/>
  <c r="AQ322" i="2"/>
  <c r="AQ324" i="2"/>
  <c r="AQ326" i="2"/>
  <c r="AQ328" i="2"/>
  <c r="AQ329" i="2"/>
  <c r="AQ330" i="2"/>
  <c r="AQ333" i="2"/>
  <c r="AQ337" i="2"/>
  <c r="AQ341" i="2"/>
  <c r="AQ345" i="2"/>
  <c r="AQ349" i="2"/>
  <c r="AQ359" i="2"/>
  <c r="AQ362" i="2"/>
  <c r="AQ368" i="2"/>
  <c r="AQ370" i="2"/>
  <c r="AQ379" i="2"/>
  <c r="AQ381" i="2"/>
  <c r="AQ383" i="2"/>
  <c r="AQ384" i="2"/>
  <c r="AQ388" i="2"/>
  <c r="AQ393" i="2"/>
  <c r="AQ399" i="2"/>
  <c r="AQ402" i="2"/>
  <c r="AQ404" i="2"/>
  <c r="AQ409" i="2"/>
  <c r="AQ427" i="2"/>
  <c r="AQ431" i="2"/>
  <c r="AQ434" i="2"/>
  <c r="AQ437" i="2"/>
  <c r="AQ438" i="2"/>
  <c r="AQ441" i="2"/>
  <c r="AQ443" i="2"/>
  <c r="AQ448" i="2"/>
  <c r="AQ462" i="2"/>
  <c r="AQ463" i="2"/>
  <c r="AQ468" i="2"/>
  <c r="AQ469" i="2"/>
  <c r="AQ471" i="2"/>
  <c r="AQ474" i="2"/>
  <c r="AQ476" i="2"/>
  <c r="AQ481" i="2"/>
  <c r="AQ483" i="2"/>
  <c r="AQ490" i="2"/>
  <c r="AQ492" i="2"/>
  <c r="AQ497" i="2"/>
  <c r="AQ499" i="2"/>
  <c r="AQ506" i="2"/>
  <c r="AQ508" i="2"/>
  <c r="AQ513" i="2"/>
  <c r="AQ515" i="2"/>
  <c r="AQ518" i="2"/>
  <c r="AQ519" i="2"/>
  <c r="AQ522" i="2"/>
  <c r="AQ523" i="2"/>
  <c r="AQ525" i="2"/>
  <c r="AQ527" i="2"/>
  <c r="AQ530" i="2"/>
  <c r="AQ531" i="2"/>
  <c r="AQ536" i="2"/>
  <c r="AQ537" i="2"/>
  <c r="AQ551" i="2"/>
  <c r="AQ554" i="2"/>
  <c r="AQ559" i="2"/>
  <c r="AQ234" i="2"/>
  <c r="AQ239" i="2"/>
  <c r="AQ241" i="2"/>
  <c r="AQ243" i="2"/>
  <c r="AQ245" i="2"/>
  <c r="AQ252" i="2"/>
  <c r="AQ261" i="2"/>
  <c r="AQ272" i="2"/>
  <c r="AQ275" i="2"/>
  <c r="AQ278" i="2"/>
  <c r="AQ279" i="2"/>
  <c r="AQ287" i="2"/>
  <c r="AQ289" i="2"/>
  <c r="AQ297" i="2"/>
  <c r="AQ299" i="2"/>
  <c r="AQ300" i="2"/>
  <c r="AQ302" i="2"/>
  <c r="AQ304" i="2"/>
  <c r="AQ305" i="2"/>
  <c r="AQ307" i="2"/>
  <c r="AQ314" i="2"/>
  <c r="AQ323" i="2"/>
  <c r="AQ327" i="2"/>
  <c r="AQ331" i="2"/>
  <c r="AQ335" i="2"/>
  <c r="AQ339" i="2"/>
  <c r="AQ343" i="2"/>
  <c r="AQ347" i="2"/>
  <c r="AQ351" i="2"/>
  <c r="AQ355" i="2"/>
  <c r="AQ360" i="2"/>
  <c r="AQ364" i="2"/>
  <c r="AQ365" i="2"/>
  <c r="AQ369" i="2"/>
  <c r="AQ372" i="2"/>
  <c r="AQ374" i="2"/>
  <c r="AQ389" i="2"/>
  <c r="AQ395" i="2"/>
  <c r="AQ398" i="2"/>
  <c r="AQ400" i="2"/>
  <c r="AQ405" i="2"/>
  <c r="AQ406" i="2"/>
  <c r="AQ411" i="2"/>
  <c r="AQ412" i="2"/>
  <c r="AQ414" i="2"/>
  <c r="AQ416" i="2"/>
  <c r="AQ419" i="2"/>
  <c r="AQ420" i="2"/>
  <c r="AQ422" i="2"/>
  <c r="AQ424" i="2"/>
  <c r="AQ432" i="2"/>
  <c r="AQ435" i="2"/>
  <c r="AQ439" i="2"/>
  <c r="AQ444" i="2"/>
  <c r="AQ450" i="2"/>
  <c r="AQ451" i="2"/>
  <c r="AQ453" i="2"/>
  <c r="AQ454" i="2"/>
  <c r="AQ455" i="2"/>
  <c r="AQ457" i="2"/>
  <c r="AQ459" i="2"/>
  <c r="AQ464" i="2"/>
  <c r="AQ466" i="2"/>
  <c r="AQ472" i="2"/>
  <c r="AQ477" i="2"/>
  <c r="AQ479" i="2"/>
  <c r="AQ486" i="2"/>
  <c r="AQ488" i="2"/>
  <c r="AQ493" i="2"/>
  <c r="AQ495" i="2"/>
  <c r="AQ502" i="2"/>
  <c r="AQ504" i="2"/>
  <c r="AQ509" i="2"/>
  <c r="AQ511" i="2"/>
  <c r="AQ520" i="2"/>
  <c r="AQ521" i="2"/>
  <c r="AQ532" i="2"/>
  <c r="AQ534" i="2"/>
  <c r="AQ540" i="2"/>
  <c r="AQ542" i="2"/>
  <c r="AQ544" i="2"/>
  <c r="AQ547" i="2"/>
  <c r="AQ549" i="2"/>
  <c r="AQ555" i="2"/>
  <c r="AQ561" i="2"/>
  <c r="AQ233" i="2"/>
  <c r="AQ235" i="2"/>
  <c r="AQ238" i="2"/>
  <c r="AQ244" i="2"/>
  <c r="AQ247" i="2"/>
  <c r="AQ250" i="2"/>
  <c r="AQ253" i="2"/>
  <c r="AQ256" i="2"/>
  <c r="AQ257" i="2"/>
  <c r="AQ260" i="2"/>
  <c r="AQ262" i="2"/>
  <c r="AQ268" i="2"/>
  <c r="AQ270" i="2"/>
  <c r="AQ273" i="2"/>
  <c r="AQ281" i="2"/>
  <c r="AQ284" i="2"/>
  <c r="AQ285" i="2"/>
  <c r="AQ292" i="2"/>
  <c r="AQ294" i="2"/>
  <c r="AQ308" i="2"/>
  <c r="AQ313" i="2"/>
  <c r="AQ315" i="2"/>
  <c r="AQ316" i="2"/>
  <c r="AQ321" i="2"/>
  <c r="AQ325" i="2"/>
  <c r="AQ334" i="2"/>
  <c r="AQ338" i="2"/>
  <c r="AQ342" i="2"/>
  <c r="AQ346" i="2"/>
  <c r="AQ350" i="2"/>
  <c r="AQ352" i="2"/>
  <c r="AQ354" i="2"/>
  <c r="AQ361" i="2"/>
  <c r="AQ366" i="2"/>
  <c r="AQ373" i="2"/>
  <c r="AQ375" i="2"/>
  <c r="AQ377" i="2"/>
  <c r="AQ378" i="2"/>
  <c r="AQ380" i="2"/>
  <c r="AQ382" i="2"/>
  <c r="AQ385" i="2"/>
  <c r="AQ386" i="2"/>
  <c r="AQ391" i="2"/>
  <c r="AQ394" i="2"/>
  <c r="AQ396" i="2"/>
  <c r="AQ401" i="2"/>
  <c r="AQ410" i="2"/>
  <c r="AQ425" i="2"/>
  <c r="AQ426" i="2"/>
  <c r="AQ428" i="2"/>
  <c r="AQ430" i="2"/>
  <c r="AQ436" i="2"/>
  <c r="AQ440" i="2"/>
  <c r="AQ446" i="2"/>
  <c r="AQ449" i="2"/>
  <c r="AQ460" i="2"/>
  <c r="AQ461" i="2"/>
  <c r="AQ473" i="2"/>
  <c r="AQ475" i="2"/>
  <c r="AQ482" i="2"/>
  <c r="AQ484" i="2"/>
  <c r="AQ489" i="2"/>
  <c r="AQ491" i="2"/>
  <c r="AQ498" i="2"/>
  <c r="AQ500" i="2"/>
  <c r="AQ505" i="2"/>
  <c r="AQ507" i="2"/>
  <c r="AQ514" i="2"/>
  <c r="AQ516" i="2"/>
  <c r="AQ517" i="2"/>
  <c r="AQ524" i="2"/>
  <c r="AQ526" i="2"/>
  <c r="AQ528" i="2"/>
  <c r="AQ529" i="2"/>
  <c r="AQ545" i="2"/>
  <c r="AQ548" i="2"/>
  <c r="AQ552" i="2"/>
  <c r="AQ557" i="2"/>
  <c r="AQ560" i="2"/>
  <c r="AQ562" i="2"/>
  <c r="AQ237" i="2"/>
  <c r="AQ240" i="2"/>
  <c r="AQ242" i="2"/>
  <c r="AQ246" i="2"/>
  <c r="AQ248" i="2"/>
  <c r="AQ251" i="2"/>
  <c r="AQ258" i="2"/>
  <c r="AQ263" i="2"/>
  <c r="AQ265" i="2"/>
  <c r="AQ266" i="2"/>
  <c r="AQ274" i="2"/>
  <c r="AQ276" i="2"/>
  <c r="AQ280" i="2"/>
  <c r="AQ282" i="2"/>
  <c r="AQ283" i="2"/>
  <c r="AQ286" i="2"/>
  <c r="AQ288" i="2"/>
  <c r="AQ290" i="2"/>
  <c r="AQ291" i="2"/>
  <c r="AQ298" i="2"/>
  <c r="AQ301" i="2"/>
  <c r="AQ303" i="2"/>
  <c r="AQ310" i="2"/>
  <c r="AQ318" i="2"/>
  <c r="AQ319" i="2"/>
  <c r="AQ320" i="2"/>
  <c r="AQ332" i="2"/>
  <c r="AQ336" i="2"/>
  <c r="AQ340" i="2"/>
  <c r="AQ344" i="2"/>
  <c r="AQ348" i="2"/>
  <c r="AQ353" i="2"/>
  <c r="AQ356" i="2"/>
  <c r="AQ357" i="2"/>
  <c r="AQ358" i="2"/>
  <c r="AQ363" i="2"/>
  <c r="AQ367" i="2"/>
  <c r="AQ371" i="2"/>
  <c r="AQ376" i="2"/>
  <c r="AQ387" i="2"/>
  <c r="AQ390" i="2"/>
  <c r="AQ392" i="2"/>
  <c r="AQ397" i="2"/>
  <c r="AQ403" i="2"/>
  <c r="AQ407" i="2"/>
  <c r="AQ408" i="2"/>
  <c r="AQ413" i="2"/>
  <c r="AQ415" i="2"/>
  <c r="AQ417" i="2"/>
  <c r="AQ418" i="2"/>
  <c r="AQ421" i="2"/>
  <c r="AQ423" i="2"/>
  <c r="AQ429" i="2"/>
  <c r="AQ433" i="2"/>
  <c r="AQ442" i="2"/>
  <c r="AQ445" i="2"/>
  <c r="AQ447" i="2"/>
  <c r="AQ452" i="2"/>
  <c r="AQ456" i="2"/>
  <c r="AQ458" i="2"/>
  <c r="AQ465" i="2"/>
  <c r="AQ467" i="2"/>
  <c r="AQ470" i="2"/>
  <c r="AQ478" i="2"/>
  <c r="AQ480" i="2"/>
  <c r="AQ485" i="2"/>
  <c r="AQ487" i="2"/>
  <c r="AQ494" i="2"/>
  <c r="AQ496" i="2"/>
  <c r="AQ501" i="2"/>
  <c r="AQ503" i="2"/>
  <c r="AQ510" i="2"/>
  <c r="AQ512" i="2"/>
  <c r="AQ533" i="2"/>
  <c r="AQ535" i="2"/>
  <c r="AQ538" i="2"/>
  <c r="AQ539" i="2"/>
  <c r="AQ541" i="2"/>
  <c r="AQ543" i="2"/>
  <c r="AQ546" i="2"/>
  <c r="AQ550" i="2"/>
  <c r="AQ553" i="2"/>
  <c r="AQ556" i="2"/>
  <c r="AQ558" i="2"/>
  <c r="AQ567" i="2"/>
  <c r="AQ573" i="2"/>
  <c r="AQ576" i="2"/>
  <c r="AQ578" i="2"/>
  <c r="AQ583" i="2"/>
  <c r="AQ589" i="2"/>
  <c r="AQ590" i="2"/>
  <c r="AQ593" i="2"/>
  <c r="AQ596" i="2"/>
  <c r="AQ598" i="2"/>
  <c r="AQ608" i="2"/>
  <c r="AQ610" i="2"/>
  <c r="AQ613" i="2"/>
  <c r="AQ614" i="2"/>
  <c r="AQ616" i="2"/>
  <c r="AQ618" i="2"/>
  <c r="AQ621" i="2"/>
  <c r="AQ622" i="2"/>
  <c r="AQ627" i="2"/>
  <c r="AQ629" i="2"/>
  <c r="AQ632" i="2"/>
  <c r="AQ634" i="2"/>
  <c r="AQ639" i="2"/>
  <c r="AQ641" i="2"/>
  <c r="AQ648" i="2"/>
  <c r="AQ650" i="2"/>
  <c r="AQ655" i="2"/>
  <c r="AQ657" i="2"/>
  <c r="AQ664" i="2"/>
  <c r="AQ666" i="2"/>
  <c r="AQ671" i="2"/>
  <c r="AQ673" i="2"/>
  <c r="AQ678" i="2"/>
  <c r="AQ679" i="2"/>
  <c r="AQ681" i="2"/>
  <c r="AQ687" i="2"/>
  <c r="AQ702" i="2"/>
  <c r="AQ703" i="2"/>
  <c r="AQ708" i="2"/>
  <c r="AQ712" i="2"/>
  <c r="AQ715" i="2"/>
  <c r="AQ717" i="2"/>
  <c r="AQ722" i="2"/>
  <c r="AQ724" i="2"/>
  <c r="AQ731" i="2"/>
  <c r="AQ733" i="2"/>
  <c r="AQ738" i="2"/>
  <c r="AQ740" i="2"/>
  <c r="AQ747" i="2"/>
  <c r="AQ749" i="2"/>
  <c r="AQ754" i="2"/>
  <c r="AQ756" i="2"/>
  <c r="AQ763" i="2"/>
  <c r="AQ765" i="2"/>
  <c r="AQ770" i="2"/>
  <c r="AQ772" i="2"/>
  <c r="AQ777" i="2"/>
  <c r="AQ778" i="2"/>
  <c r="AQ780" i="2"/>
  <c r="AQ786" i="2"/>
  <c r="AQ791" i="2"/>
  <c r="AQ797" i="2"/>
  <c r="AQ799" i="2"/>
  <c r="AQ801" i="2"/>
  <c r="AQ802" i="2"/>
  <c r="AQ821" i="2"/>
  <c r="AQ6" i="2"/>
  <c r="AQ9" i="2"/>
  <c r="AQ15" i="2"/>
  <c r="AQ19" i="2"/>
  <c r="AQ24" i="2"/>
  <c r="AQ34" i="2"/>
  <c r="AQ38" i="2"/>
  <c r="AQ41" i="2"/>
  <c r="AQ48" i="2"/>
  <c r="AQ50" i="2"/>
  <c r="AQ57" i="2"/>
  <c r="AQ58" i="2"/>
  <c r="AQ60" i="2"/>
  <c r="AQ65" i="2"/>
  <c r="AQ67" i="2"/>
  <c r="AQ68" i="2"/>
  <c r="AQ73" i="2"/>
  <c r="AQ77" i="2"/>
  <c r="AQ82" i="2"/>
  <c r="AQ563" i="2"/>
  <c r="AQ569" i="2"/>
  <c r="AQ572" i="2"/>
  <c r="AQ574" i="2"/>
  <c r="AQ579" i="2"/>
  <c r="AQ585" i="2"/>
  <c r="AQ588" i="2"/>
  <c r="AQ591" i="2"/>
  <c r="AQ594" i="2"/>
  <c r="AQ599" i="2"/>
  <c r="AQ600" i="2"/>
  <c r="AQ602" i="2"/>
  <c r="AQ605" i="2"/>
  <c r="AQ606" i="2"/>
  <c r="AQ619" i="2"/>
  <c r="AQ620" i="2"/>
  <c r="AQ623" i="2"/>
  <c r="AQ625" i="2"/>
  <c r="AQ630" i="2"/>
  <c r="AQ635" i="2"/>
  <c r="AQ637" i="2"/>
  <c r="AQ644" i="2"/>
  <c r="AQ646" i="2"/>
  <c r="AQ651" i="2"/>
  <c r="AQ653" i="2"/>
  <c r="AQ660" i="2"/>
  <c r="AQ662" i="2"/>
  <c r="AQ667" i="2"/>
  <c r="AQ669" i="2"/>
  <c r="AQ676" i="2"/>
  <c r="AQ684" i="2"/>
  <c r="AQ685" i="2"/>
  <c r="AQ690" i="2"/>
  <c r="AQ692" i="2"/>
  <c r="AQ694" i="2"/>
  <c r="AQ695" i="2"/>
  <c r="AQ698" i="2"/>
  <c r="AQ700" i="2"/>
  <c r="AQ706" i="2"/>
  <c r="AQ713" i="2"/>
  <c r="AQ718" i="2"/>
  <c r="AQ720" i="2"/>
  <c r="AQ727" i="2"/>
  <c r="AQ729" i="2"/>
  <c r="AQ734" i="2"/>
  <c r="AQ736" i="2"/>
  <c r="AQ743" i="2"/>
  <c r="AQ745" i="2"/>
  <c r="AQ750" i="2"/>
  <c r="AQ752" i="2"/>
  <c r="AQ759" i="2"/>
  <c r="AQ761" i="2"/>
  <c r="AQ766" i="2"/>
  <c r="AQ768" i="2"/>
  <c r="AQ775" i="2"/>
  <c r="AQ783" i="2"/>
  <c r="AQ784" i="2"/>
  <c r="AQ789" i="2"/>
  <c r="AQ792" i="2"/>
  <c r="AQ806" i="2"/>
  <c r="AQ808" i="2"/>
  <c r="AQ811" i="2"/>
  <c r="AQ812" i="2"/>
  <c r="AQ814" i="2"/>
  <c r="AQ816" i="2"/>
  <c r="AQ819" i="2"/>
  <c r="AQ822" i="2"/>
  <c r="AQ10" i="2"/>
  <c r="AQ12" i="2"/>
  <c r="AQ16" i="2"/>
  <c r="AQ20" i="2"/>
  <c r="AQ25" i="2"/>
  <c r="AQ28" i="2"/>
  <c r="AQ30" i="2"/>
  <c r="AQ33" i="2"/>
  <c r="AQ35" i="2"/>
  <c r="AQ37" i="2"/>
  <c r="AQ39" i="2"/>
  <c r="AQ44" i="2"/>
  <c r="AQ46" i="2"/>
  <c r="AQ51" i="2"/>
  <c r="AQ53" i="2"/>
  <c r="AQ55" i="2"/>
  <c r="AQ61" i="2"/>
  <c r="AQ69" i="2"/>
  <c r="AQ71" i="2"/>
  <c r="AQ75" i="2"/>
  <c r="AQ78" i="2"/>
  <c r="AQ80" i="2"/>
  <c r="AQ565" i="2"/>
  <c r="AQ568" i="2"/>
  <c r="AQ570" i="2"/>
  <c r="AQ575" i="2"/>
  <c r="AQ581" i="2"/>
  <c r="AQ584" i="2"/>
  <c r="AQ586" i="2"/>
  <c r="AQ592" i="2"/>
  <c r="AQ595" i="2"/>
  <c r="AQ603" i="2"/>
  <c r="AQ604" i="2"/>
  <c r="AQ607" i="2"/>
  <c r="AQ609" i="2"/>
  <c r="AQ611" i="2"/>
  <c r="AQ612" i="2"/>
  <c r="AQ615" i="2"/>
  <c r="AQ617" i="2"/>
  <c r="AQ633" i="2"/>
  <c r="AQ640" i="2"/>
  <c r="AQ642" i="2"/>
  <c r="AQ647" i="2"/>
  <c r="AQ649" i="2"/>
  <c r="AQ656" i="2"/>
  <c r="AQ658" i="2"/>
  <c r="AQ663" i="2"/>
  <c r="AQ665" i="2"/>
  <c r="AQ672" i="2"/>
  <c r="AQ674" i="2"/>
  <c r="AQ677" i="2"/>
  <c r="AQ680" i="2"/>
  <c r="AQ682" i="2"/>
  <c r="AQ688" i="2"/>
  <c r="AQ707" i="2"/>
  <c r="AQ709" i="2"/>
  <c r="AQ711" i="2"/>
  <c r="AQ716" i="2"/>
  <c r="AQ723" i="2"/>
  <c r="AQ725" i="2"/>
  <c r="AQ730" i="2"/>
  <c r="AQ732" i="2"/>
  <c r="AQ739" i="2"/>
  <c r="AQ741" i="2"/>
  <c r="AQ746" i="2"/>
  <c r="AQ748" i="2"/>
  <c r="AQ755" i="2"/>
  <c r="AQ757" i="2"/>
  <c r="AQ762" i="2"/>
  <c r="AQ764" i="2"/>
  <c r="AQ771" i="2"/>
  <c r="AQ773" i="2"/>
  <c r="AQ776" i="2"/>
  <c r="AQ779" i="2"/>
  <c r="AQ781" i="2"/>
  <c r="AQ787" i="2"/>
  <c r="AQ790" i="2"/>
  <c r="AQ795" i="2"/>
  <c r="AQ796" i="2"/>
  <c r="AQ798" i="2"/>
  <c r="AQ800" i="2"/>
  <c r="AQ803" i="2"/>
  <c r="AQ804" i="2"/>
  <c r="AQ809" i="2"/>
  <c r="AQ810" i="2"/>
  <c r="AQ820" i="2"/>
  <c r="AQ7" i="2"/>
  <c r="AQ13" i="2"/>
  <c r="AQ17" i="2"/>
  <c r="AQ22" i="2"/>
  <c r="AQ29" i="2"/>
  <c r="AQ31" i="2"/>
  <c r="AQ36" i="2"/>
  <c r="AQ40" i="2"/>
  <c r="AQ42" i="2"/>
  <c r="AQ47" i="2"/>
  <c r="AQ49" i="2"/>
  <c r="AQ54" i="2"/>
  <c r="AQ63" i="2"/>
  <c r="AQ66" i="2"/>
  <c r="AQ76" i="2"/>
  <c r="AQ564" i="2"/>
  <c r="AQ566" i="2"/>
  <c r="AQ571" i="2"/>
  <c r="AQ577" i="2"/>
  <c r="AQ580" i="2"/>
  <c r="AQ582" i="2"/>
  <c r="AQ587" i="2"/>
  <c r="AQ597" i="2"/>
  <c r="AQ601" i="2"/>
  <c r="AQ624" i="2"/>
  <c r="AQ626" i="2"/>
  <c r="AQ628" i="2"/>
  <c r="AQ631" i="2"/>
  <c r="AQ636" i="2"/>
  <c r="AQ638" i="2"/>
  <c r="AQ643" i="2"/>
  <c r="AQ645" i="2"/>
  <c r="AQ652" i="2"/>
  <c r="AQ654" i="2"/>
  <c r="AQ659" i="2"/>
  <c r="AQ661" i="2"/>
  <c r="AQ668" i="2"/>
  <c r="AQ670" i="2"/>
  <c r="AQ675" i="2"/>
  <c r="AQ683" i="2"/>
  <c r="AQ686" i="2"/>
  <c r="AQ689" i="2"/>
  <c r="AQ691" i="2"/>
  <c r="AQ693" i="2"/>
  <c r="AQ696" i="2"/>
  <c r="AQ697" i="2"/>
  <c r="AQ699" i="2"/>
  <c r="AQ701" i="2"/>
  <c r="AQ704" i="2"/>
  <c r="AQ705" i="2"/>
  <c r="AQ710" i="2"/>
  <c r="AQ714" i="2"/>
  <c r="AQ719" i="2"/>
  <c r="AQ721" i="2"/>
  <c r="AQ726" i="2"/>
  <c r="AQ728" i="2"/>
  <c r="AQ735" i="2"/>
  <c r="AQ737" i="2"/>
  <c r="AQ742" i="2"/>
  <c r="AQ744" i="2"/>
  <c r="AQ751" i="2"/>
  <c r="AQ753" i="2"/>
  <c r="AQ758" i="2"/>
  <c r="AQ760" i="2"/>
  <c r="AQ767" i="2"/>
  <c r="AQ769" i="2"/>
  <c r="AQ774" i="2"/>
  <c r="AQ782" i="2"/>
  <c r="AQ785" i="2"/>
  <c r="AQ788" i="2"/>
  <c r="AQ793" i="2"/>
  <c r="AQ794" i="2"/>
  <c r="AQ805" i="2"/>
  <c r="AQ807" i="2"/>
  <c r="AQ813" i="2"/>
  <c r="AQ815" i="2"/>
  <c r="AQ817" i="2"/>
  <c r="AQ818" i="2"/>
  <c r="AQ8" i="2"/>
  <c r="AQ11" i="2"/>
  <c r="AQ14" i="2"/>
  <c r="AQ18" i="2"/>
  <c r="AQ21" i="2"/>
  <c r="AQ23" i="2"/>
  <c r="AQ26" i="2"/>
  <c r="AQ27" i="2"/>
  <c r="AQ32" i="2"/>
  <c r="AQ43" i="2"/>
  <c r="AQ45" i="2"/>
  <c r="AQ52" i="2"/>
  <c r="AQ56" i="2"/>
  <c r="AQ59" i="2"/>
  <c r="AQ62" i="2"/>
  <c r="AQ64" i="2"/>
  <c r="AQ70" i="2"/>
  <c r="AQ72" i="2"/>
  <c r="AQ74" i="2"/>
  <c r="AQ79" i="2"/>
  <c r="AQ81" i="2"/>
  <c r="AQ87" i="2"/>
  <c r="AQ89" i="2"/>
  <c r="AQ99" i="2"/>
  <c r="AQ102" i="2"/>
  <c r="AQ104" i="2"/>
  <c r="AQ106" i="2"/>
  <c r="AQ113" i="2"/>
  <c r="AQ115" i="2"/>
  <c r="AQ118" i="2"/>
  <c r="AQ120" i="2"/>
  <c r="AQ127" i="2"/>
  <c r="AQ129" i="2"/>
  <c r="AQ135" i="2"/>
  <c r="AQ138" i="2"/>
  <c r="AQ146" i="2"/>
  <c r="AQ159" i="2"/>
  <c r="AQ171" i="2"/>
  <c r="AQ185" i="2"/>
  <c r="AQ195" i="2"/>
  <c r="AQ199" i="2"/>
  <c r="AQ218" i="2"/>
  <c r="AQ221" i="2"/>
  <c r="AQ226" i="2"/>
  <c r="AQ231" i="2"/>
  <c r="AQ83" i="2"/>
  <c r="AQ85" i="2"/>
  <c r="AQ90" i="2"/>
  <c r="AQ92" i="2"/>
  <c r="AQ95" i="2"/>
  <c r="AQ96" i="2"/>
  <c r="AQ105" i="2"/>
  <c r="AQ109" i="2"/>
  <c r="AQ111" i="2"/>
  <c r="AQ116" i="2"/>
  <c r="AQ124" i="2"/>
  <c r="AQ132" i="2"/>
  <c r="AQ140" i="2"/>
  <c r="AQ150" i="2"/>
  <c r="AQ151" i="2"/>
  <c r="AQ153" i="2"/>
  <c r="AQ156" i="2"/>
  <c r="AQ158" i="2"/>
  <c r="AQ165" i="2"/>
  <c r="AQ172" i="2"/>
  <c r="AQ174" i="2"/>
  <c r="AQ175" i="2"/>
  <c r="AQ181" i="2"/>
  <c r="AQ189" i="2"/>
  <c r="AQ194" i="2"/>
  <c r="AQ196" i="2"/>
  <c r="AQ200" i="2"/>
  <c r="AQ202" i="2"/>
  <c r="AQ203" i="2"/>
  <c r="AQ208" i="2"/>
  <c r="AQ210" i="2"/>
  <c r="AQ211" i="2"/>
  <c r="AQ220" i="2"/>
  <c r="AQ224" i="2"/>
  <c r="AQ228" i="2"/>
  <c r="AQ232" i="2"/>
  <c r="AQ131" i="2"/>
  <c r="AQ134" i="2"/>
  <c r="AQ139" i="2"/>
  <c r="AQ142" i="2"/>
  <c r="AQ149" i="2"/>
  <c r="AQ160" i="2"/>
  <c r="AQ163" i="2"/>
  <c r="AQ176" i="2"/>
  <c r="AQ179" i="2"/>
  <c r="AQ186" i="2"/>
  <c r="AQ191" i="2"/>
  <c r="AQ205" i="2"/>
  <c r="AQ215" i="2"/>
  <c r="AQ86" i="2"/>
  <c r="AQ88" i="2"/>
  <c r="AQ98" i="2"/>
  <c r="AQ100" i="2"/>
  <c r="AQ103" i="2"/>
  <c r="AQ107" i="2"/>
  <c r="AQ112" i="2"/>
  <c r="AQ114" i="2"/>
  <c r="AQ119" i="2"/>
  <c r="AQ122" i="2"/>
  <c r="AQ123" i="2"/>
  <c r="AQ125" i="2"/>
  <c r="AQ126" i="2"/>
  <c r="AQ133" i="2"/>
  <c r="AQ141" i="2"/>
  <c r="AQ157" i="2"/>
  <c r="AQ162" i="2"/>
  <c r="AQ169" i="2"/>
  <c r="AQ178" i="2"/>
  <c r="AQ187" i="2"/>
  <c r="AQ192" i="2"/>
  <c r="AQ213" i="2"/>
  <c r="AQ84" i="2"/>
  <c r="AQ91" i="2"/>
  <c r="AQ93" i="2"/>
  <c r="AQ94" i="2"/>
  <c r="AQ97" i="2"/>
  <c r="AQ101" i="2"/>
  <c r="AQ108" i="2"/>
  <c r="AQ110" i="2"/>
  <c r="AQ117" i="2"/>
  <c r="AQ121" i="2"/>
  <c r="AQ128" i="2"/>
  <c r="AQ136" i="2"/>
  <c r="AQ144" i="2"/>
  <c r="AQ147" i="2"/>
  <c r="AQ152" i="2"/>
  <c r="AQ154" i="2"/>
  <c r="AQ164" i="2"/>
  <c r="AQ166" i="2"/>
  <c r="AQ167" i="2"/>
  <c r="AQ173" i="2"/>
  <c r="AQ180" i="2"/>
  <c r="AQ182" i="2"/>
  <c r="AQ183" i="2"/>
  <c r="AQ188" i="2"/>
  <c r="AQ190" i="2"/>
  <c r="AQ193" i="2"/>
  <c r="AQ197" i="2"/>
  <c r="AQ204" i="2"/>
  <c r="AQ206" i="2"/>
  <c r="AQ207" i="2"/>
  <c r="AQ212" i="2"/>
  <c r="AQ214" i="2"/>
  <c r="AQ217" i="2"/>
  <c r="AQ219" i="2"/>
  <c r="AQ223" i="2"/>
  <c r="AQ227" i="2"/>
  <c r="AQ229" i="2"/>
  <c r="AQ230" i="2"/>
  <c r="AQ130" i="2"/>
  <c r="AQ137" i="2"/>
  <c r="AQ143" i="2"/>
  <c r="AQ145" i="2"/>
  <c r="AQ148" i="2"/>
  <c r="AQ155" i="2"/>
  <c r="AQ161" i="2"/>
  <c r="AQ168" i="2"/>
  <c r="AQ170" i="2"/>
  <c r="AQ177" i="2"/>
  <c r="AQ184" i="2"/>
  <c r="AQ198" i="2"/>
  <c r="AQ201" i="2"/>
  <c r="AQ209" i="2"/>
  <c r="AQ216" i="2"/>
  <c r="AQ222" i="2"/>
  <c r="AQ225" i="2"/>
  <c r="AQ4" i="2"/>
  <c r="AQ5" i="2"/>
  <c r="B52" i="2"/>
  <c r="B53" i="2" s="1"/>
  <c r="B17" i="2"/>
  <c r="B36" i="2"/>
  <c r="B12" i="2"/>
  <c r="B32" i="2"/>
  <c r="B30" i="2"/>
  <c r="B31" i="2"/>
  <c r="B29" i="2"/>
  <c r="E13" i="1"/>
  <c r="M17" i="1"/>
  <c r="M16" i="1"/>
  <c r="K25" i="1"/>
  <c r="AL238" i="2" l="1"/>
  <c r="AM239" i="2"/>
  <c r="AL240" i="2"/>
  <c r="AL245" i="2"/>
  <c r="AM246" i="2"/>
  <c r="AL253" i="2"/>
  <c r="AM254" i="2"/>
  <c r="AM260" i="2"/>
  <c r="AM261" i="2"/>
  <c r="AM263" i="2"/>
  <c r="AL265" i="2"/>
  <c r="AM266" i="2"/>
  <c r="AL267" i="2"/>
  <c r="AM274" i="2"/>
  <c r="AL284" i="2"/>
  <c r="AM285" i="2"/>
  <c r="AL286" i="2"/>
  <c r="AL297" i="2"/>
  <c r="AM299" i="2"/>
  <c r="AM300" i="2"/>
  <c r="AM302" i="2"/>
  <c r="AL303" i="2"/>
  <c r="AL304" i="2"/>
  <c r="AM308" i="2"/>
  <c r="AM313" i="2"/>
  <c r="AM315" i="2"/>
  <c r="AM316" i="2"/>
  <c r="AL321" i="2"/>
  <c r="AM323" i="2"/>
  <c r="AM324" i="2"/>
  <c r="AM326" i="2"/>
  <c r="AL327" i="2"/>
  <c r="AL328" i="2"/>
  <c r="AM329" i="2"/>
  <c r="AM331" i="2"/>
  <c r="AM332" i="2"/>
  <c r="AL333" i="2"/>
  <c r="AM339" i="2"/>
  <c r="AM340" i="2"/>
  <c r="AL341" i="2"/>
  <c r="AM347" i="2"/>
  <c r="AM348" i="2"/>
  <c r="AL349" i="2"/>
  <c r="AM355" i="2"/>
  <c r="AM242" i="2"/>
  <c r="AL246" i="2"/>
  <c r="AM248" i="2"/>
  <c r="AL254" i="2"/>
  <c r="AL255" i="2"/>
  <c r="AL261" i="2"/>
  <c r="AM262" i="2"/>
  <c r="AL263" i="2"/>
  <c r="AM269" i="2"/>
  <c r="AM273" i="2"/>
  <c r="AL274" i="2"/>
  <c r="AM280" i="2"/>
  <c r="AM288" i="2"/>
  <c r="AM292" i="2"/>
  <c r="AM293" i="2"/>
  <c r="AL299" i="2"/>
  <c r="AL300" i="2"/>
  <c r="AM305" i="2"/>
  <c r="AM307" i="2"/>
  <c r="AL308" i="2"/>
  <c r="AM314" i="2"/>
  <c r="AL315" i="2"/>
  <c r="AL316" i="2"/>
  <c r="AM322" i="2"/>
  <c r="AL323" i="2"/>
  <c r="AL324" i="2"/>
  <c r="AL329" i="2"/>
  <c r="AM330" i="2"/>
  <c r="AL331" i="2"/>
  <c r="AM334" i="2"/>
  <c r="AM337" i="2"/>
  <c r="AM342" i="2"/>
  <c r="AM345" i="2"/>
  <c r="AM350" i="2"/>
  <c r="AM353" i="2"/>
  <c r="AL234" i="2"/>
  <c r="AM237" i="2"/>
  <c r="AL250" i="2"/>
  <c r="AM257" i="2"/>
  <c r="AL259" i="2"/>
  <c r="AM265" i="2"/>
  <c r="AM267" i="2"/>
  <c r="AL269" i="2"/>
  <c r="AL271" i="2"/>
  <c r="AM276" i="2"/>
  <c r="AL278" i="2"/>
  <c r="AM283" i="2"/>
  <c r="AM297" i="2"/>
  <c r="AL307" i="2"/>
  <c r="AL312" i="2"/>
  <c r="AM319" i="2"/>
  <c r="AM327" i="2"/>
  <c r="AM336" i="2"/>
  <c r="AM352" i="2"/>
  <c r="AM357" i="2"/>
  <c r="AM360" i="2"/>
  <c r="AL361" i="2"/>
  <c r="AL366" i="2"/>
  <c r="AM369" i="2"/>
  <c r="AL374" i="2"/>
  <c r="AM375" i="2"/>
  <c r="AM381" i="2"/>
  <c r="AM390" i="2"/>
  <c r="AM391" i="2"/>
  <c r="AM393" i="2"/>
  <c r="AM398" i="2"/>
  <c r="AM399" i="2"/>
  <c r="AM401" i="2"/>
  <c r="AL411" i="2"/>
  <c r="AM412" i="2"/>
  <c r="AL413" i="2"/>
  <c r="AL419" i="2"/>
  <c r="AM420" i="2"/>
  <c r="AL421" i="2"/>
  <c r="AM234" i="2"/>
  <c r="AL236" i="2"/>
  <c r="AM250" i="2"/>
  <c r="AL252" i="2"/>
  <c r="AM256" i="2"/>
  <c r="AM259" i="2"/>
  <c r="AM271" i="2"/>
  <c r="AM275" i="2"/>
  <c r="AM278" i="2"/>
  <c r="AL280" i="2"/>
  <c r="AL282" i="2"/>
  <c r="AL296" i="2"/>
  <c r="AM306" i="2"/>
  <c r="AM309" i="2"/>
  <c r="AL311" i="2"/>
  <c r="AM312" i="2"/>
  <c r="AM318" i="2"/>
  <c r="AM333" i="2"/>
  <c r="AM335" i="2"/>
  <c r="AM338" i="2"/>
  <c r="AL345" i="2"/>
  <c r="AM349" i="2"/>
  <c r="AM351" i="2"/>
  <c r="AM354" i="2"/>
  <c r="AM361" i="2"/>
  <c r="AM363" i="2"/>
  <c r="AM364" i="2"/>
  <c r="AL365" i="2"/>
  <c r="AM366" i="2"/>
  <c r="AM371" i="2"/>
  <c r="AM372" i="2"/>
  <c r="AL373" i="2"/>
  <c r="AL377" i="2"/>
  <c r="AM378" i="2"/>
  <c r="AL379" i="2"/>
  <c r="AL385" i="2"/>
  <c r="AM386" i="2"/>
  <c r="AL387" i="2"/>
  <c r="AM388" i="2"/>
  <c r="AL389" i="2"/>
  <c r="AL395" i="2"/>
  <c r="AM396" i="2"/>
  <c r="AL397" i="2"/>
  <c r="AL403" i="2"/>
  <c r="AM404" i="2"/>
  <c r="AL405" i="2"/>
  <c r="AM410" i="2"/>
  <c r="AM411" i="2"/>
  <c r="AM413" i="2"/>
  <c r="AL417" i="2"/>
  <c r="AM418" i="2"/>
  <c r="AM419" i="2"/>
  <c r="AM421" i="2"/>
  <c r="AM235" i="2"/>
  <c r="AM240" i="2"/>
  <c r="AM249" i="2"/>
  <c r="AL257" i="2"/>
  <c r="AM282" i="2"/>
  <c r="AL290" i="2"/>
  <c r="AM303" i="2"/>
  <c r="AM310" i="2"/>
  <c r="AL320" i="2"/>
  <c r="AL358" i="2"/>
  <c r="AM368" i="2"/>
  <c r="AM383" i="2"/>
  <c r="AM385" i="2"/>
  <c r="AM387" i="2"/>
  <c r="AM389" i="2"/>
  <c r="AL391" i="2"/>
  <c r="AM394" i="2"/>
  <c r="AL401" i="2"/>
  <c r="AM403" i="2"/>
  <c r="AM405" i="2"/>
  <c r="AM407" i="2"/>
  <c r="AL409" i="2"/>
  <c r="AM425" i="2"/>
  <c r="AL431" i="2"/>
  <c r="AM433" i="2"/>
  <c r="AM437" i="2"/>
  <c r="AL438" i="2"/>
  <c r="AM439" i="2"/>
  <c r="AL440" i="2"/>
  <c r="AL446" i="2"/>
  <c r="AM447" i="2"/>
  <c r="AL448" i="2"/>
  <c r="AM458" i="2"/>
  <c r="AM466" i="2"/>
  <c r="AM473" i="2"/>
  <c r="AM474" i="2"/>
  <c r="AM479" i="2"/>
  <c r="AL480" i="2"/>
  <c r="AM481" i="2"/>
  <c r="AM482" i="2"/>
  <c r="AM487" i="2"/>
  <c r="AL488" i="2"/>
  <c r="AM489" i="2"/>
  <c r="AM490" i="2"/>
  <c r="AM495" i="2"/>
  <c r="AL496" i="2"/>
  <c r="AM497" i="2"/>
  <c r="AM498" i="2"/>
  <c r="AM503" i="2"/>
  <c r="AL504" i="2"/>
  <c r="AM505" i="2"/>
  <c r="AM506" i="2"/>
  <c r="AM511" i="2"/>
  <c r="AL512" i="2"/>
  <c r="AM513" i="2"/>
  <c r="AM514" i="2"/>
  <c r="AM520" i="2"/>
  <c r="AL526" i="2"/>
  <c r="AM528" i="2"/>
  <c r="AL534" i="2"/>
  <c r="AM536" i="2"/>
  <c r="AL542" i="2"/>
  <c r="AM544" i="2"/>
  <c r="AL549" i="2"/>
  <c r="AM550" i="2"/>
  <c r="AL554" i="2"/>
  <c r="AM556" i="2"/>
  <c r="AM557" i="2"/>
  <c r="AM559" i="2"/>
  <c r="AM564" i="2"/>
  <c r="AM565" i="2"/>
  <c r="AM567" i="2"/>
  <c r="AM572" i="2"/>
  <c r="AM573" i="2"/>
  <c r="AM575" i="2"/>
  <c r="AM580" i="2"/>
  <c r="AM581" i="2"/>
  <c r="AM583" i="2"/>
  <c r="AM588" i="2"/>
  <c r="AM589" i="2"/>
  <c r="AM591" i="2"/>
  <c r="AM596" i="2"/>
  <c r="AM597" i="2"/>
  <c r="AM599" i="2"/>
  <c r="AL601" i="2"/>
  <c r="AM603" i="2"/>
  <c r="AL609" i="2"/>
  <c r="AM611" i="2"/>
  <c r="AM233" i="2"/>
  <c r="AM238" i="2"/>
  <c r="AM252" i="2"/>
  <c r="AM277" i="2"/>
  <c r="AL288" i="2"/>
  <c r="AM290" i="2"/>
  <c r="AL292" i="2"/>
  <c r="AM296" i="2"/>
  <c r="AM320" i="2"/>
  <c r="AM328" i="2"/>
  <c r="AM341" i="2"/>
  <c r="AM343" i="2"/>
  <c r="AL353" i="2"/>
  <c r="AM370" i="2"/>
  <c r="AM376" i="2"/>
  <c r="AM400" i="2"/>
  <c r="AM409" i="2"/>
  <c r="AL415" i="2"/>
  <c r="AL430" i="2"/>
  <c r="AM431" i="2"/>
  <c r="AM435" i="2"/>
  <c r="AL436" i="2"/>
  <c r="AM438" i="2"/>
  <c r="AM440" i="2"/>
  <c r="AM445" i="2"/>
  <c r="AM446" i="2"/>
  <c r="AM448" i="2"/>
  <c r="AL454" i="2"/>
  <c r="AM455" i="2"/>
  <c r="AL456" i="2"/>
  <c r="AL462" i="2"/>
  <c r="AM463" i="2"/>
  <c r="AL464" i="2"/>
  <c r="AL470" i="2"/>
  <c r="AL478" i="2"/>
  <c r="AM480" i="2"/>
  <c r="AL486" i="2"/>
  <c r="AM488" i="2"/>
  <c r="AL494" i="2"/>
  <c r="AM496" i="2"/>
  <c r="AL502" i="2"/>
  <c r="AM504" i="2"/>
  <c r="AL510" i="2"/>
  <c r="AM512" i="2"/>
  <c r="AL518" i="2"/>
  <c r="AM526" i="2"/>
  <c r="AM534" i="2"/>
  <c r="AM542" i="2"/>
  <c r="AL546" i="2"/>
  <c r="AM547" i="2"/>
  <c r="AL548" i="2"/>
  <c r="AL553" i="2"/>
  <c r="AM554" i="2"/>
  <c r="AL555" i="2"/>
  <c r="AL561" i="2"/>
  <c r="AM562" i="2"/>
  <c r="AL563" i="2"/>
  <c r="AL569" i="2"/>
  <c r="AM570" i="2"/>
  <c r="AL571" i="2"/>
  <c r="AL577" i="2"/>
  <c r="AM578" i="2"/>
  <c r="AL579" i="2"/>
  <c r="AL585" i="2"/>
  <c r="AM586" i="2"/>
  <c r="AL587" i="2"/>
  <c r="AL593" i="2"/>
  <c r="AM594" i="2"/>
  <c r="AL595" i="2"/>
  <c r="AM601" i="2"/>
  <c r="AM609" i="2"/>
  <c r="AM236" i="2"/>
  <c r="AM286" i="2"/>
  <c r="AL293" i="2"/>
  <c r="AM295" i="2"/>
  <c r="AL319" i="2"/>
  <c r="AM392" i="2"/>
  <c r="AM397" i="2"/>
  <c r="AM402" i="2"/>
  <c r="AM423" i="2"/>
  <c r="AL425" i="2"/>
  <c r="AM428" i="2"/>
  <c r="AM432" i="2"/>
  <c r="AM441" i="2"/>
  <c r="AM444" i="2"/>
  <c r="AL450" i="2"/>
  <c r="AM468" i="2"/>
  <c r="AM470" i="2"/>
  <c r="AL472" i="2"/>
  <c r="AL473" i="2"/>
  <c r="AM476" i="2"/>
  <c r="AM478" i="2"/>
  <c r="AM485" i="2"/>
  <c r="AM492" i="2"/>
  <c r="AM494" i="2"/>
  <c r="AM501" i="2"/>
  <c r="AM508" i="2"/>
  <c r="AM510" i="2"/>
  <c r="AM517" i="2"/>
  <c r="AM522" i="2"/>
  <c r="AL524" i="2"/>
  <c r="AM529" i="2"/>
  <c r="AM532" i="2"/>
  <c r="AL536" i="2"/>
  <c r="AM539" i="2"/>
  <c r="AM552" i="2"/>
  <c r="AL559" i="2"/>
  <c r="AM561" i="2"/>
  <c r="AM563" i="2"/>
  <c r="AL565" i="2"/>
  <c r="AM568" i="2"/>
  <c r="AL575" i="2"/>
  <c r="AM577" i="2"/>
  <c r="AM579" i="2"/>
  <c r="AL581" i="2"/>
  <c r="AM584" i="2"/>
  <c r="AL591" i="2"/>
  <c r="AM593" i="2"/>
  <c r="AM595" i="2"/>
  <c r="AL597" i="2"/>
  <c r="AM605" i="2"/>
  <c r="AL607" i="2"/>
  <c r="AM612" i="2"/>
  <c r="AM615" i="2"/>
  <c r="AL617" i="2"/>
  <c r="AM619" i="2"/>
  <c r="AL625" i="2"/>
  <c r="AM626" i="2"/>
  <c r="AL627" i="2"/>
  <c r="AL632" i="2"/>
  <c r="AM633" i="2"/>
  <c r="AM635" i="2"/>
  <c r="AM636" i="2"/>
  <c r="AM641" i="2"/>
  <c r="AL642" i="2"/>
  <c r="AM643" i="2"/>
  <c r="AM644" i="2"/>
  <c r="AM649" i="2"/>
  <c r="AL650" i="2"/>
  <c r="AM651" i="2"/>
  <c r="AM652" i="2"/>
  <c r="AM657" i="2"/>
  <c r="AL658" i="2"/>
  <c r="AM659" i="2"/>
  <c r="AM660" i="2"/>
  <c r="AM665" i="2"/>
  <c r="AL666" i="2"/>
  <c r="AM667" i="2"/>
  <c r="AM668" i="2"/>
  <c r="AM673" i="2"/>
  <c r="AL674" i="2"/>
  <c r="AM675" i="2"/>
  <c r="AM676" i="2"/>
  <c r="AM681" i="2"/>
  <c r="AL682" i="2"/>
  <c r="AM683" i="2"/>
  <c r="AM684" i="2"/>
  <c r="AL688" i="2"/>
  <c r="AL692" i="2"/>
  <c r="AM694" i="2"/>
  <c r="AL700" i="2"/>
  <c r="AM702" i="2"/>
  <c r="AL708" i="2"/>
  <c r="AM709" i="2"/>
  <c r="AL710" i="2"/>
  <c r="AL715" i="2"/>
  <c r="AM720" i="2"/>
  <c r="AL721" i="2"/>
  <c r="AM722" i="2"/>
  <c r="AM723" i="2"/>
  <c r="AM728" i="2"/>
  <c r="AL729" i="2"/>
  <c r="AM730" i="2"/>
  <c r="AM731" i="2"/>
  <c r="AM736" i="2"/>
  <c r="AL737" i="2"/>
  <c r="AM738" i="2"/>
  <c r="AM739" i="2"/>
  <c r="AM744" i="2"/>
  <c r="AL745" i="2"/>
  <c r="AM746" i="2"/>
  <c r="AM747" i="2"/>
  <c r="AM752" i="2"/>
  <c r="AL753" i="2"/>
  <c r="AM754" i="2"/>
  <c r="AM755" i="2"/>
  <c r="AM760" i="2"/>
  <c r="AL761" i="2"/>
  <c r="AM762" i="2"/>
  <c r="AM763" i="2"/>
  <c r="AM768" i="2"/>
  <c r="AL769" i="2"/>
  <c r="AM770" i="2"/>
  <c r="AM771" i="2"/>
  <c r="AM776" i="2"/>
  <c r="AL777" i="2"/>
  <c r="AM778" i="2"/>
  <c r="AM779" i="2"/>
  <c r="AM785" i="2"/>
  <c r="AL248" i="2"/>
  <c r="AM251" i="2"/>
  <c r="AM258" i="2"/>
  <c r="AM284" i="2"/>
  <c r="AL305" i="2"/>
  <c r="AM311" i="2"/>
  <c r="AM317" i="2"/>
  <c r="AL357" i="2"/>
  <c r="AL369" i="2"/>
  <c r="AL383" i="2"/>
  <c r="AM395" i="2"/>
  <c r="AM408" i="2"/>
  <c r="AL427" i="2"/>
  <c r="AM436" i="2"/>
  <c r="AM443" i="2"/>
  <c r="AM450" i="2"/>
  <c r="AL452" i="2"/>
  <c r="AM461" i="2"/>
  <c r="AM472" i="2"/>
  <c r="AM475" i="2"/>
  <c r="AL482" i="2"/>
  <c r="AL484" i="2"/>
  <c r="AM491" i="2"/>
  <c r="AL498" i="2"/>
  <c r="AL500" i="2"/>
  <c r="AM507" i="2"/>
  <c r="AL514" i="2"/>
  <c r="AL516" i="2"/>
  <c r="AM521" i="2"/>
  <c r="AM524" i="2"/>
  <c r="AL528" i="2"/>
  <c r="AM531" i="2"/>
  <c r="AL538" i="2"/>
  <c r="AL545" i="2"/>
  <c r="AM551" i="2"/>
  <c r="AM558" i="2"/>
  <c r="AM574" i="2"/>
  <c r="AM590" i="2"/>
  <c r="AM604" i="2"/>
  <c r="AM607" i="2"/>
  <c r="AL611" i="2"/>
  <c r="AM614" i="2"/>
  <c r="AM617" i="2"/>
  <c r="AM625" i="2"/>
  <c r="AM627" i="2"/>
  <c r="AM630" i="2"/>
  <c r="AL631" i="2"/>
  <c r="AL640" i="2"/>
  <c r="AM642" i="2"/>
  <c r="AL648" i="2"/>
  <c r="AM650" i="2"/>
  <c r="AL656" i="2"/>
  <c r="AM658" i="2"/>
  <c r="AL664" i="2"/>
  <c r="AM666" i="2"/>
  <c r="AL672" i="2"/>
  <c r="AM674" i="2"/>
  <c r="AL680" i="2"/>
  <c r="AM682" i="2"/>
  <c r="AL686" i="2"/>
  <c r="AM687" i="2"/>
  <c r="AM688" i="2"/>
  <c r="AM692" i="2"/>
  <c r="AM700" i="2"/>
  <c r="AL707" i="2"/>
  <c r="AM708" i="2"/>
  <c r="AM710" i="2"/>
  <c r="AM713" i="2"/>
  <c r="AL714" i="2"/>
  <c r="AL719" i="2"/>
  <c r="AM721" i="2"/>
  <c r="AL727" i="2"/>
  <c r="AM729" i="2"/>
  <c r="AL735" i="2"/>
  <c r="AM737" i="2"/>
  <c r="AL743" i="2"/>
  <c r="AM745" i="2"/>
  <c r="AL751" i="2"/>
  <c r="AM753" i="2"/>
  <c r="AL759" i="2"/>
  <c r="AM761" i="2"/>
  <c r="AL767" i="2"/>
  <c r="AM769" i="2"/>
  <c r="AL775" i="2"/>
  <c r="AM777" i="2"/>
  <c r="AL783" i="2"/>
  <c r="AM373" i="2"/>
  <c r="AL375" i="2"/>
  <c r="AM417" i="2"/>
  <c r="AL423" i="2"/>
  <c r="AM427" i="2"/>
  <c r="AM429" i="2"/>
  <c r="AM442" i="2"/>
  <c r="AM452" i="2"/>
  <c r="AL460" i="2"/>
  <c r="AM462" i="2"/>
  <c r="AM464" i="2"/>
  <c r="AL466" i="2"/>
  <c r="AM471" i="2"/>
  <c r="AM483" i="2"/>
  <c r="AL490" i="2"/>
  <c r="AM500" i="2"/>
  <c r="AM515" i="2"/>
  <c r="AL520" i="2"/>
  <c r="AM530" i="2"/>
  <c r="AM537" i="2"/>
  <c r="AM546" i="2"/>
  <c r="AM548" i="2"/>
  <c r="AL550" i="2"/>
  <c r="AM555" i="2"/>
  <c r="AM560" i="2"/>
  <c r="AL567" i="2"/>
  <c r="AM582" i="2"/>
  <c r="AM587" i="2"/>
  <c r="AM592" i="2"/>
  <c r="AL599" i="2"/>
  <c r="AM620" i="2"/>
  <c r="AM623" i="2"/>
  <c r="AL629" i="2"/>
  <c r="AM634" i="2"/>
  <c r="AM637" i="2"/>
  <c r="AL644" i="2"/>
  <c r="AL646" i="2"/>
  <c r="AM653" i="2"/>
  <c r="AL660" i="2"/>
  <c r="AL662" i="2"/>
  <c r="AM669" i="2"/>
  <c r="AL676" i="2"/>
  <c r="AL678" i="2"/>
  <c r="AL690" i="2"/>
  <c r="AM695" i="2"/>
  <c r="AM698" i="2"/>
  <c r="AL702" i="2"/>
  <c r="AM705" i="2"/>
  <c r="AM712" i="2"/>
  <c r="AM714" i="2"/>
  <c r="AM718" i="2"/>
  <c r="AM725" i="2"/>
  <c r="AM727" i="2"/>
  <c r="AM734" i="2"/>
  <c r="AM741" i="2"/>
  <c r="AM743" i="2"/>
  <c r="AM750" i="2"/>
  <c r="AM757" i="2"/>
  <c r="AM759" i="2"/>
  <c r="AM766" i="2"/>
  <c r="AM773" i="2"/>
  <c r="AM775" i="2"/>
  <c r="AM782" i="2"/>
  <c r="AL787" i="2"/>
  <c r="AM792" i="2"/>
  <c r="AL793" i="2"/>
  <c r="AM794" i="2"/>
  <c r="AM795" i="2"/>
  <c r="AM797" i="2"/>
  <c r="AL801" i="2"/>
  <c r="AM802" i="2"/>
  <c r="AM803" i="2"/>
  <c r="AM805" i="2"/>
  <c r="AL809" i="2"/>
  <c r="AM810" i="2"/>
  <c r="AM811" i="2"/>
  <c r="AM813" i="2"/>
  <c r="AL817" i="2"/>
  <c r="AM818" i="2"/>
  <c r="AM819" i="2"/>
  <c r="AM7" i="2"/>
  <c r="AL8" i="2"/>
  <c r="AL10" i="2"/>
  <c r="AM13" i="2"/>
  <c r="AL18" i="2"/>
  <c r="AM19" i="2"/>
  <c r="AL20" i="2"/>
  <c r="AL26" i="2"/>
  <c r="AM27" i="2"/>
  <c r="AL28" i="2"/>
  <c r="AL34" i="2"/>
  <c r="AM35" i="2"/>
  <c r="AL36" i="2"/>
  <c r="AM37" i="2"/>
  <c r="AM38" i="2"/>
  <c r="AM39" i="2"/>
  <c r="AL40" i="2"/>
  <c r="AM42" i="2"/>
  <c r="AL48" i="2"/>
  <c r="AM50" i="2"/>
  <c r="AL55" i="2"/>
  <c r="AM56" i="2"/>
  <c r="AL63" i="2"/>
  <c r="AM64" i="2"/>
  <c r="AL65" i="2"/>
  <c r="AL71" i="2"/>
  <c r="AM72" i="2"/>
  <c r="AL73" i="2"/>
  <c r="AL78" i="2"/>
  <c r="AM79" i="2"/>
  <c r="AM84" i="2"/>
  <c r="AL85" i="2"/>
  <c r="AM86" i="2"/>
  <c r="AM87" i="2"/>
  <c r="AM92" i="2"/>
  <c r="AL93" i="2"/>
  <c r="AM94" i="2"/>
  <c r="AM95" i="2"/>
  <c r="AM97" i="2"/>
  <c r="AL101" i="2"/>
  <c r="AL107" i="2"/>
  <c r="AL113" i="2"/>
  <c r="AM115" i="2"/>
  <c r="AL119" i="2"/>
  <c r="AM123" i="2"/>
  <c r="AM125" i="2"/>
  <c r="AM126" i="2"/>
  <c r="AM131" i="2"/>
  <c r="AM133" i="2"/>
  <c r="AM134" i="2"/>
  <c r="AM139" i="2"/>
  <c r="AM141" i="2"/>
  <c r="AM142" i="2"/>
  <c r="AM151" i="2"/>
  <c r="AM153" i="2"/>
  <c r="AM160" i="2"/>
  <c r="AL161" i="2"/>
  <c r="AL164" i="2"/>
  <c r="AM166" i="2"/>
  <c r="AM167" i="2"/>
  <c r="AL172" i="2"/>
  <c r="AM174" i="2"/>
  <c r="AM175" i="2"/>
  <c r="AL180" i="2"/>
  <c r="AM182" i="2"/>
  <c r="AM183" i="2"/>
  <c r="AL186" i="2"/>
  <c r="AL187" i="2"/>
  <c r="AM188" i="2"/>
  <c r="AM190" i="2"/>
  <c r="AM191" i="2"/>
  <c r="AL194" i="2"/>
  <c r="AL195" i="2"/>
  <c r="AM196" i="2"/>
  <c r="AL200" i="2"/>
  <c r="AM204" i="2"/>
  <c r="AM206" i="2"/>
  <c r="AM207" i="2"/>
  <c r="AM212" i="2"/>
  <c r="AM214" i="2"/>
  <c r="AM215" i="2"/>
  <c r="AM220" i="2"/>
  <c r="AM222" i="2"/>
  <c r="AM223" i="2"/>
  <c r="AM228" i="2"/>
  <c r="AM229" i="2"/>
  <c r="AL230" i="2"/>
  <c r="AM231" i="2"/>
  <c r="AM15" i="2"/>
  <c r="AM16" i="2"/>
  <c r="AL17" i="2"/>
  <c r="AM20" i="2"/>
  <c r="AM25" i="2"/>
  <c r="AM26" i="2"/>
  <c r="AM28" i="2"/>
  <c r="AM33" i="2"/>
  <c r="AM34" i="2"/>
  <c r="AM36" i="2"/>
  <c r="AM40" i="2"/>
  <c r="AM45" i="2"/>
  <c r="AL46" i="2"/>
  <c r="AM47" i="2"/>
  <c r="AM48" i="2"/>
  <c r="AL54" i="2"/>
  <c r="AM62" i="2"/>
  <c r="AM63" i="2"/>
  <c r="AM65" i="2"/>
  <c r="AM71" i="2"/>
  <c r="AM73" i="2"/>
  <c r="AM76" i="2"/>
  <c r="AL77" i="2"/>
  <c r="AL83" i="2"/>
  <c r="AM85" i="2"/>
  <c r="AL91" i="2"/>
  <c r="AM93" i="2"/>
  <c r="AL99" i="2"/>
  <c r="AM101" i="2"/>
  <c r="AL106" i="2"/>
  <c r="AM107" i="2"/>
  <c r="AM110" i="2"/>
  <c r="AL111" i="2"/>
  <c r="AM112" i="2"/>
  <c r="AM113" i="2"/>
  <c r="AL244" i="2"/>
  <c r="AM365" i="2"/>
  <c r="AL381" i="2"/>
  <c r="AM384" i="2"/>
  <c r="AL399" i="2"/>
  <c r="AM415" i="2"/>
  <c r="AL458" i="2"/>
  <c r="AM460" i="2"/>
  <c r="AM469" i="2"/>
  <c r="AL476" i="2"/>
  <c r="AM486" i="2"/>
  <c r="AM493" i="2"/>
  <c r="AL508" i="2"/>
  <c r="AM518" i="2"/>
  <c r="AM523" i="2"/>
  <c r="AL540" i="2"/>
  <c r="AL544" i="2"/>
  <c r="AL573" i="2"/>
  <c r="AM585" i="2"/>
  <c r="AL605" i="2"/>
  <c r="AL613" i="2"/>
  <c r="AL615" i="2"/>
  <c r="AL619" i="2"/>
  <c r="AM622" i="2"/>
  <c r="AM629" i="2"/>
  <c r="AM631" i="2"/>
  <c r="AL633" i="2"/>
  <c r="AM639" i="2"/>
  <c r="AM646" i="2"/>
  <c r="AM648" i="2"/>
  <c r="AM655" i="2"/>
  <c r="AM662" i="2"/>
  <c r="AM664" i="2"/>
  <c r="AM671" i="2"/>
  <c r="AM678" i="2"/>
  <c r="AM680" i="2"/>
  <c r="AM690" i="2"/>
  <c r="AL694" i="2"/>
  <c r="AM697" i="2"/>
  <c r="AL704" i="2"/>
  <c r="AL711" i="2"/>
  <c r="AL717" i="2"/>
  <c r="AM724" i="2"/>
  <c r="AL731" i="2"/>
  <c r="AL733" i="2"/>
  <c r="AM740" i="2"/>
  <c r="AL747" i="2"/>
  <c r="AL749" i="2"/>
  <c r="AM756" i="2"/>
  <c r="AL763" i="2"/>
  <c r="AL765" i="2"/>
  <c r="AM772" i="2"/>
  <c r="AL779" i="2"/>
  <c r="AL781" i="2"/>
  <c r="AM786" i="2"/>
  <c r="AM787" i="2"/>
  <c r="AL791" i="2"/>
  <c r="AM793" i="2"/>
  <c r="AL799" i="2"/>
  <c r="AM801" i="2"/>
  <c r="AL807" i="2"/>
  <c r="AM809" i="2"/>
  <c r="AL815" i="2"/>
  <c r="AM817" i="2"/>
  <c r="AL822" i="2"/>
  <c r="AL6" i="2"/>
  <c r="AM8" i="2"/>
  <c r="AL9" i="2"/>
  <c r="AM10" i="2"/>
  <c r="AL276" i="2"/>
  <c r="AL295" i="2"/>
  <c r="AM356" i="2"/>
  <c r="AM377" i="2"/>
  <c r="AL442" i="2"/>
  <c r="AM456" i="2"/>
  <c r="AM484" i="2"/>
  <c r="AL557" i="2"/>
  <c r="AM566" i="2"/>
  <c r="AM569" i="2"/>
  <c r="AL603" i="2"/>
  <c r="AM606" i="2"/>
  <c r="AL621" i="2"/>
  <c r="AL623" i="2"/>
  <c r="AL628" i="2"/>
  <c r="AL636" i="2"/>
  <c r="AM638" i="2"/>
  <c r="AM645" i="2"/>
  <c r="AL668" i="2"/>
  <c r="AM670" i="2"/>
  <c r="AM677" i="2"/>
  <c r="AL706" i="2"/>
  <c r="AL725" i="2"/>
  <c r="AM735" i="2"/>
  <c r="AM742" i="2"/>
  <c r="AL757" i="2"/>
  <c r="AM767" i="2"/>
  <c r="AM774" i="2"/>
  <c r="AM789" i="2"/>
  <c r="AM791" i="2"/>
  <c r="AM796" i="2"/>
  <c r="AL803" i="2"/>
  <c r="AM820" i="2"/>
  <c r="AM12" i="2"/>
  <c r="AM17" i="2"/>
  <c r="AL19" i="2"/>
  <c r="AM22" i="2"/>
  <c r="AL24" i="2"/>
  <c r="AM31" i="2"/>
  <c r="AL38" i="2"/>
  <c r="AM41" i="2"/>
  <c r="AL44" i="2"/>
  <c r="AM51" i="2"/>
  <c r="AM58" i="2"/>
  <c r="AM61" i="2"/>
  <c r="AL67" i="2"/>
  <c r="AL74" i="2"/>
  <c r="AM81" i="2"/>
  <c r="AM83" i="2"/>
  <c r="AM90" i="2"/>
  <c r="AM104" i="2"/>
  <c r="AM114" i="2"/>
  <c r="AL121" i="2"/>
  <c r="AM124" i="2"/>
  <c r="AL125" i="2"/>
  <c r="AL137" i="2"/>
  <c r="AM138" i="2"/>
  <c r="AM140" i="2"/>
  <c r="AL141" i="2"/>
  <c r="AL149" i="2"/>
  <c r="AM150" i="2"/>
  <c r="AM152" i="2"/>
  <c r="AL153" i="2"/>
  <c r="AM156" i="2"/>
  <c r="AM157" i="2"/>
  <c r="AM164" i="2"/>
  <c r="AM168" i="2"/>
  <c r="AL171" i="2"/>
  <c r="AL175" i="2"/>
  <c r="AL178" i="2"/>
  <c r="AM179" i="2"/>
  <c r="AM181" i="2"/>
  <c r="AL182" i="2"/>
  <c r="AL188" i="2"/>
  <c r="AM192" i="2"/>
  <c r="AM195" i="2"/>
  <c r="AM198" i="2"/>
  <c r="AL203" i="2"/>
  <c r="AL207" i="2"/>
  <c r="AM209" i="2"/>
  <c r="AM210" i="2"/>
  <c r="AM216" i="2"/>
  <c r="AL219" i="2"/>
  <c r="AL223" i="2"/>
  <c r="AM225" i="2"/>
  <c r="AM226" i="2"/>
  <c r="AL773" i="2"/>
  <c r="AM807" i="2"/>
  <c r="AM812" i="2"/>
  <c r="AL819" i="2"/>
  <c r="AM30" i="2"/>
  <c r="AM43" i="2"/>
  <c r="AL52" i="2"/>
  <c r="AL59" i="2"/>
  <c r="AM82" i="2"/>
  <c r="AM91" i="2"/>
  <c r="AM103" i="2"/>
  <c r="AL109" i="2"/>
  <c r="AL133" i="2"/>
  <c r="AL158" i="2"/>
  <c r="AL162" i="2"/>
  <c r="AM165" i="2"/>
  <c r="AM170" i="2"/>
  <c r="AM184" i="2"/>
  <c r="AM187" i="2"/>
  <c r="AL191" i="2"/>
  <c r="AM201" i="2"/>
  <c r="AL215" i="2"/>
  <c r="AM218" i="2"/>
  <c r="AM499" i="2"/>
  <c r="AM571" i="2"/>
  <c r="AL670" i="2"/>
  <c r="AM679" i="2"/>
  <c r="AL739" i="2"/>
  <c r="AL771" i="2"/>
  <c r="AL797" i="2"/>
  <c r="AL13" i="2"/>
  <c r="AM32" i="2"/>
  <c r="AM52" i="2"/>
  <c r="AL56" i="2"/>
  <c r="AM59" i="2"/>
  <c r="AL81" i="2"/>
  <c r="AM88" i="2"/>
  <c r="AM109" i="2"/>
  <c r="AM119" i="2"/>
  <c r="AM128" i="2"/>
  <c r="AM129" i="2"/>
  <c r="AM135" i="2"/>
  <c r="AL138" i="2"/>
  <c r="AM145" i="2"/>
  <c r="AL154" i="2"/>
  <c r="AM158" i="2"/>
  <c r="AM162" i="2"/>
  <c r="AM176" i="2"/>
  <c r="AM244" i="2"/>
  <c r="AM346" i="2"/>
  <c r="AL407" i="2"/>
  <c r="AL433" i="2"/>
  <c r="AM451" i="2"/>
  <c r="AM454" i="2"/>
  <c r="AL506" i="2"/>
  <c r="AM509" i="2"/>
  <c r="AL522" i="2"/>
  <c r="AL552" i="2"/>
  <c r="AM576" i="2"/>
  <c r="AM613" i="2"/>
  <c r="AM621" i="2"/>
  <c r="AL654" i="2"/>
  <c r="AM656" i="2"/>
  <c r="AM663" i="2"/>
  <c r="AM686" i="2"/>
  <c r="AM704" i="2"/>
  <c r="AM706" i="2"/>
  <c r="AM716" i="2"/>
  <c r="AL723" i="2"/>
  <c r="AM733" i="2"/>
  <c r="AM748" i="2"/>
  <c r="AL755" i="2"/>
  <c r="AM765" i="2"/>
  <c r="AM780" i="2"/>
  <c r="AL785" i="2"/>
  <c r="AL795" i="2"/>
  <c r="AL813" i="2"/>
  <c r="AM815" i="2"/>
  <c r="AM11" i="2"/>
  <c r="AL14" i="2"/>
  <c r="AM21" i="2"/>
  <c r="AM24" i="2"/>
  <c r="AL30" i="2"/>
  <c r="AM44" i="2"/>
  <c r="AM46" i="2"/>
  <c r="AL50" i="2"/>
  <c r="AM57" i="2"/>
  <c r="AM60" i="2"/>
  <c r="AM67" i="2"/>
  <c r="AL69" i="2"/>
  <c r="AM80" i="2"/>
  <c r="AL87" i="2"/>
  <c r="AL89" i="2"/>
  <c r="AL97" i="2"/>
  <c r="AM99" i="2"/>
  <c r="AL103" i="2"/>
  <c r="AL117" i="2"/>
  <c r="AM121" i="2"/>
  <c r="AM122" i="2"/>
  <c r="AL123" i="2"/>
  <c r="AM127" i="2"/>
  <c r="AL130" i="2"/>
  <c r="AL134" i="2"/>
  <c r="AM136" i="2"/>
  <c r="AM137" i="2"/>
  <c r="AM143" i="2"/>
  <c r="AL146" i="2"/>
  <c r="AM149" i="2"/>
  <c r="AL155" i="2"/>
  <c r="AL159" i="2"/>
  <c r="AL163" i="2"/>
  <c r="AL167" i="2"/>
  <c r="AL170" i="2"/>
  <c r="AM171" i="2"/>
  <c r="AM173" i="2"/>
  <c r="AL174" i="2"/>
  <c r="AM177" i="2"/>
  <c r="AM178" i="2"/>
  <c r="AL184" i="2"/>
  <c r="AM194" i="2"/>
  <c r="AL202" i="2"/>
  <c r="AM203" i="2"/>
  <c r="AM205" i="2"/>
  <c r="AL206" i="2"/>
  <c r="AL218" i="2"/>
  <c r="AM219" i="2"/>
  <c r="AM221" i="2"/>
  <c r="AL222" i="2"/>
  <c r="AL231" i="2"/>
  <c r="AL242" i="2"/>
  <c r="AL337" i="2"/>
  <c r="AM344" i="2"/>
  <c r="AL393" i="2"/>
  <c r="AM426" i="2"/>
  <c r="AL429" i="2"/>
  <c r="AM449" i="2"/>
  <c r="AL492" i="2"/>
  <c r="AM516" i="2"/>
  <c r="AL532" i="2"/>
  <c r="AM540" i="2"/>
  <c r="AL589" i="2"/>
  <c r="AM598" i="2"/>
  <c r="AL635" i="2"/>
  <c r="AL652" i="2"/>
  <c r="AM654" i="2"/>
  <c r="AM661" i="2"/>
  <c r="AL684" i="2"/>
  <c r="AL696" i="2"/>
  <c r="AL698" i="2"/>
  <c r="AM719" i="2"/>
  <c r="AM726" i="2"/>
  <c r="AL741" i="2"/>
  <c r="AM751" i="2"/>
  <c r="AM758" i="2"/>
  <c r="AM783" i="2"/>
  <c r="AM790" i="2"/>
  <c r="AL805" i="2"/>
  <c r="AL821" i="2"/>
  <c r="AM9" i="2"/>
  <c r="AM14" i="2"/>
  <c r="AM23" i="2"/>
  <c r="AL32" i="2"/>
  <c r="AM49" i="2"/>
  <c r="AM66" i="2"/>
  <c r="AM69" i="2"/>
  <c r="AL75" i="2"/>
  <c r="AM89" i="2"/>
  <c r="AM96" i="2"/>
  <c r="AL105" i="2"/>
  <c r="AM116" i="2"/>
  <c r="AM117" i="2"/>
  <c r="AL129" i="2"/>
  <c r="AM130" i="2"/>
  <c r="AM132" i="2"/>
  <c r="AL145" i="2"/>
  <c r="AM146" i="2"/>
  <c r="AM163" i="2"/>
  <c r="AL166" i="2"/>
  <c r="AM169" i="2"/>
  <c r="AL176" i="2"/>
  <c r="AM180" i="2"/>
  <c r="AL196" i="2"/>
  <c r="AM202" i="2"/>
  <c r="AM208" i="2"/>
  <c r="AL211" i="2"/>
  <c r="AM217" i="2"/>
  <c r="AM224" i="2"/>
  <c r="AL227" i="2"/>
  <c r="AM379" i="2"/>
  <c r="AL444" i="2"/>
  <c r="AL468" i="2"/>
  <c r="AL474" i="2"/>
  <c r="AM477" i="2"/>
  <c r="AM502" i="2"/>
  <c r="AL530" i="2"/>
  <c r="AM538" i="2"/>
  <c r="AL583" i="2"/>
  <c r="AL638" i="2"/>
  <c r="AM640" i="2"/>
  <c r="AM647" i="2"/>
  <c r="AM672" i="2"/>
  <c r="AM696" i="2"/>
  <c r="AM703" i="2"/>
  <c r="AL712" i="2"/>
  <c r="AM717" i="2"/>
  <c r="AM732" i="2"/>
  <c r="AM749" i="2"/>
  <c r="AM764" i="2"/>
  <c r="AM781" i="2"/>
  <c r="AL789" i="2"/>
  <c r="AM799" i="2"/>
  <c r="AM804" i="2"/>
  <c r="AL811" i="2"/>
  <c r="AM821" i="2"/>
  <c r="AM6" i="2"/>
  <c r="AL22" i="2"/>
  <c r="AL29" i="2"/>
  <c r="AL42" i="2"/>
  <c r="AM54" i="2"/>
  <c r="AL58" i="2"/>
  <c r="AL61" i="2"/>
  <c r="AM68" i="2"/>
  <c r="AM75" i="2"/>
  <c r="AM77" i="2"/>
  <c r="AL79" i="2"/>
  <c r="AL95" i="2"/>
  <c r="AL102" i="2"/>
  <c r="AM105" i="2"/>
  <c r="AM111" i="2"/>
  <c r="AL115" i="2"/>
  <c r="AL126" i="2"/>
  <c r="AL142" i="2"/>
  <c r="AM144" i="2"/>
  <c r="AL150" i="2"/>
  <c r="AL157" i="2"/>
  <c r="AM161" i="2"/>
  <c r="AL168" i="2"/>
  <c r="AM172" i="2"/>
  <c r="AL179" i="2"/>
  <c r="AL183" i="2"/>
  <c r="AL198" i="2"/>
  <c r="AL210" i="2"/>
  <c r="AM227" i="2"/>
  <c r="AM232" i="2"/>
  <c r="AM189" i="2"/>
  <c r="AL190" i="2"/>
  <c r="AM213" i="2"/>
  <c r="AM230" i="2"/>
  <c r="AL199" i="2"/>
  <c r="AM211" i="2"/>
  <c r="AL226" i="2"/>
  <c r="AM186" i="2"/>
  <c r="AL214" i="2"/>
  <c r="AL147" i="2"/>
  <c r="AM193" i="2"/>
  <c r="AM808" i="2"/>
  <c r="AM806" i="2"/>
  <c r="AM98" i="2"/>
  <c r="AM610" i="2"/>
  <c r="AM699" i="2"/>
  <c r="AM465" i="2"/>
  <c r="AM359" i="2"/>
  <c r="AM541" i="2"/>
  <c r="AM380" i="2"/>
  <c r="AM382" i="2"/>
  <c r="AM424" i="2"/>
  <c r="AM294" i="2"/>
  <c r="AM243" i="2"/>
  <c r="AL818" i="2"/>
  <c r="AL802" i="2"/>
  <c r="AL784" i="2"/>
  <c r="AL812" i="2"/>
  <c r="AL796" i="2"/>
  <c r="AL808" i="2"/>
  <c r="AL786" i="2"/>
  <c r="AL681" i="2"/>
  <c r="AL691" i="2"/>
  <c r="AL772" i="2"/>
  <c r="AL756" i="2"/>
  <c r="AL740" i="2"/>
  <c r="AL724" i="2"/>
  <c r="AL705" i="2"/>
  <c r="AL709" i="2"/>
  <c r="AL699" i="2"/>
  <c r="AL675" i="2"/>
  <c r="AL667" i="2"/>
  <c r="AL659" i="2"/>
  <c r="AL651" i="2"/>
  <c r="AL643" i="2"/>
  <c r="AL661" i="2"/>
  <c r="AL645" i="2"/>
  <c r="AL626" i="2"/>
  <c r="AL594" i="2"/>
  <c r="AL586" i="2"/>
  <c r="AL570" i="2"/>
  <c r="AM553" i="2"/>
  <c r="AM545" i="2"/>
  <c r="AL580" i="2"/>
  <c r="AL572" i="2"/>
  <c r="AL564" i="2"/>
  <c r="AL556" i="2"/>
  <c r="AM549" i="2"/>
  <c r="AL539" i="2"/>
  <c r="AL523" i="2"/>
  <c r="AL535" i="2"/>
  <c r="AL515" i="2"/>
  <c r="AL499" i="2"/>
  <c r="AL483" i="2"/>
  <c r="AL471" i="2"/>
  <c r="AL461" i="2"/>
  <c r="AL453" i="2"/>
  <c r="AL469" i="2"/>
  <c r="AL465" i="2"/>
  <c r="AL441" i="2"/>
  <c r="AM434" i="2"/>
  <c r="AL410" i="2"/>
  <c r="AL428" i="2"/>
  <c r="AL432" i="2"/>
  <c r="AL392" i="2"/>
  <c r="AL386" i="2"/>
  <c r="AL376" i="2"/>
  <c r="AL371" i="2"/>
  <c r="AL355" i="2"/>
  <c r="AM362" i="2"/>
  <c r="AL347" i="2"/>
  <c r="AL339" i="2"/>
  <c r="AL330" i="2"/>
  <c r="AL322" i="2"/>
  <c r="AL360" i="2"/>
  <c r="AL348" i="2"/>
  <c r="AL332" i="2"/>
  <c r="AL334" i="2"/>
  <c r="AL314" i="2"/>
  <c r="AM301" i="2"/>
  <c r="AL301" i="2"/>
  <c r="AL317" i="2"/>
  <c r="AL285" i="2"/>
  <c r="AL277" i="2"/>
  <c r="AL268" i="2"/>
  <c r="AL266" i="2"/>
  <c r="AM253" i="2"/>
  <c r="AL256" i="2"/>
  <c r="AL249" i="2"/>
  <c r="AL235" i="2"/>
  <c r="AL212" i="2"/>
  <c r="AL201" i="2"/>
  <c r="AL232" i="2"/>
  <c r="AL221" i="2"/>
  <c r="AL205" i="2"/>
  <c r="AM199" i="2"/>
  <c r="AL192" i="2"/>
  <c r="AL169" i="2"/>
  <c r="AM147" i="2"/>
  <c r="AL152" i="2"/>
  <c r="AL131" i="2"/>
  <c r="AL136" i="2"/>
  <c r="AL96" i="2"/>
  <c r="AL110" i="2"/>
  <c r="AM108" i="2"/>
  <c r="AL90" i="2"/>
  <c r="AL82" i="2"/>
  <c r="AL88" i="2"/>
  <c r="AL60" i="2"/>
  <c r="AL45" i="2"/>
  <c r="AL39" i="2"/>
  <c r="AL25" i="2"/>
  <c r="AM29" i="2"/>
  <c r="AL15" i="2"/>
  <c r="AL7" i="2"/>
  <c r="AM543" i="2"/>
  <c r="AL820" i="2"/>
  <c r="AL685" i="2"/>
  <c r="AL748" i="2"/>
  <c r="AL683" i="2"/>
  <c r="AL663" i="2"/>
  <c r="AL639" i="2"/>
  <c r="AL614" i="2"/>
  <c r="AL624" i="2"/>
  <c r="AL604" i="2"/>
  <c r="AL618" i="2"/>
  <c r="AL598" i="2"/>
  <c r="AL578" i="2"/>
  <c r="AL531" i="2"/>
  <c r="AL525" i="2"/>
  <c r="AL584" i="2"/>
  <c r="AL560" i="2"/>
  <c r="AL547" i="2"/>
  <c r="AL491" i="2"/>
  <c r="AL475" i="2"/>
  <c r="AL457" i="2"/>
  <c r="AL445" i="2"/>
  <c r="AL412" i="2"/>
  <c r="AL418" i="2"/>
  <c r="AL406" i="2"/>
  <c r="AL400" i="2"/>
  <c r="AL380" i="2"/>
  <c r="AL335" i="2"/>
  <c r="AL368" i="2"/>
  <c r="AL340" i="2"/>
  <c r="AM321" i="2"/>
  <c r="AL298" i="2"/>
  <c r="AL309" i="2"/>
  <c r="AL262" i="2"/>
  <c r="AL247" i="2"/>
  <c r="AL204" i="2"/>
  <c r="AL228" i="2"/>
  <c r="AM155" i="2"/>
  <c r="AL139" i="2"/>
  <c r="AL104" i="2"/>
  <c r="AM78" i="2"/>
  <c r="AL80" i="2"/>
  <c r="AL31" i="2"/>
  <c r="AM18" i="2"/>
  <c r="AM457" i="2"/>
  <c r="AM270" i="2"/>
  <c r="AL816" i="2"/>
  <c r="AL794" i="2"/>
  <c r="AM784" i="2"/>
  <c r="AL774" i="2"/>
  <c r="AL750" i="2"/>
  <c r="AL734" i="2"/>
  <c r="AL720" i="2"/>
  <c r="AL679" i="2"/>
  <c r="AL612" i="2"/>
  <c r="AL616" i="2"/>
  <c r="AL529" i="2"/>
  <c r="AM519" i="2"/>
  <c r="AL495" i="2"/>
  <c r="AL479" i="2"/>
  <c r="AL449" i="2"/>
  <c r="AL513" i="2"/>
  <c r="AL497" i="2"/>
  <c r="AL422" i="2"/>
  <c r="AL404" i="2"/>
  <c r="AL384" i="2"/>
  <c r="AL394" i="2"/>
  <c r="AM358" i="2"/>
  <c r="AL351" i="2"/>
  <c r="AL364" i="2"/>
  <c r="AL310" i="2"/>
  <c r="AL291" i="2"/>
  <c r="AM279" i="2"/>
  <c r="AL287" i="2"/>
  <c r="AL270" i="2"/>
  <c r="AL264" i="2"/>
  <c r="AL251" i="2"/>
  <c r="AL243" i="2"/>
  <c r="AL233" i="2"/>
  <c r="AL189" i="2"/>
  <c r="AL148" i="2"/>
  <c r="AL181" i="2"/>
  <c r="AM159" i="2"/>
  <c r="AM118" i="2"/>
  <c r="AL118" i="2"/>
  <c r="AL132" i="2"/>
  <c r="AL116" i="2"/>
  <c r="AM102" i="2"/>
  <c r="AL62" i="2"/>
  <c r="AL43" i="2"/>
  <c r="AL33" i="2"/>
  <c r="AL35" i="2"/>
  <c r="AL12" i="2"/>
  <c r="AM100" i="2"/>
  <c r="AL151" i="2"/>
  <c r="AM120" i="2"/>
  <c r="AM798" i="2"/>
  <c r="AM70" i="2"/>
  <c r="AM527" i="2"/>
  <c r="AM691" i="2"/>
  <c r="AM414" i="2"/>
  <c r="AM241" i="2"/>
  <c r="AM533" i="2"/>
  <c r="AM367" i="2"/>
  <c r="AL370" i="2"/>
  <c r="AM416" i="2"/>
  <c r="AM289" i="2"/>
  <c r="AM822" i="2"/>
  <c r="AL804" i="2"/>
  <c r="AM788" i="2"/>
  <c r="AL788" i="2"/>
  <c r="AL792" i="2"/>
  <c r="AL776" i="2"/>
  <c r="AL782" i="2"/>
  <c r="AL770" i="2"/>
  <c r="AL762" i="2"/>
  <c r="AL754" i="2"/>
  <c r="AL746" i="2"/>
  <c r="AL738" i="2"/>
  <c r="AL730" i="2"/>
  <c r="AL722" i="2"/>
  <c r="AM715" i="2"/>
  <c r="AM707" i="2"/>
  <c r="AL695" i="2"/>
  <c r="AL693" i="2"/>
  <c r="AL760" i="2"/>
  <c r="AL744" i="2"/>
  <c r="AL728" i="2"/>
  <c r="AM711" i="2"/>
  <c r="AL689" i="2"/>
  <c r="AL701" i="2"/>
  <c r="AM685" i="2"/>
  <c r="AL687" i="2"/>
  <c r="AM632" i="2"/>
  <c r="AL630" i="2"/>
  <c r="AL610" i="2"/>
  <c r="AL600" i="2"/>
  <c r="AL665" i="2"/>
  <c r="AL649" i="2"/>
  <c r="AL622" i="2"/>
  <c r="AL606" i="2"/>
  <c r="AL588" i="2"/>
  <c r="AL634" i="2"/>
  <c r="AL592" i="2"/>
  <c r="AL574" i="2"/>
  <c r="AL558" i="2"/>
  <c r="AL543" i="2"/>
  <c r="AL527" i="2"/>
  <c r="AL519" i="2"/>
  <c r="AL537" i="2"/>
  <c r="AL521" i="2"/>
  <c r="AL533" i="2"/>
  <c r="AL503" i="2"/>
  <c r="AL487" i="2"/>
  <c r="AL463" i="2"/>
  <c r="AL517" i="2"/>
  <c r="AL509" i="2"/>
  <c r="AL501" i="2"/>
  <c r="AL493" i="2"/>
  <c r="AL485" i="2"/>
  <c r="AL477" i="2"/>
  <c r="AL455" i="2"/>
  <c r="AL467" i="2"/>
  <c r="AL434" i="2"/>
  <c r="AM406" i="2"/>
  <c r="AL439" i="2"/>
  <c r="AL420" i="2"/>
  <c r="AL408" i="2"/>
  <c r="AL396" i="2"/>
  <c r="AM374" i="2"/>
  <c r="AL398" i="2"/>
  <c r="AL390" i="2"/>
  <c r="AL350" i="2"/>
  <c r="AL372" i="2"/>
  <c r="AL356" i="2"/>
  <c r="AL336" i="2"/>
  <c r="AL346" i="2"/>
  <c r="AL318" i="2"/>
  <c r="AL306" i="2"/>
  <c r="AL302" i="2"/>
  <c r="AL313" i="2"/>
  <c r="AL283" i="2"/>
  <c r="AL281" i="2"/>
  <c r="AM264" i="2"/>
  <c r="AM272" i="2"/>
  <c r="AL258" i="2"/>
  <c r="AM245" i="2"/>
  <c r="AL237" i="2"/>
  <c r="AL239" i="2"/>
  <c r="AL197" i="2"/>
  <c r="AL185" i="2"/>
  <c r="AL208" i="2"/>
  <c r="AL225" i="2"/>
  <c r="AL209" i="2"/>
  <c r="AM197" i="2"/>
  <c r="AM185" i="2"/>
  <c r="AL173" i="2"/>
  <c r="AL156" i="2"/>
  <c r="AM154" i="2"/>
  <c r="AL160" i="2"/>
  <c r="AM148" i="2"/>
  <c r="AL120" i="2"/>
  <c r="AL127" i="2"/>
  <c r="AL140" i="2"/>
  <c r="AL124" i="2"/>
  <c r="AL112" i="2"/>
  <c r="AL114" i="2"/>
  <c r="AL72" i="2"/>
  <c r="AL70" i="2"/>
  <c r="AL92" i="2"/>
  <c r="AL66" i="2"/>
  <c r="AL64" i="2"/>
  <c r="AL47" i="2"/>
  <c r="AL49" i="2"/>
  <c r="AL27" i="2"/>
  <c r="AL16" i="2"/>
  <c r="AM816" i="2"/>
  <c r="AM800" i="2"/>
  <c r="AM693" i="2"/>
  <c r="AM53" i="2"/>
  <c r="AM422" i="2"/>
  <c r="AM624" i="2"/>
  <c r="AM467" i="2"/>
  <c r="AM616" i="2"/>
  <c r="AM525" i="2"/>
  <c r="AL362" i="2"/>
  <c r="AM298" i="2"/>
  <c r="AL325" i="2"/>
  <c r="AM281" i="2"/>
  <c r="AL814" i="2"/>
  <c r="AL798" i="2"/>
  <c r="AL778" i="2"/>
  <c r="AL697" i="2"/>
  <c r="AM689" i="2"/>
  <c r="AL764" i="2"/>
  <c r="AL732" i="2"/>
  <c r="AL716" i="2"/>
  <c r="AL671" i="2"/>
  <c r="AL655" i="2"/>
  <c r="AL647" i="2"/>
  <c r="AL596" i="2"/>
  <c r="AL608" i="2"/>
  <c r="AL669" i="2"/>
  <c r="AL653" i="2"/>
  <c r="AL637" i="2"/>
  <c r="AL620" i="2"/>
  <c r="AL602" i="2"/>
  <c r="AL590" i="2"/>
  <c r="AL562" i="2"/>
  <c r="AL551" i="2"/>
  <c r="AL541" i="2"/>
  <c r="AL576" i="2"/>
  <c r="AL568" i="2"/>
  <c r="AL507" i="2"/>
  <c r="AL437" i="2"/>
  <c r="AM430" i="2"/>
  <c r="AL424" i="2"/>
  <c r="AL443" i="2"/>
  <c r="AL416" i="2"/>
  <c r="AL363" i="2"/>
  <c r="AL343" i="2"/>
  <c r="AM325" i="2"/>
  <c r="AL352" i="2"/>
  <c r="AL342" i="2"/>
  <c r="AL289" i="2"/>
  <c r="AL272" i="2"/>
  <c r="AL260" i="2"/>
  <c r="AM247" i="2"/>
  <c r="AL241" i="2"/>
  <c r="AM200" i="2"/>
  <c r="AL193" i="2"/>
  <c r="AL220" i="2"/>
  <c r="AL229" i="2"/>
  <c r="AL213" i="2"/>
  <c r="AL177" i="2"/>
  <c r="AL143" i="2"/>
  <c r="AL122" i="2"/>
  <c r="AL128" i="2"/>
  <c r="AL98" i="2"/>
  <c r="AL94" i="2"/>
  <c r="AL86" i="2"/>
  <c r="AM74" i="2"/>
  <c r="AM55" i="2"/>
  <c r="AL68" i="2"/>
  <c r="AL37" i="2"/>
  <c r="AL21" i="2"/>
  <c r="AL11" i="2"/>
  <c r="AM602" i="2"/>
  <c r="AM814" i="2"/>
  <c r="AM618" i="2"/>
  <c r="AM701" i="2"/>
  <c r="AM287" i="2"/>
  <c r="AM535" i="2"/>
  <c r="AM459" i="2"/>
  <c r="AM608" i="2"/>
  <c r="AM453" i="2"/>
  <c r="AM268" i="2"/>
  <c r="AL354" i="2"/>
  <c r="AL780" i="2"/>
  <c r="AL800" i="2"/>
  <c r="AL810" i="2"/>
  <c r="AL806" i="2"/>
  <c r="AL790" i="2"/>
  <c r="AL766" i="2"/>
  <c r="AL758" i="2"/>
  <c r="AL742" i="2"/>
  <c r="AL726" i="2"/>
  <c r="AL718" i="2"/>
  <c r="AL713" i="2"/>
  <c r="AL768" i="2"/>
  <c r="AL752" i="2"/>
  <c r="AL736" i="2"/>
  <c r="AL703" i="2"/>
  <c r="AL677" i="2"/>
  <c r="AL673" i="2"/>
  <c r="AL657" i="2"/>
  <c r="AL641" i="2"/>
  <c r="AM628" i="2"/>
  <c r="AM600" i="2"/>
  <c r="AL582" i="2"/>
  <c r="AL566" i="2"/>
  <c r="AL511" i="2"/>
  <c r="AL459" i="2"/>
  <c r="AL505" i="2"/>
  <c r="AL489" i="2"/>
  <c r="AL481" i="2"/>
  <c r="AL451" i="2"/>
  <c r="AL426" i="2"/>
  <c r="AL447" i="2"/>
  <c r="AL435" i="2"/>
  <c r="AL414" i="2"/>
  <c r="AL388" i="2"/>
  <c r="AL382" i="2"/>
  <c r="AL402" i="2"/>
  <c r="AL378" i="2"/>
  <c r="AL359" i="2"/>
  <c r="AL367" i="2"/>
  <c r="AL344" i="2"/>
  <c r="AL338" i="2"/>
  <c r="AL326" i="2"/>
  <c r="AM291" i="2"/>
  <c r="AM304" i="2"/>
  <c r="AL294" i="2"/>
  <c r="AL279" i="2"/>
  <c r="AL273" i="2"/>
  <c r="AL275" i="2"/>
  <c r="AM255" i="2"/>
  <c r="AL216" i="2"/>
  <c r="AL224" i="2"/>
  <c r="AL217" i="2"/>
  <c r="AL165" i="2"/>
  <c r="AL135" i="2"/>
  <c r="AL144" i="2"/>
  <c r="AL108" i="2"/>
  <c r="AM106" i="2"/>
  <c r="AL100" i="2"/>
  <c r="AL76" i="2"/>
  <c r="AL84" i="2"/>
  <c r="AL57" i="2"/>
  <c r="AL53" i="2"/>
  <c r="AL51" i="2"/>
  <c r="AL41" i="2"/>
  <c r="AL23" i="2"/>
  <c r="AJ234" i="2"/>
  <c r="AK235" i="2"/>
  <c r="AK236" i="2"/>
  <c r="AK237" i="2"/>
  <c r="AK244" i="2"/>
  <c r="AJ248" i="2"/>
  <c r="AJ250" i="2"/>
  <c r="AK251" i="2"/>
  <c r="AK252" i="2"/>
  <c r="AK257" i="2"/>
  <c r="AK258" i="2"/>
  <c r="AK259" i="2"/>
  <c r="AK271" i="2"/>
  <c r="AJ272" i="2"/>
  <c r="AJ276" i="2"/>
  <c r="AK277" i="2"/>
  <c r="AK278" i="2"/>
  <c r="AK282" i="2"/>
  <c r="AK283" i="2"/>
  <c r="AK290" i="2"/>
  <c r="AK295" i="2"/>
  <c r="AK296" i="2"/>
  <c r="AJ307" i="2"/>
  <c r="AJ310" i="2"/>
  <c r="AK311" i="2"/>
  <c r="AK312" i="2"/>
  <c r="AJ318" i="2"/>
  <c r="AK319" i="2"/>
  <c r="AK320" i="2"/>
  <c r="AJ336" i="2"/>
  <c r="AJ337" i="2"/>
  <c r="AJ344" i="2"/>
  <c r="AJ345" i="2"/>
  <c r="AJ352" i="2"/>
  <c r="AJ353" i="2"/>
  <c r="AJ236" i="2"/>
  <c r="AJ238" i="2"/>
  <c r="AK239" i="2"/>
  <c r="AK240" i="2"/>
  <c r="AK241" i="2"/>
  <c r="AJ244" i="2"/>
  <c r="AJ252" i="2"/>
  <c r="AJ257" i="2"/>
  <c r="AJ259" i="2"/>
  <c r="AJ265" i="2"/>
  <c r="AK266" i="2"/>
  <c r="AK267" i="2"/>
  <c r="AK268" i="2"/>
  <c r="AJ271" i="2"/>
  <c r="AJ278" i="2"/>
  <c r="AJ282" i="2"/>
  <c r="AJ284" i="2"/>
  <c r="AK285" i="2"/>
  <c r="AK286" i="2"/>
  <c r="AK287" i="2"/>
  <c r="AJ290" i="2"/>
  <c r="AJ295" i="2"/>
  <c r="AJ298" i="2"/>
  <c r="AK302" i="2"/>
  <c r="AK303" i="2"/>
  <c r="AK304" i="2"/>
  <c r="AJ311" i="2"/>
  <c r="AJ319" i="2"/>
  <c r="AJ326" i="2"/>
  <c r="AK327" i="2"/>
  <c r="AK328" i="2"/>
  <c r="AK332" i="2"/>
  <c r="AK333" i="2"/>
  <c r="AJ339" i="2"/>
  <c r="AK340" i="2"/>
  <c r="AK341" i="2"/>
  <c r="AJ347" i="2"/>
  <c r="AK348" i="2"/>
  <c r="AK349" i="2"/>
  <c r="AK243" i="2"/>
  <c r="AK247" i="2"/>
  <c r="AJ261" i="2"/>
  <c r="AJ263" i="2"/>
  <c r="AK273" i="2"/>
  <c r="AJ280" i="2"/>
  <c r="AK289" i="2"/>
  <c r="AJ294" i="2"/>
  <c r="AK299" i="2"/>
  <c r="AJ306" i="2"/>
  <c r="AJ314" i="2"/>
  <c r="AJ323" i="2"/>
  <c r="AK331" i="2"/>
  <c r="AJ333" i="2"/>
  <c r="AJ335" i="2"/>
  <c r="AJ340" i="2"/>
  <c r="AK345" i="2"/>
  <c r="AJ349" i="2"/>
  <c r="AJ351" i="2"/>
  <c r="AJ359" i="2"/>
  <c r="AJ363" i="2"/>
  <c r="AK364" i="2"/>
  <c r="AK365" i="2"/>
  <c r="AJ371" i="2"/>
  <c r="AK372" i="2"/>
  <c r="AK373" i="2"/>
  <c r="AJ377" i="2"/>
  <c r="AK378" i="2"/>
  <c r="AK379" i="2"/>
  <c r="AK380" i="2"/>
  <c r="AJ383" i="2"/>
  <c r="AJ385" i="2"/>
  <c r="AK386" i="2"/>
  <c r="AK387" i="2"/>
  <c r="AK388" i="2"/>
  <c r="AK389" i="2"/>
  <c r="AJ395" i="2"/>
  <c r="AK396" i="2"/>
  <c r="AK397" i="2"/>
  <c r="AJ403" i="2"/>
  <c r="AK404" i="2"/>
  <c r="AK405" i="2"/>
  <c r="AJ409" i="2"/>
  <c r="AK417" i="2"/>
  <c r="AK418" i="2"/>
  <c r="AK425" i="2"/>
  <c r="AK233" i="2"/>
  <c r="AJ240" i="2"/>
  <c r="AJ242" i="2"/>
  <c r="AK249" i="2"/>
  <c r="AJ254" i="2"/>
  <c r="AK263" i="2"/>
  <c r="AJ286" i="2"/>
  <c r="AJ288" i="2"/>
  <c r="AJ293" i="2"/>
  <c r="AK316" i="2"/>
  <c r="AK323" i="2"/>
  <c r="AJ330" i="2"/>
  <c r="AK344" i="2"/>
  <c r="AJ356" i="2"/>
  <c r="AJ357" i="2"/>
  <c r="AJ368" i="2"/>
  <c r="AJ369" i="2"/>
  <c r="AK383" i="2"/>
  <c r="AK384" i="2"/>
  <c r="AJ393" i="2"/>
  <c r="AJ401" i="2"/>
  <c r="AJ407" i="2"/>
  <c r="AK408" i="2"/>
  <c r="AK409" i="2"/>
  <c r="AJ415" i="2"/>
  <c r="AK416" i="2"/>
  <c r="AJ423" i="2"/>
  <c r="AK424" i="2"/>
  <c r="AJ269" i="2"/>
  <c r="AK274" i="2"/>
  <c r="AJ292" i="2"/>
  <c r="AJ308" i="2"/>
  <c r="AK315" i="2"/>
  <c r="AJ322" i="2"/>
  <c r="AK336" i="2"/>
  <c r="AJ341" i="2"/>
  <c r="AJ343" i="2"/>
  <c r="AK353" i="2"/>
  <c r="AJ355" i="2"/>
  <c r="AK360" i="2"/>
  <c r="AJ372" i="2"/>
  <c r="AK400" i="2"/>
  <c r="AJ411" i="2"/>
  <c r="AJ413" i="2"/>
  <c r="AK422" i="2"/>
  <c r="AJ429" i="2"/>
  <c r="AK435" i="2"/>
  <c r="AK436" i="2"/>
  <c r="AJ444" i="2"/>
  <c r="AJ452" i="2"/>
  <c r="AK454" i="2"/>
  <c r="AK455" i="2"/>
  <c r="AK456" i="2"/>
  <c r="AK457" i="2"/>
  <c r="AJ460" i="2"/>
  <c r="AJ462" i="2"/>
  <c r="AK463" i="2"/>
  <c r="AK464" i="2"/>
  <c r="AK465" i="2"/>
  <c r="AJ468" i="2"/>
  <c r="AJ470" i="2"/>
  <c r="AJ471" i="2"/>
  <c r="AJ472" i="2"/>
  <c r="AJ476" i="2"/>
  <c r="AJ478" i="2"/>
  <c r="AJ484" i="2"/>
  <c r="AJ486" i="2"/>
  <c r="AJ492" i="2"/>
  <c r="AJ494" i="2"/>
  <c r="AJ500" i="2"/>
  <c r="AJ502" i="2"/>
  <c r="AJ508" i="2"/>
  <c r="AJ510" i="2"/>
  <c r="AJ516" i="2"/>
  <c r="AJ518" i="2"/>
  <c r="AJ524" i="2"/>
  <c r="AJ532" i="2"/>
  <c r="AJ540" i="2"/>
  <c r="AJ546" i="2"/>
  <c r="AJ547" i="2"/>
  <c r="AK548" i="2"/>
  <c r="AJ552" i="2"/>
  <c r="AK555" i="2"/>
  <c r="AJ561" i="2"/>
  <c r="AK562" i="2"/>
  <c r="AK563" i="2"/>
  <c r="AJ569" i="2"/>
  <c r="AK570" i="2"/>
  <c r="AK571" i="2"/>
  <c r="AJ577" i="2"/>
  <c r="AK578" i="2"/>
  <c r="AK579" i="2"/>
  <c r="AJ585" i="2"/>
  <c r="AK586" i="2"/>
  <c r="AK587" i="2"/>
  <c r="AJ593" i="2"/>
  <c r="AK594" i="2"/>
  <c r="AK595" i="2"/>
  <c r="AJ607" i="2"/>
  <c r="AJ615" i="2"/>
  <c r="AK248" i="2"/>
  <c r="AJ255" i="2"/>
  <c r="AJ267" i="2"/>
  <c r="AJ299" i="2"/>
  <c r="AK308" i="2"/>
  <c r="AJ331" i="2"/>
  <c r="AJ348" i="2"/>
  <c r="AK357" i="2"/>
  <c r="AJ365" i="2"/>
  <c r="AJ367" i="2"/>
  <c r="AK382" i="2"/>
  <c r="AK393" i="2"/>
  <c r="AJ397" i="2"/>
  <c r="AJ399" i="2"/>
  <c r="AK413" i="2"/>
  <c r="AJ417" i="2"/>
  <c r="AJ419" i="2"/>
  <c r="AJ421" i="2"/>
  <c r="AJ427" i="2"/>
  <c r="AJ428" i="2"/>
  <c r="AK429" i="2"/>
  <c r="AJ433" i="2"/>
  <c r="AJ442" i="2"/>
  <c r="AK443" i="2"/>
  <c r="AK444" i="2"/>
  <c r="AJ450" i="2"/>
  <c r="AK451" i="2"/>
  <c r="AK452" i="2"/>
  <c r="AK453" i="2"/>
  <c r="AK460" i="2"/>
  <c r="AK461" i="2"/>
  <c r="AK468" i="2"/>
  <c r="AK469" i="2"/>
  <c r="AK471" i="2"/>
  <c r="AK472" i="2"/>
  <c r="AJ473" i="2"/>
  <c r="AK476" i="2"/>
  <c r="AK477" i="2"/>
  <c r="AK484" i="2"/>
  <c r="AK485" i="2"/>
  <c r="AK492" i="2"/>
  <c r="AK493" i="2"/>
  <c r="AK500" i="2"/>
  <c r="AK501" i="2"/>
  <c r="AK508" i="2"/>
  <c r="AK509" i="2"/>
  <c r="AK516" i="2"/>
  <c r="AK517" i="2"/>
  <c r="AJ520" i="2"/>
  <c r="AJ522" i="2"/>
  <c r="AK523" i="2"/>
  <c r="AK524" i="2"/>
  <c r="AK525" i="2"/>
  <c r="AJ528" i="2"/>
  <c r="AJ530" i="2"/>
  <c r="AK531" i="2"/>
  <c r="AK532" i="2"/>
  <c r="AK533" i="2"/>
  <c r="AJ536" i="2"/>
  <c r="AJ538" i="2"/>
  <c r="AK539" i="2"/>
  <c r="AK540" i="2"/>
  <c r="AK541" i="2"/>
  <c r="AJ544" i="2"/>
  <c r="AK552" i="2"/>
  <c r="AJ559" i="2"/>
  <c r="AJ567" i="2"/>
  <c r="AJ575" i="2"/>
  <c r="AJ583" i="2"/>
  <c r="AJ591" i="2"/>
  <c r="AJ599" i="2"/>
  <c r="AJ603" i="2"/>
  <c r="AJ605" i="2"/>
  <c r="AK606" i="2"/>
  <c r="AK607" i="2"/>
  <c r="AK608" i="2"/>
  <c r="AJ611" i="2"/>
  <c r="AJ613" i="2"/>
  <c r="AK614" i="2"/>
  <c r="AK615" i="2"/>
  <c r="AK616" i="2"/>
  <c r="AJ274" i="2"/>
  <c r="AK307" i="2"/>
  <c r="AJ332" i="2"/>
  <c r="AK361" i="2"/>
  <c r="AJ364" i="2"/>
  <c r="AK369" i="2"/>
  <c r="AJ405" i="2"/>
  <c r="AK421" i="2"/>
  <c r="AJ436" i="2"/>
  <c r="AJ438" i="2"/>
  <c r="AK448" i="2"/>
  <c r="AK459" i="2"/>
  <c r="AK480" i="2"/>
  <c r="AJ482" i="2"/>
  <c r="AK489" i="2"/>
  <c r="AK496" i="2"/>
  <c r="AJ498" i="2"/>
  <c r="AK505" i="2"/>
  <c r="AK512" i="2"/>
  <c r="AJ514" i="2"/>
  <c r="AK521" i="2"/>
  <c r="AJ526" i="2"/>
  <c r="AK528" i="2"/>
  <c r="AK543" i="2"/>
  <c r="AK558" i="2"/>
  <c r="AK574" i="2"/>
  <c r="AK590" i="2"/>
  <c r="AK604" i="2"/>
  <c r="AJ609" i="2"/>
  <c r="AK611" i="2"/>
  <c r="AJ623" i="2"/>
  <c r="AK631" i="2"/>
  <c r="AJ638" i="2"/>
  <c r="AJ640" i="2"/>
  <c r="AJ646" i="2"/>
  <c r="AJ648" i="2"/>
  <c r="AJ654" i="2"/>
  <c r="AJ656" i="2"/>
  <c r="AJ662" i="2"/>
  <c r="AJ664" i="2"/>
  <c r="AJ670" i="2"/>
  <c r="AJ672" i="2"/>
  <c r="AJ678" i="2"/>
  <c r="AJ680" i="2"/>
  <c r="AK686" i="2"/>
  <c r="AK687" i="2"/>
  <c r="AJ690" i="2"/>
  <c r="AJ698" i="2"/>
  <c r="AJ706" i="2"/>
  <c r="AK714" i="2"/>
  <c r="AJ717" i="2"/>
  <c r="AJ719" i="2"/>
  <c r="AJ725" i="2"/>
  <c r="AJ727" i="2"/>
  <c r="AJ733" i="2"/>
  <c r="AJ735" i="2"/>
  <c r="AJ741" i="2"/>
  <c r="AJ743" i="2"/>
  <c r="AJ749" i="2"/>
  <c r="AJ751" i="2"/>
  <c r="AJ757" i="2"/>
  <c r="AJ759" i="2"/>
  <c r="AJ765" i="2"/>
  <c r="AJ767" i="2"/>
  <c r="AJ773" i="2"/>
  <c r="AJ775" i="2"/>
  <c r="AJ781" i="2"/>
  <c r="AJ783" i="2"/>
  <c r="AK281" i="2"/>
  <c r="AK352" i="2"/>
  <c r="AJ360" i="2"/>
  <c r="AJ379" i="2"/>
  <c r="AJ381" i="2"/>
  <c r="AJ391" i="2"/>
  <c r="AK414" i="2"/>
  <c r="AJ434" i="2"/>
  <c r="AK438" i="2"/>
  <c r="AJ440" i="2"/>
  <c r="AK447" i="2"/>
  <c r="AJ454" i="2"/>
  <c r="AJ456" i="2"/>
  <c r="AJ458" i="2"/>
  <c r="AK467" i="2"/>
  <c r="AJ488" i="2"/>
  <c r="AJ504" i="2"/>
  <c r="AK520" i="2"/>
  <c r="AK535" i="2"/>
  <c r="AJ555" i="2"/>
  <c r="AJ557" i="2"/>
  <c r="AK567" i="2"/>
  <c r="AJ571" i="2"/>
  <c r="AJ573" i="2"/>
  <c r="AK583" i="2"/>
  <c r="AJ587" i="2"/>
  <c r="AJ589" i="2"/>
  <c r="AK599" i="2"/>
  <c r="AJ601" i="2"/>
  <c r="AK603" i="2"/>
  <c r="AJ619" i="2"/>
  <c r="AJ621" i="2"/>
  <c r="AK622" i="2"/>
  <c r="AK623" i="2"/>
  <c r="AK624" i="2"/>
  <c r="AJ629" i="2"/>
  <c r="AJ635" i="2"/>
  <c r="AK638" i="2"/>
  <c r="AK639" i="2"/>
  <c r="AK646" i="2"/>
  <c r="AK647" i="2"/>
  <c r="AK654" i="2"/>
  <c r="AK655" i="2"/>
  <c r="AK662" i="2"/>
  <c r="AK663" i="2"/>
  <c r="AK670" i="2"/>
  <c r="AK671" i="2"/>
  <c r="AK678" i="2"/>
  <c r="AK679" i="2"/>
  <c r="AK690" i="2"/>
  <c r="AK691" i="2"/>
  <c r="AJ694" i="2"/>
  <c r="AJ696" i="2"/>
  <c r="AK697" i="2"/>
  <c r="AK698" i="2"/>
  <c r="AK699" i="2"/>
  <c r="AJ702" i="2"/>
  <c r="AJ704" i="2"/>
  <c r="AK705" i="2"/>
  <c r="AK706" i="2"/>
  <c r="AJ712" i="2"/>
  <c r="AK717" i="2"/>
  <c r="AK718" i="2"/>
  <c r="AK725" i="2"/>
  <c r="AK726" i="2"/>
  <c r="AK733" i="2"/>
  <c r="AK734" i="2"/>
  <c r="AK741" i="2"/>
  <c r="AK742" i="2"/>
  <c r="AK749" i="2"/>
  <c r="AK750" i="2"/>
  <c r="AK757" i="2"/>
  <c r="AK758" i="2"/>
  <c r="AK765" i="2"/>
  <c r="AK766" i="2"/>
  <c r="AK773" i="2"/>
  <c r="AK774" i="2"/>
  <c r="AK781" i="2"/>
  <c r="AK782" i="2"/>
  <c r="AJ785" i="2"/>
  <c r="AK300" i="2"/>
  <c r="AJ303" i="2"/>
  <c r="AJ361" i="2"/>
  <c r="AJ389" i="2"/>
  <c r="AK392" i="2"/>
  <c r="AK401" i="2"/>
  <c r="AK420" i="2"/>
  <c r="AK440" i="2"/>
  <c r="AK488" i="2"/>
  <c r="AK544" i="2"/>
  <c r="AJ563" i="2"/>
  <c r="AK575" i="2"/>
  <c r="AJ595" i="2"/>
  <c r="AK602" i="2"/>
  <c r="AK610" i="2"/>
  <c r="AJ617" i="2"/>
  <c r="AK619" i="2"/>
  <c r="AK627" i="2"/>
  <c r="AJ631" i="2"/>
  <c r="AJ633" i="2"/>
  <c r="AJ650" i="2"/>
  <c r="AJ666" i="2"/>
  <c r="AJ682" i="2"/>
  <c r="AJ692" i="2"/>
  <c r="AK694" i="2"/>
  <c r="AJ709" i="2"/>
  <c r="AK722" i="2"/>
  <c r="AK729" i="2"/>
  <c r="AJ731" i="2"/>
  <c r="AK738" i="2"/>
  <c r="AK745" i="2"/>
  <c r="AJ747" i="2"/>
  <c r="AK754" i="2"/>
  <c r="AK761" i="2"/>
  <c r="AJ763" i="2"/>
  <c r="AK770" i="2"/>
  <c r="AK777" i="2"/>
  <c r="AJ779" i="2"/>
  <c r="AK786" i="2"/>
  <c r="AJ789" i="2"/>
  <c r="AJ791" i="2"/>
  <c r="AJ799" i="2"/>
  <c r="AK800" i="2"/>
  <c r="AJ807" i="2"/>
  <c r="AK808" i="2"/>
  <c r="AJ815" i="2"/>
  <c r="AK816" i="2"/>
  <c r="AJ821" i="2"/>
  <c r="AK6" i="2"/>
  <c r="AK9" i="2"/>
  <c r="AK16" i="2"/>
  <c r="AK17" i="2"/>
  <c r="AJ24" i="2"/>
  <c r="AJ32" i="2"/>
  <c r="AK46" i="2"/>
  <c r="AK47" i="2"/>
  <c r="AK54" i="2"/>
  <c r="AJ58" i="2"/>
  <c r="AJ61" i="2"/>
  <c r="AJ69" i="2"/>
  <c r="AK77" i="2"/>
  <c r="AJ81" i="2"/>
  <c r="AJ83" i="2"/>
  <c r="AJ89" i="2"/>
  <c r="AJ91" i="2"/>
  <c r="AJ99" i="2"/>
  <c r="AK100" i="2"/>
  <c r="AJ105" i="2"/>
  <c r="AK111" i="2"/>
  <c r="AK112" i="2"/>
  <c r="AJ128" i="2"/>
  <c r="AK129" i="2"/>
  <c r="AK130" i="2"/>
  <c r="AJ136" i="2"/>
  <c r="AK137" i="2"/>
  <c r="AK138" i="2"/>
  <c r="AJ144" i="2"/>
  <c r="AK145" i="2"/>
  <c r="AK146" i="2"/>
  <c r="AK149" i="2"/>
  <c r="AK150" i="2"/>
  <c r="AK156" i="2"/>
  <c r="AK157" i="2"/>
  <c r="AK158" i="2"/>
  <c r="AJ159" i="2"/>
  <c r="AK162" i="2"/>
  <c r="AK163" i="2"/>
  <c r="AK170" i="2"/>
  <c r="AK171" i="2"/>
  <c r="AK178" i="2"/>
  <c r="AK179" i="2"/>
  <c r="AJ193" i="2"/>
  <c r="AJ198" i="2"/>
  <c r="AJ202" i="2"/>
  <c r="AJ209" i="2"/>
  <c r="AK210" i="2"/>
  <c r="AK211" i="2"/>
  <c r="AJ217" i="2"/>
  <c r="AK218" i="2"/>
  <c r="AK219" i="2"/>
  <c r="AJ225" i="2"/>
  <c r="AK226" i="2"/>
  <c r="AK227" i="2"/>
  <c r="AJ13" i="2"/>
  <c r="AJ22" i="2"/>
  <c r="AK23" i="2"/>
  <c r="AK24" i="2"/>
  <c r="AJ30" i="2"/>
  <c r="AK31" i="2"/>
  <c r="AK32" i="2"/>
  <c r="AJ42" i="2"/>
  <c r="AJ44" i="2"/>
  <c r="AJ50" i="2"/>
  <c r="AJ52" i="2"/>
  <c r="AK53" i="2"/>
  <c r="AK58" i="2"/>
  <c r="AJ59" i="2"/>
  <c r="AK60" i="2"/>
  <c r="AK61" i="2"/>
  <c r="AJ67" i="2"/>
  <c r="AK68" i="2"/>
  <c r="AK69" i="2"/>
  <c r="AK70" i="2"/>
  <c r="AJ75" i="2"/>
  <c r="AK81" i="2"/>
  <c r="AK82" i="2"/>
  <c r="AK89" i="2"/>
  <c r="AK90" i="2"/>
  <c r="AJ97" i="2"/>
  <c r="AJ103" i="2"/>
  <c r="AJ104" i="2"/>
  <c r="AK105" i="2"/>
  <c r="AJ109" i="2"/>
  <c r="AJ115" i="2"/>
  <c r="AJ246" i="2"/>
  <c r="AJ315" i="2"/>
  <c r="AK356" i="2"/>
  <c r="AK368" i="2"/>
  <c r="AJ387" i="2"/>
  <c r="AK412" i="2"/>
  <c r="AK426" i="2"/>
  <c r="AJ448" i="2"/>
  <c r="AJ474" i="2"/>
  <c r="AK481" i="2"/>
  <c r="AJ496" i="2"/>
  <c r="AJ506" i="2"/>
  <c r="AK513" i="2"/>
  <c r="AK529" i="2"/>
  <c r="AK536" i="2"/>
  <c r="AJ542" i="2"/>
  <c r="AK566" i="2"/>
  <c r="AJ581" i="2"/>
  <c r="AK598" i="2"/>
  <c r="AJ626" i="2"/>
  <c r="AJ636" i="2"/>
  <c r="AK643" i="2"/>
  <c r="AK650" i="2"/>
  <c r="AJ652" i="2"/>
  <c r="AK659" i="2"/>
  <c r="AK666" i="2"/>
  <c r="AJ668" i="2"/>
  <c r="AK675" i="2"/>
  <c r="AK682" i="2"/>
  <c r="AJ684" i="2"/>
  <c r="AJ686" i="2"/>
  <c r="AJ688" i="2"/>
  <c r="AK701" i="2"/>
  <c r="AJ721" i="2"/>
  <c r="AJ737" i="2"/>
  <c r="AJ753" i="2"/>
  <c r="AJ769" i="2"/>
  <c r="AK785" i="2"/>
  <c r="AK789" i="2"/>
  <c r="AK790" i="2"/>
  <c r="AJ797" i="2"/>
  <c r="AJ805" i="2"/>
  <c r="AJ813" i="2"/>
  <c r="AK821" i="2"/>
  <c r="AJ12" i="2"/>
  <c r="AK262" i="2"/>
  <c r="AJ425" i="2"/>
  <c r="AK433" i="2"/>
  <c r="AK439" i="2"/>
  <c r="AJ466" i="2"/>
  <c r="AK497" i="2"/>
  <c r="AJ554" i="2"/>
  <c r="AJ597" i="2"/>
  <c r="AK651" i="2"/>
  <c r="AJ658" i="2"/>
  <c r="AJ660" i="2"/>
  <c r="AK683" i="2"/>
  <c r="AK695" i="2"/>
  <c r="AK702" i="2"/>
  <c r="AJ708" i="2"/>
  <c r="AK710" i="2"/>
  <c r="AJ723" i="2"/>
  <c r="AK730" i="2"/>
  <c r="AJ745" i="2"/>
  <c r="AJ755" i="2"/>
  <c r="AK762" i="2"/>
  <c r="AJ777" i="2"/>
  <c r="AJ787" i="2"/>
  <c r="AK793" i="2"/>
  <c r="AJ795" i="2"/>
  <c r="AK806" i="2"/>
  <c r="AK810" i="2"/>
  <c r="AK813" i="2"/>
  <c r="AJ817" i="2"/>
  <c r="AJ26" i="2"/>
  <c r="AJ28" i="2"/>
  <c r="AK35" i="2"/>
  <c r="AJ46" i="2"/>
  <c r="AJ48" i="2"/>
  <c r="AK50" i="2"/>
  <c r="AK65" i="2"/>
  <c r="AK85" i="2"/>
  <c r="AJ87" i="2"/>
  <c r="AK94" i="2"/>
  <c r="AK97" i="2"/>
  <c r="AJ101" i="2"/>
  <c r="AK108" i="2"/>
  <c r="AJ117" i="2"/>
  <c r="AK122" i="2"/>
  <c r="AK123" i="2"/>
  <c r="AJ133" i="2"/>
  <c r="AK134" i="2"/>
  <c r="AJ166" i="2"/>
  <c r="AK167" i="2"/>
  <c r="AJ170" i="2"/>
  <c r="AK174" i="2"/>
  <c r="AK194" i="2"/>
  <c r="AJ197" i="2"/>
  <c r="AK202" i="2"/>
  <c r="AJ205" i="2"/>
  <c r="AK206" i="2"/>
  <c r="AJ218" i="2"/>
  <c r="AJ221" i="2"/>
  <c r="AK222" i="2"/>
  <c r="AK797" i="2"/>
  <c r="AK804" i="2"/>
  <c r="AJ6" i="2"/>
  <c r="AK13" i="2"/>
  <c r="AJ20" i="2"/>
  <c r="AJ34" i="2"/>
  <c r="AJ39" i="2"/>
  <c r="AK73" i="2"/>
  <c r="AJ77" i="2"/>
  <c r="AJ95" i="2"/>
  <c r="AK126" i="2"/>
  <c r="AK142" i="2"/>
  <c r="AJ182" i="2"/>
  <c r="AK198" i="2"/>
  <c r="AJ210" i="2"/>
  <c r="AJ213" i="2"/>
  <c r="AJ226" i="2"/>
  <c r="AK230" i="2"/>
  <c r="AJ548" i="2"/>
  <c r="AK612" i="2"/>
  <c r="AK642" i="2"/>
  <c r="AJ710" i="2"/>
  <c r="AK737" i="2"/>
  <c r="AJ793" i="2"/>
  <c r="AK801" i="2"/>
  <c r="AK814" i="2"/>
  <c r="AK20" i="2"/>
  <c r="AJ38" i="2"/>
  <c r="AJ65" i="2"/>
  <c r="AJ72" i="2"/>
  <c r="AJ122" i="2"/>
  <c r="AK125" i="2"/>
  <c r="AK141" i="2"/>
  <c r="AJ149" i="2"/>
  <c r="AK152" i="2"/>
  <c r="AJ174" i="2"/>
  <c r="AK182" i="2"/>
  <c r="AK270" i="2"/>
  <c r="AK337" i="2"/>
  <c r="AJ375" i="2"/>
  <c r="AJ431" i="2"/>
  <c r="AJ464" i="2"/>
  <c r="AK473" i="2"/>
  <c r="AJ512" i="2"/>
  <c r="AJ534" i="2"/>
  <c r="AK537" i="2"/>
  <c r="AJ579" i="2"/>
  <c r="AK582" i="2"/>
  <c r="AK591" i="2"/>
  <c r="AK635" i="2"/>
  <c r="AK658" i="2"/>
  <c r="AK693" i="2"/>
  <c r="AJ700" i="2"/>
  <c r="AK721" i="2"/>
  <c r="AK753" i="2"/>
  <c r="AK798" i="2"/>
  <c r="AK802" i="2"/>
  <c r="AK805" i="2"/>
  <c r="AJ809" i="2"/>
  <c r="AK812" i="2"/>
  <c r="AK817" i="2"/>
  <c r="AJ819" i="2"/>
  <c r="AJ9" i="2"/>
  <c r="AJ16" i="2"/>
  <c r="AK28" i="2"/>
  <c r="AK37" i="2"/>
  <c r="AJ40" i="2"/>
  <c r="AK43" i="2"/>
  <c r="AK64" i="2"/>
  <c r="AJ71" i="2"/>
  <c r="AJ73" i="2"/>
  <c r="AJ93" i="2"/>
  <c r="AK96" i="2"/>
  <c r="AK101" i="2"/>
  <c r="AK116" i="2"/>
  <c r="AJ119" i="2"/>
  <c r="AK120" i="2"/>
  <c r="AJ129" i="2"/>
  <c r="AJ132" i="2"/>
  <c r="AK133" i="2"/>
  <c r="AJ145" i="2"/>
  <c r="AJ148" i="2"/>
  <c r="AJ161" i="2"/>
  <c r="AJ162" i="2"/>
  <c r="AK166" i="2"/>
  <c r="AJ186" i="2"/>
  <c r="AK187" i="2"/>
  <c r="AJ190" i="2"/>
  <c r="AK191" i="2"/>
  <c r="AJ214" i="2"/>
  <c r="AK215" i="2"/>
  <c r="AJ230" i="2"/>
  <c r="AK324" i="2"/>
  <c r="AJ327" i="2"/>
  <c r="AJ373" i="2"/>
  <c r="AJ446" i="2"/>
  <c r="AK504" i="2"/>
  <c r="AJ550" i="2"/>
  <c r="AJ565" i="2"/>
  <c r="AK620" i="2"/>
  <c r="AJ627" i="2"/>
  <c r="AJ642" i="2"/>
  <c r="AJ644" i="2"/>
  <c r="AK667" i="2"/>
  <c r="AJ674" i="2"/>
  <c r="AJ676" i="2"/>
  <c r="AK703" i="2"/>
  <c r="AJ714" i="2"/>
  <c r="AJ729" i="2"/>
  <c r="AJ739" i="2"/>
  <c r="AK746" i="2"/>
  <c r="AJ761" i="2"/>
  <c r="AJ771" i="2"/>
  <c r="AK778" i="2"/>
  <c r="AK794" i="2"/>
  <c r="AJ801" i="2"/>
  <c r="AK809" i="2"/>
  <c r="AJ811" i="2"/>
  <c r="AJ8" i="2"/>
  <c r="AK27" i="2"/>
  <c r="AJ36" i="2"/>
  <c r="AK40" i="2"/>
  <c r="AK42" i="2"/>
  <c r="AJ54" i="2"/>
  <c r="AJ56" i="2"/>
  <c r="AJ79" i="2"/>
  <c r="AK86" i="2"/>
  <c r="AK93" i="2"/>
  <c r="AJ107" i="2"/>
  <c r="AJ111" i="2"/>
  <c r="AJ113" i="2"/>
  <c r="AK115" i="2"/>
  <c r="AK119" i="2"/>
  <c r="AJ125" i="2"/>
  <c r="AJ141" i="2"/>
  <c r="AJ153" i="2"/>
  <c r="AK154" i="2"/>
  <c r="AJ157" i="2"/>
  <c r="AK161" i="2"/>
  <c r="AK183" i="2"/>
  <c r="AK186" i="2"/>
  <c r="AJ189" i="2"/>
  <c r="AK190" i="2"/>
  <c r="AK199" i="2"/>
  <c r="AK214" i="2"/>
  <c r="AJ229" i="2"/>
  <c r="AJ480" i="2"/>
  <c r="AJ490" i="2"/>
  <c r="AK527" i="2"/>
  <c r="AK559" i="2"/>
  <c r="AK618" i="2"/>
  <c r="AJ625" i="2"/>
  <c r="AJ634" i="2"/>
  <c r="AK674" i="2"/>
  <c r="AK769" i="2"/>
  <c r="AK796" i="2"/>
  <c r="AJ803" i="2"/>
  <c r="AK818" i="2"/>
  <c r="AK8" i="2"/>
  <c r="AK12" i="2"/>
  <c r="AJ17" i="2"/>
  <c r="AJ19" i="2"/>
  <c r="AK36" i="2"/>
  <c r="AK39" i="2"/>
  <c r="AK51" i="2"/>
  <c r="AJ63" i="2"/>
  <c r="AJ85" i="2"/>
  <c r="AK98" i="2"/>
  <c r="AJ121" i="2"/>
  <c r="AJ123" i="2"/>
  <c r="AJ124" i="2"/>
  <c r="AJ137" i="2"/>
  <c r="AJ140" i="2"/>
  <c r="AK153" i="2"/>
  <c r="AJ156" i="2"/>
  <c r="AK160" i="2"/>
  <c r="AK175" i="2"/>
  <c r="AJ178" i="2"/>
  <c r="AK195" i="2"/>
  <c r="AK207" i="2"/>
  <c r="AJ222" i="2"/>
  <c r="AJ194" i="2"/>
  <c r="AJ206" i="2"/>
  <c r="AK223" i="2"/>
  <c r="AK229" i="2"/>
  <c r="AJ780" i="2"/>
  <c r="AJ816" i="2"/>
  <c r="AJ800" i="2"/>
  <c r="AK788" i="2"/>
  <c r="AK792" i="2"/>
  <c r="AK776" i="2"/>
  <c r="AJ772" i="2"/>
  <c r="AJ764" i="2"/>
  <c r="AJ756" i="2"/>
  <c r="AJ748" i="2"/>
  <c r="AJ740" i="2"/>
  <c r="AJ732" i="2"/>
  <c r="AJ724" i="2"/>
  <c r="AJ716" i="2"/>
  <c r="AK709" i="2"/>
  <c r="AJ695" i="2"/>
  <c r="AJ707" i="2"/>
  <c r="AK815" i="2"/>
  <c r="AK799" i="2"/>
  <c r="AK787" i="2"/>
  <c r="AK779" i="2"/>
  <c r="AK767" i="2"/>
  <c r="AJ762" i="2"/>
  <c r="AK751" i="2"/>
  <c r="AJ746" i="2"/>
  <c r="AK735" i="2"/>
  <c r="AJ730" i="2"/>
  <c r="AK719" i="2"/>
  <c r="AK713" i="2"/>
  <c r="AK689" i="2"/>
  <c r="AK768" i="2"/>
  <c r="AK752" i="2"/>
  <c r="AK736" i="2"/>
  <c r="AK720" i="2"/>
  <c r="AJ677" i="2"/>
  <c r="AK634" i="2"/>
  <c r="AK626" i="2"/>
  <c r="AJ612" i="2"/>
  <c r="AJ632" i="2"/>
  <c r="AJ610" i="2"/>
  <c r="AK600" i="2"/>
  <c r="AK700" i="2"/>
  <c r="AJ687" i="2"/>
  <c r="AJ679" i="2"/>
  <c r="AK672" i="2"/>
  <c r="AJ667" i="2"/>
  <c r="AK656" i="2"/>
  <c r="AJ651" i="2"/>
  <c r="AK640" i="2"/>
  <c r="AK633" i="2"/>
  <c r="AJ622" i="2"/>
  <c r="AJ606" i="2"/>
  <c r="AK588" i="2"/>
  <c r="AK669" i="2"/>
  <c r="AK653" i="2"/>
  <c r="AK637" i="2"/>
  <c r="AJ616" i="2"/>
  <c r="AK592" i="2"/>
  <c r="AK621" i="2"/>
  <c r="AK605" i="2"/>
  <c r="AK581" i="2"/>
  <c r="AJ576" i="2"/>
  <c r="AK565" i="2"/>
  <c r="AJ560" i="2"/>
  <c r="AJ529" i="2"/>
  <c r="AJ543" i="2"/>
  <c r="AJ527" i="2"/>
  <c r="AJ519" i="2"/>
  <c r="AJ590" i="2"/>
  <c r="AK584" i="2"/>
  <c r="AK568" i="2"/>
  <c r="AJ551" i="2"/>
  <c r="AK542" i="2"/>
  <c r="AK526" i="2"/>
  <c r="AK510" i="2"/>
  <c r="AJ505" i="2"/>
  <c r="AK494" i="2"/>
  <c r="AJ489" i="2"/>
  <c r="AK478" i="2"/>
  <c r="AK515" i="2"/>
  <c r="AK499" i="2"/>
  <c r="AK483" i="2"/>
  <c r="AJ459" i="2"/>
  <c r="AJ511" i="2"/>
  <c r="AJ503" i="2"/>
  <c r="AJ495" i="2"/>
  <c r="AJ487" i="2"/>
  <c r="AJ479" i="2"/>
  <c r="AJ451" i="2"/>
  <c r="AJ426" i="2"/>
  <c r="AK437" i="2"/>
  <c r="AJ422" i="2"/>
  <c r="AK462" i="2"/>
  <c r="AK446" i="2"/>
  <c r="AJ441" i="2"/>
  <c r="AK434" i="2"/>
  <c r="AJ420" i="2"/>
  <c r="AJ414" i="2"/>
  <c r="AK427" i="2"/>
  <c r="AK411" i="2"/>
  <c r="AK403" i="2"/>
  <c r="AJ398" i="2"/>
  <c r="AJ374" i="2"/>
  <c r="AJ382" i="2"/>
  <c r="AJ400" i="2"/>
  <c r="AJ392" i="2"/>
  <c r="AJ378" i="2"/>
  <c r="AK394" i="2"/>
  <c r="AJ362" i="2"/>
  <c r="AK385" i="2"/>
  <c r="AK366" i="2"/>
  <c r="AJ370" i="2"/>
  <c r="AK343" i="2"/>
  <c r="AJ338" i="2"/>
  <c r="AK325" i="2"/>
  <c r="AJ321" i="2"/>
  <c r="AJ320" i="2"/>
  <c r="AK309" i="2"/>
  <c r="AK318" i="2"/>
  <c r="AK310" i="2"/>
  <c r="AJ304" i="2"/>
  <c r="AK301" i="2"/>
  <c r="AJ296" i="2"/>
  <c r="AJ281" i="2"/>
  <c r="AJ279" i="2"/>
  <c r="AJ287" i="2"/>
  <c r="AK272" i="2"/>
  <c r="AJ273" i="2"/>
  <c r="AJ264" i="2"/>
  <c r="AJ260" i="2"/>
  <c r="AJ266" i="2"/>
  <c r="AK260" i="2"/>
  <c r="AK246" i="2"/>
  <c r="AJ243" i="2"/>
  <c r="AJ239" i="2"/>
  <c r="AK242" i="2"/>
  <c r="AJ228" i="2"/>
  <c r="AJ220" i="2"/>
  <c r="AJ212" i="2"/>
  <c r="AJ204" i="2"/>
  <c r="AK197" i="2"/>
  <c r="AK200" i="2"/>
  <c r="AK185" i="2"/>
  <c r="AK232" i="2"/>
  <c r="AJ227" i="2"/>
  <c r="AK216" i="2"/>
  <c r="AJ211" i="2"/>
  <c r="AK148" i="2"/>
  <c r="AJ187" i="2"/>
  <c r="AK180" i="2"/>
  <c r="AJ175" i="2"/>
  <c r="AK164" i="2"/>
  <c r="AJ158" i="2"/>
  <c r="AJ188" i="2"/>
  <c r="AK177" i="2"/>
  <c r="AK169" i="2"/>
  <c r="AK159" i="2"/>
  <c r="AJ181" i="2"/>
  <c r="AJ165" i="2"/>
  <c r="AK144" i="2"/>
  <c r="AJ135" i="2"/>
  <c r="AJ127" i="2"/>
  <c r="AJ120" i="2"/>
  <c r="AJ118" i="2"/>
  <c r="AJ142" i="2"/>
  <c r="AK131" i="2"/>
  <c r="AJ126" i="2"/>
  <c r="AJ114" i="2"/>
  <c r="AK107" i="2"/>
  <c r="AJ116" i="2"/>
  <c r="AK103" i="2"/>
  <c r="AJ100" i="2"/>
  <c r="AK88" i="2"/>
  <c r="AJ74" i="2"/>
  <c r="AK74" i="2"/>
  <c r="AJ70" i="2"/>
  <c r="AJ94" i="2"/>
  <c r="AK83" i="2"/>
  <c r="AK78" i="2"/>
  <c r="AJ68" i="2"/>
  <c r="AJ60" i="2"/>
  <c r="AK62" i="2"/>
  <c r="AJ53" i="2"/>
  <c r="AJ66" i="2"/>
  <c r="AK49" i="2"/>
  <c r="AJ49" i="2"/>
  <c r="AJ41" i="2"/>
  <c r="AJ51" i="2"/>
  <c r="AJ31" i="2"/>
  <c r="AK34" i="2"/>
  <c r="AK22" i="2"/>
  <c r="AJ27" i="2"/>
  <c r="AK18" i="2"/>
  <c r="AK11" i="2"/>
  <c r="AJ7" i="2"/>
  <c r="AK819" i="2"/>
  <c r="AK822" i="2"/>
  <c r="AJ788" i="2"/>
  <c r="AJ792" i="2"/>
  <c r="AJ768" i="2"/>
  <c r="AJ752" i="2"/>
  <c r="AJ736" i="2"/>
  <c r="AK712" i="2"/>
  <c r="AJ715" i="2"/>
  <c r="AK791" i="2"/>
  <c r="AK775" i="2"/>
  <c r="AK759" i="2"/>
  <c r="AJ738" i="2"/>
  <c r="AJ722" i="2"/>
  <c r="AK708" i="2"/>
  <c r="AJ689" i="2"/>
  <c r="AK728" i="2"/>
  <c r="AJ701" i="2"/>
  <c r="AK692" i="2"/>
  <c r="AJ675" i="2"/>
  <c r="AK664" i="2"/>
  <c r="AK648" i="2"/>
  <c r="AK630" i="2"/>
  <c r="AK661" i="2"/>
  <c r="AJ592" i="2"/>
  <c r="AJ568" i="2"/>
  <c r="AK557" i="2"/>
  <c r="AK545" i="2"/>
  <c r="AK576" i="2"/>
  <c r="AK518" i="2"/>
  <c r="AK502" i="2"/>
  <c r="AK507" i="2"/>
  <c r="AJ507" i="2"/>
  <c r="AJ483" i="2"/>
  <c r="AJ455" i="2"/>
  <c r="AJ432" i="2"/>
  <c r="AK470" i="2"/>
  <c r="AJ437" i="2"/>
  <c r="AJ390" i="2"/>
  <c r="AJ396" i="2"/>
  <c r="AK402" i="2"/>
  <c r="AJ350" i="2"/>
  <c r="AK377" i="2"/>
  <c r="AK354" i="2"/>
  <c r="AK326" i="2"/>
  <c r="AK317" i="2"/>
  <c r="AK297" i="2"/>
  <c r="AK292" i="2"/>
  <c r="AK279" i="2"/>
  <c r="AJ275" i="2"/>
  <c r="AJ277" i="2"/>
  <c r="AK254" i="2"/>
  <c r="AJ245" i="2"/>
  <c r="AJ235" i="2"/>
  <c r="AJ224" i="2"/>
  <c r="AJ208" i="2"/>
  <c r="AJ192" i="2"/>
  <c r="AJ219" i="2"/>
  <c r="AK208" i="2"/>
  <c r="AK155" i="2"/>
  <c r="AJ183" i="2"/>
  <c r="AJ167" i="2"/>
  <c r="AJ155" i="2"/>
  <c r="AK181" i="2"/>
  <c r="AK151" i="2"/>
  <c r="AJ131" i="2"/>
  <c r="AK139" i="2"/>
  <c r="AK121" i="2"/>
  <c r="AK104" i="2"/>
  <c r="AJ108" i="2"/>
  <c r="AK80" i="2"/>
  <c r="AK99" i="2"/>
  <c r="AJ64" i="2"/>
  <c r="AJ55" i="2"/>
  <c r="AK56" i="2"/>
  <c r="AJ45" i="2"/>
  <c r="AK48" i="2"/>
  <c r="AJ35" i="2"/>
  <c r="AJ15" i="2"/>
  <c r="AK7" i="2"/>
  <c r="AJ301" i="2"/>
  <c r="AJ802" i="2"/>
  <c r="AK820" i="2"/>
  <c r="AK711" i="2"/>
  <c r="AK681" i="2"/>
  <c r="AJ691" i="2"/>
  <c r="AK803" i="2"/>
  <c r="AJ774" i="2"/>
  <c r="AK763" i="2"/>
  <c r="AK747" i="2"/>
  <c r="AK731" i="2"/>
  <c r="AK707" i="2"/>
  <c r="AK772" i="2"/>
  <c r="AK740" i="2"/>
  <c r="AJ699" i="2"/>
  <c r="AJ653" i="2"/>
  <c r="AJ637" i="2"/>
  <c r="AJ608" i="2"/>
  <c r="AK680" i="2"/>
  <c r="AK668" i="2"/>
  <c r="AK652" i="2"/>
  <c r="AK636" i="2"/>
  <c r="AJ604" i="2"/>
  <c r="AK657" i="2"/>
  <c r="AK609" i="2"/>
  <c r="AK589" i="2"/>
  <c r="AJ572" i="2"/>
  <c r="AK561" i="2"/>
  <c r="AJ525" i="2"/>
  <c r="AJ582" i="2"/>
  <c r="AJ558" i="2"/>
  <c r="AJ539" i="2"/>
  <c r="AJ535" i="2"/>
  <c r="AK530" i="2"/>
  <c r="AK506" i="2"/>
  <c r="AK490" i="2"/>
  <c r="AK487" i="2"/>
  <c r="AJ469" i="2"/>
  <c r="AJ465" i="2"/>
  <c r="AJ435" i="2"/>
  <c r="AK410" i="2"/>
  <c r="AK442" i="2"/>
  <c r="AK428" i="2"/>
  <c r="AJ406" i="2"/>
  <c r="AJ394" i="2"/>
  <c r="AJ376" i="2"/>
  <c r="AK371" i="2"/>
  <c r="AK350" i="2"/>
  <c r="AK339" i="2"/>
  <c r="AJ325" i="2"/>
  <c r="AJ324" i="2"/>
  <c r="AJ313" i="2"/>
  <c r="AK305" i="2"/>
  <c r="AK261" i="2"/>
  <c r="AJ253" i="2"/>
  <c r="AK245" i="2"/>
  <c r="AJ232" i="2"/>
  <c r="AK213" i="2"/>
  <c r="AJ199" i="2"/>
  <c r="AJ223" i="2"/>
  <c r="AK212" i="2"/>
  <c r="AK201" i="2"/>
  <c r="AJ143" i="2"/>
  <c r="AJ172" i="2"/>
  <c r="AJ151" i="2"/>
  <c r="AJ154" i="2"/>
  <c r="AK136" i="2"/>
  <c r="AJ112" i="2"/>
  <c r="AK110" i="2"/>
  <c r="AK92" i="2"/>
  <c r="AJ92" i="2"/>
  <c r="AK75" i="2"/>
  <c r="AK95" i="2"/>
  <c r="AK79" i="2"/>
  <c r="AK67" i="2"/>
  <c r="AK55" i="2"/>
  <c r="AJ47" i="2"/>
  <c r="AJ18" i="2"/>
  <c r="AK15" i="2"/>
  <c r="AJ822" i="2"/>
  <c r="AJ814" i="2"/>
  <c r="AJ798" i="2"/>
  <c r="AJ784" i="2"/>
  <c r="AJ812" i="2"/>
  <c r="AJ796" i="2"/>
  <c r="AJ808" i="2"/>
  <c r="AJ681" i="2"/>
  <c r="AK685" i="2"/>
  <c r="AK811" i="2"/>
  <c r="AK795" i="2"/>
  <c r="AJ786" i="2"/>
  <c r="AJ778" i="2"/>
  <c r="AK771" i="2"/>
  <c r="AJ766" i="2"/>
  <c r="AK755" i="2"/>
  <c r="AJ750" i="2"/>
  <c r="AK739" i="2"/>
  <c r="AJ734" i="2"/>
  <c r="AK723" i="2"/>
  <c r="AJ718" i="2"/>
  <c r="AJ705" i="2"/>
  <c r="AK764" i="2"/>
  <c r="AK748" i="2"/>
  <c r="AK732" i="2"/>
  <c r="AK716" i="2"/>
  <c r="AJ673" i="2"/>
  <c r="AJ665" i="2"/>
  <c r="AJ657" i="2"/>
  <c r="AJ649" i="2"/>
  <c r="AJ641" i="2"/>
  <c r="AJ614" i="2"/>
  <c r="AK596" i="2"/>
  <c r="AK696" i="2"/>
  <c r="AK684" i="2"/>
  <c r="AK676" i="2"/>
  <c r="AJ671" i="2"/>
  <c r="AK660" i="2"/>
  <c r="AJ655" i="2"/>
  <c r="AK644" i="2"/>
  <c r="AJ639" i="2"/>
  <c r="AK632" i="2"/>
  <c r="AK665" i="2"/>
  <c r="AK649" i="2"/>
  <c r="AJ618" i="2"/>
  <c r="AJ602" i="2"/>
  <c r="AK617" i="2"/>
  <c r="AK601" i="2"/>
  <c r="AK593" i="2"/>
  <c r="AK585" i="2"/>
  <c r="AJ580" i="2"/>
  <c r="AK569" i="2"/>
  <c r="AJ564" i="2"/>
  <c r="AK550" i="2"/>
  <c r="AJ531" i="2"/>
  <c r="AJ553" i="2"/>
  <c r="AJ586" i="2"/>
  <c r="AJ578" i="2"/>
  <c r="AJ570" i="2"/>
  <c r="AJ562" i="2"/>
  <c r="AK554" i="2"/>
  <c r="AK546" i="2"/>
  <c r="AK580" i="2"/>
  <c r="AK564" i="2"/>
  <c r="AJ549" i="2"/>
  <c r="AK538" i="2"/>
  <c r="AK522" i="2"/>
  <c r="AK514" i="2"/>
  <c r="AJ509" i="2"/>
  <c r="AK498" i="2"/>
  <c r="AJ493" i="2"/>
  <c r="AK482" i="2"/>
  <c r="AJ477" i="2"/>
  <c r="AJ449" i="2"/>
  <c r="AK511" i="2"/>
  <c r="AK495" i="2"/>
  <c r="AK479" i="2"/>
  <c r="AJ457" i="2"/>
  <c r="AJ447" i="2"/>
  <c r="AJ439" i="2"/>
  <c r="AK432" i="2"/>
  <c r="AJ412" i="2"/>
  <c r="AJ410" i="2"/>
  <c r="AJ424" i="2"/>
  <c r="AK458" i="2"/>
  <c r="AJ445" i="2"/>
  <c r="AK431" i="2"/>
  <c r="AJ416" i="2"/>
  <c r="AK406" i="2"/>
  <c r="AK423" i="2"/>
  <c r="AJ402" i="2"/>
  <c r="AK391" i="2"/>
  <c r="AJ386" i="2"/>
  <c r="AJ380" i="2"/>
  <c r="AJ408" i="2"/>
  <c r="AK376" i="2"/>
  <c r="AK390" i="2"/>
  <c r="AJ358" i="2"/>
  <c r="AK362" i="2"/>
  <c r="AK381" i="2"/>
  <c r="AK363" i="2"/>
  <c r="AK370" i="2"/>
  <c r="AJ354" i="2"/>
  <c r="AK346" i="2"/>
  <c r="AK338" i="2"/>
  <c r="AJ329" i="2"/>
  <c r="AK347" i="2"/>
  <c r="AJ342" i="2"/>
  <c r="AK330" i="2"/>
  <c r="AK329" i="2"/>
  <c r="AK321" i="2"/>
  <c r="AK313" i="2"/>
  <c r="AJ297" i="2"/>
  <c r="AJ317" i="2"/>
  <c r="AJ309" i="2"/>
  <c r="AK298" i="2"/>
  <c r="AJ291" i="2"/>
  <c r="AK293" i="2"/>
  <c r="AJ289" i="2"/>
  <c r="AK288" i="2"/>
  <c r="AK276" i="2"/>
  <c r="AJ268" i="2"/>
  <c r="AK275" i="2"/>
  <c r="AK265" i="2"/>
  <c r="AJ247" i="2"/>
  <c r="AJ262" i="2"/>
  <c r="AK255" i="2"/>
  <c r="AK256" i="2"/>
  <c r="AJ249" i="2"/>
  <c r="AJ241" i="2"/>
  <c r="AK234" i="2"/>
  <c r="AK225" i="2"/>
  <c r="AK217" i="2"/>
  <c r="AK209" i="2"/>
  <c r="AJ201" i="2"/>
  <c r="AK193" i="2"/>
  <c r="AJ200" i="2"/>
  <c r="AK231" i="2"/>
  <c r="AJ231" i="2"/>
  <c r="AK220" i="2"/>
  <c r="AJ215" i="2"/>
  <c r="AK204" i="2"/>
  <c r="AJ195" i="2"/>
  <c r="AK184" i="2"/>
  <c r="AJ179" i="2"/>
  <c r="AK168" i="2"/>
  <c r="AJ163" i="2"/>
  <c r="AK143" i="2"/>
  <c r="AJ184" i="2"/>
  <c r="AJ176" i="2"/>
  <c r="AJ168" i="2"/>
  <c r="AJ177" i="2"/>
  <c r="AK140" i="2"/>
  <c r="AK132" i="2"/>
  <c r="AK124" i="2"/>
  <c r="AJ150" i="2"/>
  <c r="AK135" i="2"/>
  <c r="AJ130" i="2"/>
  <c r="AK106" i="2"/>
  <c r="AJ96" i="2"/>
  <c r="AK109" i="2"/>
  <c r="AK102" i="2"/>
  <c r="AJ106" i="2"/>
  <c r="AJ98" i="2"/>
  <c r="AK84" i="2"/>
  <c r="AJ88" i="2"/>
  <c r="AJ80" i="2"/>
  <c r="AK72" i="2"/>
  <c r="AK87" i="2"/>
  <c r="AJ82" i="2"/>
  <c r="AK76" i="2"/>
  <c r="AK57" i="2"/>
  <c r="AJ57" i="2"/>
  <c r="AK71" i="2"/>
  <c r="AK59" i="2"/>
  <c r="AK45" i="2"/>
  <c r="AJ37" i="2"/>
  <c r="AK44" i="2"/>
  <c r="AJ29" i="2"/>
  <c r="AK29" i="2"/>
  <c r="AJ25" i="2"/>
  <c r="AJ33" i="2"/>
  <c r="AJ21" i="2"/>
  <c r="AJ23" i="2"/>
  <c r="AK21" i="2"/>
  <c r="AK14" i="2"/>
  <c r="AJ10" i="2"/>
  <c r="AJ804" i="2"/>
  <c r="AK780" i="2"/>
  <c r="AJ810" i="2"/>
  <c r="AJ794" i="2"/>
  <c r="AJ806" i="2"/>
  <c r="AJ776" i="2"/>
  <c r="AJ760" i="2"/>
  <c r="AJ744" i="2"/>
  <c r="AJ728" i="2"/>
  <c r="AJ720" i="2"/>
  <c r="AJ693" i="2"/>
  <c r="AK807" i="2"/>
  <c r="AK783" i="2"/>
  <c r="AJ770" i="2"/>
  <c r="AJ754" i="2"/>
  <c r="AK743" i="2"/>
  <c r="AK727" i="2"/>
  <c r="AJ703" i="2"/>
  <c r="AK760" i="2"/>
  <c r="AK744" i="2"/>
  <c r="AJ713" i="2"/>
  <c r="AK677" i="2"/>
  <c r="AK629" i="2"/>
  <c r="AJ600" i="2"/>
  <c r="AJ683" i="2"/>
  <c r="AJ659" i="2"/>
  <c r="AJ643" i="2"/>
  <c r="AJ588" i="2"/>
  <c r="AK645" i="2"/>
  <c r="AJ630" i="2"/>
  <c r="AK613" i="2"/>
  <c r="AJ584" i="2"/>
  <c r="AK573" i="2"/>
  <c r="AK549" i="2"/>
  <c r="AJ598" i="2"/>
  <c r="AK553" i="2"/>
  <c r="AJ537" i="2"/>
  <c r="AJ521" i="2"/>
  <c r="AK560" i="2"/>
  <c r="AJ533" i="2"/>
  <c r="AK534" i="2"/>
  <c r="AJ513" i="2"/>
  <c r="AJ497" i="2"/>
  <c r="AK486" i="2"/>
  <c r="AJ481" i="2"/>
  <c r="AJ463" i="2"/>
  <c r="AK449" i="2"/>
  <c r="AK491" i="2"/>
  <c r="AK475" i="2"/>
  <c r="AJ515" i="2"/>
  <c r="AJ499" i="2"/>
  <c r="AJ491" i="2"/>
  <c r="AJ475" i="2"/>
  <c r="AJ467" i="2"/>
  <c r="AK445" i="2"/>
  <c r="AK450" i="2"/>
  <c r="AK430" i="2"/>
  <c r="AK419" i="2"/>
  <c r="AK407" i="2"/>
  <c r="AK395" i="2"/>
  <c r="AJ384" i="2"/>
  <c r="AK374" i="2"/>
  <c r="AJ404" i="2"/>
  <c r="AJ388" i="2"/>
  <c r="AK375" i="2"/>
  <c r="AK358" i="2"/>
  <c r="AK359" i="2"/>
  <c r="AK367" i="2"/>
  <c r="AJ346" i="2"/>
  <c r="AK335" i="2"/>
  <c r="AJ328" i="2"/>
  <c r="AJ312" i="2"/>
  <c r="AJ305" i="2"/>
  <c r="AK314" i="2"/>
  <c r="AK306" i="2"/>
  <c r="AK294" i="2"/>
  <c r="AK291" i="2"/>
  <c r="AJ283" i="2"/>
  <c r="AK284" i="2"/>
  <c r="AJ270" i="2"/>
  <c r="AK264" i="2"/>
  <c r="AJ256" i="2"/>
  <c r="AJ251" i="2"/>
  <c r="AK238" i="2"/>
  <c r="AJ233" i="2"/>
  <c r="AJ216" i="2"/>
  <c r="AK189" i="2"/>
  <c r="AK224" i="2"/>
  <c r="AK203" i="2"/>
  <c r="AJ196" i="2"/>
  <c r="AJ191" i="2"/>
  <c r="AK172" i="2"/>
  <c r="AJ160" i="2"/>
  <c r="AK173" i="2"/>
  <c r="AK165" i="2"/>
  <c r="AJ173" i="2"/>
  <c r="AK147" i="2"/>
  <c r="AJ139" i="2"/>
  <c r="AK118" i="2"/>
  <c r="AJ146" i="2"/>
  <c r="AJ134" i="2"/>
  <c r="AJ110" i="2"/>
  <c r="AJ102" i="2"/>
  <c r="AK113" i="2"/>
  <c r="AK114" i="2"/>
  <c r="AJ78" i="2"/>
  <c r="AK91" i="2"/>
  <c r="AJ86" i="2"/>
  <c r="AK63" i="2"/>
  <c r="AK41" i="2"/>
  <c r="AJ43" i="2"/>
  <c r="AK33" i="2"/>
  <c r="AK38" i="2"/>
  <c r="AK26" i="2"/>
  <c r="AJ14" i="2"/>
  <c r="AJ818" i="2"/>
  <c r="AK784" i="2"/>
  <c r="AJ820" i="2"/>
  <c r="AJ697" i="2"/>
  <c r="AJ685" i="2"/>
  <c r="AJ790" i="2"/>
  <c r="AJ782" i="2"/>
  <c r="AJ758" i="2"/>
  <c r="AJ742" i="2"/>
  <c r="AJ726" i="2"/>
  <c r="AK715" i="2"/>
  <c r="AK756" i="2"/>
  <c r="AK724" i="2"/>
  <c r="AJ711" i="2"/>
  <c r="AJ669" i="2"/>
  <c r="AJ661" i="2"/>
  <c r="AJ645" i="2"/>
  <c r="AK628" i="2"/>
  <c r="AJ596" i="2"/>
  <c r="AJ624" i="2"/>
  <c r="AK704" i="2"/>
  <c r="AK688" i="2"/>
  <c r="AJ663" i="2"/>
  <c r="AJ647" i="2"/>
  <c r="AJ620" i="2"/>
  <c r="AK673" i="2"/>
  <c r="AK641" i="2"/>
  <c r="AJ628" i="2"/>
  <c r="AK625" i="2"/>
  <c r="AK597" i="2"/>
  <c r="AK577" i="2"/>
  <c r="AJ556" i="2"/>
  <c r="AK547" i="2"/>
  <c r="AJ545" i="2"/>
  <c r="AJ541" i="2"/>
  <c r="AJ594" i="2"/>
  <c r="AJ574" i="2"/>
  <c r="AJ566" i="2"/>
  <c r="AK551" i="2"/>
  <c r="AJ523" i="2"/>
  <c r="AK572" i="2"/>
  <c r="AK556" i="2"/>
  <c r="AK519" i="2"/>
  <c r="AJ517" i="2"/>
  <c r="AJ501" i="2"/>
  <c r="AJ485" i="2"/>
  <c r="AK474" i="2"/>
  <c r="AJ461" i="2"/>
  <c r="AK503" i="2"/>
  <c r="AJ453" i="2"/>
  <c r="AJ443" i="2"/>
  <c r="AK441" i="2"/>
  <c r="AJ430" i="2"/>
  <c r="AK466" i="2"/>
  <c r="AJ418" i="2"/>
  <c r="AK415" i="2"/>
  <c r="AK399" i="2"/>
  <c r="AK398" i="2"/>
  <c r="AK355" i="2"/>
  <c r="AJ366" i="2"/>
  <c r="AK342" i="2"/>
  <c r="AK334" i="2"/>
  <c r="AK322" i="2"/>
  <c r="AK351" i="2"/>
  <c r="AJ334" i="2"/>
  <c r="AJ316" i="2"/>
  <c r="AJ302" i="2"/>
  <c r="AJ300" i="2"/>
  <c r="AJ285" i="2"/>
  <c r="AK280" i="2"/>
  <c r="AK269" i="2"/>
  <c r="AJ258" i="2"/>
  <c r="AK253" i="2"/>
  <c r="AK250" i="2"/>
  <c r="AJ237" i="2"/>
  <c r="AK221" i="2"/>
  <c r="AK205" i="2"/>
  <c r="AK192" i="2"/>
  <c r="AJ185" i="2"/>
  <c r="AJ203" i="2"/>
  <c r="AK228" i="2"/>
  <c r="AJ207" i="2"/>
  <c r="AK196" i="2"/>
  <c r="AK188" i="2"/>
  <c r="AK176" i="2"/>
  <c r="AJ171" i="2"/>
  <c r="AJ152" i="2"/>
  <c r="AJ180" i="2"/>
  <c r="AJ164" i="2"/>
  <c r="AJ169" i="2"/>
  <c r="AJ147" i="2"/>
  <c r="AK128" i="2"/>
  <c r="AJ138" i="2"/>
  <c r="AK127" i="2"/>
  <c r="AK117" i="2"/>
  <c r="AJ76" i="2"/>
  <c r="AJ84" i="2"/>
  <c r="AJ90" i="2"/>
  <c r="AK66" i="2"/>
  <c r="AJ62" i="2"/>
  <c r="AK52" i="2"/>
  <c r="AK25" i="2"/>
  <c r="AK30" i="2"/>
  <c r="AK19" i="2"/>
  <c r="AK10" i="2"/>
  <c r="AJ11" i="2"/>
  <c r="AI4" i="2"/>
  <c r="AH236" i="2"/>
  <c r="AI237" i="2"/>
  <c r="AH238" i="2"/>
  <c r="AH242" i="2"/>
  <c r="AH244" i="2"/>
  <c r="AI245" i="2"/>
  <c r="AI246" i="2"/>
  <c r="AH248" i="2"/>
  <c r="AI249" i="2"/>
  <c r="AO249" i="2" s="1"/>
  <c r="AH252" i="2"/>
  <c r="AH255" i="2"/>
  <c r="AI256" i="2"/>
  <c r="AI257" i="2"/>
  <c r="AI259" i="2"/>
  <c r="AI262" i="2"/>
  <c r="AI265" i="2"/>
  <c r="AI269" i="2"/>
  <c r="AI271" i="2"/>
  <c r="AO271" i="2" s="1"/>
  <c r="AH278" i="2"/>
  <c r="AI285" i="2"/>
  <c r="AH286" i="2"/>
  <c r="AI292" i="2"/>
  <c r="AI301" i="2"/>
  <c r="AO301" i="2" s="1"/>
  <c r="AH305" i="2"/>
  <c r="AI306" i="2"/>
  <c r="AH307" i="2"/>
  <c r="AH308" i="2"/>
  <c r="AI309" i="2"/>
  <c r="AI311" i="2"/>
  <c r="AI312" i="2"/>
  <c r="AI317" i="2"/>
  <c r="AI319" i="2"/>
  <c r="AI323" i="2"/>
  <c r="AO323" i="2" s="1"/>
  <c r="AI324" i="2"/>
  <c r="AH329" i="2"/>
  <c r="AI330" i="2"/>
  <c r="AH331" i="2"/>
  <c r="AI332" i="2"/>
  <c r="AI337" i="2"/>
  <c r="AH341" i="2"/>
  <c r="AI342" i="2"/>
  <c r="AI347" i="2"/>
  <c r="AO347" i="2" s="1"/>
  <c r="AI348" i="2"/>
  <c r="AO348" i="2" s="1"/>
  <c r="AI357" i="2"/>
  <c r="AI360" i="2"/>
  <c r="AH366" i="2"/>
  <c r="AH369" i="2"/>
  <c r="AI370" i="2"/>
  <c r="AH375" i="2"/>
  <c r="AI377" i="2"/>
  <c r="AI381" i="2"/>
  <c r="AO381" i="2" s="1"/>
  <c r="AI383" i="2"/>
  <c r="AI385" i="2"/>
  <c r="AH393" i="2"/>
  <c r="AI394" i="2"/>
  <c r="AI395" i="2"/>
  <c r="AH401" i="2"/>
  <c r="AI402" i="2"/>
  <c r="AI403" i="2"/>
  <c r="AI407" i="2"/>
  <c r="AH411" i="2"/>
  <c r="AI233" i="2"/>
  <c r="AH234" i="2"/>
  <c r="AI236" i="2"/>
  <c r="AI238" i="2"/>
  <c r="AI242" i="2"/>
  <c r="AI244" i="2"/>
  <c r="AI247" i="2"/>
  <c r="AI248" i="2"/>
  <c r="AH250" i="2"/>
  <c r="AI252" i="2"/>
  <c r="AH263" i="2"/>
  <c r="AI264" i="2"/>
  <c r="AI266" i="2"/>
  <c r="AH267" i="2"/>
  <c r="AI273" i="2"/>
  <c r="AH276" i="2"/>
  <c r="AI278" i="2"/>
  <c r="AH280" i="2"/>
  <c r="AI286" i="2"/>
  <c r="AH293" i="2"/>
  <c r="AH297" i="2"/>
  <c r="AH299" i="2"/>
  <c r="AH300" i="2"/>
  <c r="AH303" i="2"/>
  <c r="AI307" i="2"/>
  <c r="AI308" i="2"/>
  <c r="AI314" i="2"/>
  <c r="AH315" i="2"/>
  <c r="AH316" i="2"/>
  <c r="AI321" i="2"/>
  <c r="AI325" i="2"/>
  <c r="AO325" i="2" s="1"/>
  <c r="AI331" i="2"/>
  <c r="AI335" i="2"/>
  <c r="AI336" i="2"/>
  <c r="AO336" i="2" s="1"/>
  <c r="AI341" i="2"/>
  <c r="AH345" i="2"/>
  <c r="AI346" i="2"/>
  <c r="AI351" i="2"/>
  <c r="AI352" i="2"/>
  <c r="AO352" i="2" s="1"/>
  <c r="AI355" i="2"/>
  <c r="AI356" i="2"/>
  <c r="AH361" i="2"/>
  <c r="AI362" i="2"/>
  <c r="AH365" i="2"/>
  <c r="AI366" i="2"/>
  <c r="AI369" i="2"/>
  <c r="AO369" i="2" s="1"/>
  <c r="AH373" i="2"/>
  <c r="AI374" i="2"/>
  <c r="AI378" i="2"/>
  <c r="AH379" i="2"/>
  <c r="AI386" i="2"/>
  <c r="AH387" i="2"/>
  <c r="AI388" i="2"/>
  <c r="AO388" i="2" s="1"/>
  <c r="AH391" i="2"/>
  <c r="AI393" i="2"/>
  <c r="AI396" i="2"/>
  <c r="AH399" i="2"/>
  <c r="AI401" i="2"/>
  <c r="AI404" i="2"/>
  <c r="AI408" i="2"/>
  <c r="AO408" i="2" s="1"/>
  <c r="AH409" i="2"/>
  <c r="AI410" i="2"/>
  <c r="AI411" i="2"/>
  <c r="AI415" i="2"/>
  <c r="AO415" i="2" s="1"/>
  <c r="AI234" i="2"/>
  <c r="AI239" i="2"/>
  <c r="AH240" i="2"/>
  <c r="AI250" i="2"/>
  <c r="AH254" i="2"/>
  <c r="AI258" i="2"/>
  <c r="AO258" i="2" s="1"/>
  <c r="AH261" i="2"/>
  <c r="AI263" i="2"/>
  <c r="AI267" i="2"/>
  <c r="AH274" i="2"/>
  <c r="AI275" i="2"/>
  <c r="AI276" i="2"/>
  <c r="AI280" i="2"/>
  <c r="AH282" i="2"/>
  <c r="AI283" i="2"/>
  <c r="AH284" i="2"/>
  <c r="AH288" i="2"/>
  <c r="AH290" i="2"/>
  <c r="AI293" i="2"/>
  <c r="AH295" i="2"/>
  <c r="AH296" i="2"/>
  <c r="AI297" i="2"/>
  <c r="AI298" i="2"/>
  <c r="AI299" i="2"/>
  <c r="AI300" i="2"/>
  <c r="AI303" i="2"/>
  <c r="AI313" i="2"/>
  <c r="AI315" i="2"/>
  <c r="AI316" i="2"/>
  <c r="AH320" i="2"/>
  <c r="AH327" i="2"/>
  <c r="AH328" i="2"/>
  <c r="AH333" i="2"/>
  <c r="AI334" i="2"/>
  <c r="AI339" i="2"/>
  <c r="AI340" i="2"/>
  <c r="AI345" i="2"/>
  <c r="AO345" i="2" s="1"/>
  <c r="AH349" i="2"/>
  <c r="AI350" i="2"/>
  <c r="AH353" i="2"/>
  <c r="AI354" i="2"/>
  <c r="AH358" i="2"/>
  <c r="AI361" i="2"/>
  <c r="AI365" i="2"/>
  <c r="AI373" i="2"/>
  <c r="AI379" i="2"/>
  <c r="AO379" i="2" s="1"/>
  <c r="AI387" i="2"/>
  <c r="AH389" i="2"/>
  <c r="AI390" i="2"/>
  <c r="AI391" i="2"/>
  <c r="AH397" i="2"/>
  <c r="AI398" i="2"/>
  <c r="AI399" i="2"/>
  <c r="AH405" i="2"/>
  <c r="AI409" i="2"/>
  <c r="AI412" i="2"/>
  <c r="AH413" i="2"/>
  <c r="AI235" i="2"/>
  <c r="AO235" i="2" s="1"/>
  <c r="AI240" i="2"/>
  <c r="AH246" i="2"/>
  <c r="AI251" i="2"/>
  <c r="AI254" i="2"/>
  <c r="AH257" i="2"/>
  <c r="AH259" i="2"/>
  <c r="AI260" i="2"/>
  <c r="AI261" i="2"/>
  <c r="AH265" i="2"/>
  <c r="AH269" i="2"/>
  <c r="AH271" i="2"/>
  <c r="AI274" i="2"/>
  <c r="AI277" i="2"/>
  <c r="AI281" i="2"/>
  <c r="AI282" i="2"/>
  <c r="AI284" i="2"/>
  <c r="AI288" i="2"/>
  <c r="AI290" i="2"/>
  <c r="AO290" i="2" s="1"/>
  <c r="AH292" i="2"/>
  <c r="AI294" i="2"/>
  <c r="AI295" i="2"/>
  <c r="AI296" i="2"/>
  <c r="AI310" i="2"/>
  <c r="AH311" i="2"/>
  <c r="AH312" i="2"/>
  <c r="AI318" i="2"/>
  <c r="AH319" i="2"/>
  <c r="AI320" i="2"/>
  <c r="AH323" i="2"/>
  <c r="AH324" i="2"/>
  <c r="AI327" i="2"/>
  <c r="AI328" i="2"/>
  <c r="AO328" i="2" s="1"/>
  <c r="AI333" i="2"/>
  <c r="AH337" i="2"/>
  <c r="AI338" i="2"/>
  <c r="AI343" i="2"/>
  <c r="AI344" i="2"/>
  <c r="AI349" i="2"/>
  <c r="AI353" i="2"/>
  <c r="AH357" i="2"/>
  <c r="AI358" i="2"/>
  <c r="AI363" i="2"/>
  <c r="AI364" i="2"/>
  <c r="AI368" i="2"/>
  <c r="AI371" i="2"/>
  <c r="AI372" i="2"/>
  <c r="AO372" i="2" s="1"/>
  <c r="AH377" i="2"/>
  <c r="AH381" i="2"/>
  <c r="AH383" i="2"/>
  <c r="AI384" i="2"/>
  <c r="AH385" i="2"/>
  <c r="AI389" i="2"/>
  <c r="AO389" i="2" s="1"/>
  <c r="AI392" i="2"/>
  <c r="AH395" i="2"/>
  <c r="AI397" i="2"/>
  <c r="AO397" i="2" s="1"/>
  <c r="AI400" i="2"/>
  <c r="AO400" i="2" s="1"/>
  <c r="AH403" i="2"/>
  <c r="AI405" i="2"/>
  <c r="AH407" i="2"/>
  <c r="AI413" i="2"/>
  <c r="AO413" i="2" s="1"/>
  <c r="AI421" i="2"/>
  <c r="AH436" i="2"/>
  <c r="AI437" i="2"/>
  <c r="AO437" i="2" s="1"/>
  <c r="AI438" i="2"/>
  <c r="AO438" i="2" s="1"/>
  <c r="AI440" i="2"/>
  <c r="AI443" i="2"/>
  <c r="AO443" i="2" s="1"/>
  <c r="AH446" i="2"/>
  <c r="AI448" i="2"/>
  <c r="AI451" i="2"/>
  <c r="AH452" i="2"/>
  <c r="AI458" i="2"/>
  <c r="AI460" i="2"/>
  <c r="AO460" i="2" s="1"/>
  <c r="AI462" i="2"/>
  <c r="AI466" i="2"/>
  <c r="AI468" i="2"/>
  <c r="AI470" i="2"/>
  <c r="AI475" i="2"/>
  <c r="AI476" i="2"/>
  <c r="AH478" i="2"/>
  <c r="AI483" i="2"/>
  <c r="AI484" i="2"/>
  <c r="AH486" i="2"/>
  <c r="AH417" i="2"/>
  <c r="AI418" i="2"/>
  <c r="AO418" i="2" s="1"/>
  <c r="AH419" i="2"/>
  <c r="AH423" i="2"/>
  <c r="AH425" i="2"/>
  <c r="AI426" i="2"/>
  <c r="AH427" i="2"/>
  <c r="AH431" i="2"/>
  <c r="AH433" i="2"/>
  <c r="AI436" i="2"/>
  <c r="AH444" i="2"/>
  <c r="AI445" i="2"/>
  <c r="AI446" i="2"/>
  <c r="AI452" i="2"/>
  <c r="AI455" i="2"/>
  <c r="AH456" i="2"/>
  <c r="AI463" i="2"/>
  <c r="AO463" i="2" s="1"/>
  <c r="AH464" i="2"/>
  <c r="AI471" i="2"/>
  <c r="AI478" i="2"/>
  <c r="AH480" i="2"/>
  <c r="AI481" i="2"/>
  <c r="AI486" i="2"/>
  <c r="AH488" i="2"/>
  <c r="AI489" i="2"/>
  <c r="AI494" i="2"/>
  <c r="AH496" i="2"/>
  <c r="AI497" i="2"/>
  <c r="AI502" i="2"/>
  <c r="AH504" i="2"/>
  <c r="AI505" i="2"/>
  <c r="AI510" i="2"/>
  <c r="AH512" i="2"/>
  <c r="AI513" i="2"/>
  <c r="AI524" i="2"/>
  <c r="AI532" i="2"/>
  <c r="AI540" i="2"/>
  <c r="AI548" i="2"/>
  <c r="AH554" i="2"/>
  <c r="AH557" i="2"/>
  <c r="AI559" i="2"/>
  <c r="AI562" i="2"/>
  <c r="AH565" i="2"/>
  <c r="AI567" i="2"/>
  <c r="AI570" i="2"/>
  <c r="AH573" i="2"/>
  <c r="AI575" i="2"/>
  <c r="AI578" i="2"/>
  <c r="AO578" i="2" s="1"/>
  <c r="AH581" i="2"/>
  <c r="AI583" i="2"/>
  <c r="AI586" i="2"/>
  <c r="AH589" i="2"/>
  <c r="AH593" i="2"/>
  <c r="AI595" i="2"/>
  <c r="AO595" i="2" s="1"/>
  <c r="AI598" i="2"/>
  <c r="AH415" i="2"/>
  <c r="AI417" i="2"/>
  <c r="AI419" i="2"/>
  <c r="AI423" i="2"/>
  <c r="AI425" i="2"/>
  <c r="AO425" i="2" s="1"/>
  <c r="AI427" i="2"/>
  <c r="AO427" i="2" s="1"/>
  <c r="AH429" i="2"/>
  <c r="AI430" i="2"/>
  <c r="AI431" i="2"/>
  <c r="AI433" i="2"/>
  <c r="AI439" i="2"/>
  <c r="AH442" i="2"/>
  <c r="AI444" i="2"/>
  <c r="AI447" i="2"/>
  <c r="AH450" i="2"/>
  <c r="AH454" i="2"/>
  <c r="AI456" i="2"/>
  <c r="AI464" i="2"/>
  <c r="AH472" i="2"/>
  <c r="AH473" i="2"/>
  <c r="AH474" i="2"/>
  <c r="AI479" i="2"/>
  <c r="AI480" i="2"/>
  <c r="AH482" i="2"/>
  <c r="AI487" i="2"/>
  <c r="AI420" i="2"/>
  <c r="AH421" i="2"/>
  <c r="AI429" i="2"/>
  <c r="AI435" i="2"/>
  <c r="AH438" i="2"/>
  <c r="AH440" i="2"/>
  <c r="AI441" i="2"/>
  <c r="AI442" i="2"/>
  <c r="AH448" i="2"/>
  <c r="AI449" i="2"/>
  <c r="AI450" i="2"/>
  <c r="AI454" i="2"/>
  <c r="AH458" i="2"/>
  <c r="AH460" i="2"/>
  <c r="AI461" i="2"/>
  <c r="AH462" i="2"/>
  <c r="AH466" i="2"/>
  <c r="AH468" i="2"/>
  <c r="AI469" i="2"/>
  <c r="AH470" i="2"/>
  <c r="AI472" i="2"/>
  <c r="AI473" i="2"/>
  <c r="AI474" i="2"/>
  <c r="AH476" i="2"/>
  <c r="AI477" i="2"/>
  <c r="AI482" i="2"/>
  <c r="AH484" i="2"/>
  <c r="AI485" i="2"/>
  <c r="AI490" i="2"/>
  <c r="AH492" i="2"/>
  <c r="AI493" i="2"/>
  <c r="AI498" i="2"/>
  <c r="AH500" i="2"/>
  <c r="AI501" i="2"/>
  <c r="AI506" i="2"/>
  <c r="AH508" i="2"/>
  <c r="AI509" i="2"/>
  <c r="AI514" i="2"/>
  <c r="AH516" i="2"/>
  <c r="AI517" i="2"/>
  <c r="AO517" i="2" s="1"/>
  <c r="AH518" i="2"/>
  <c r="AI520" i="2"/>
  <c r="AO520" i="2" s="1"/>
  <c r="AI522" i="2"/>
  <c r="AI526" i="2"/>
  <c r="AI528" i="2"/>
  <c r="AI530" i="2"/>
  <c r="AI534" i="2"/>
  <c r="AI536" i="2"/>
  <c r="AI538" i="2"/>
  <c r="AI542" i="2"/>
  <c r="AO542" i="2" s="1"/>
  <c r="AI544" i="2"/>
  <c r="AO544" i="2" s="1"/>
  <c r="AH550" i="2"/>
  <c r="AH552" i="2"/>
  <c r="AI555" i="2"/>
  <c r="AI558" i="2"/>
  <c r="AH561" i="2"/>
  <c r="AI563" i="2"/>
  <c r="AI566" i="2"/>
  <c r="AH569" i="2"/>
  <c r="AI571" i="2"/>
  <c r="AI574" i="2"/>
  <c r="AH577" i="2"/>
  <c r="AI579" i="2"/>
  <c r="AI582" i="2"/>
  <c r="AH585" i="2"/>
  <c r="AI587" i="2"/>
  <c r="AO587" i="2" s="1"/>
  <c r="AI590" i="2"/>
  <c r="AH591" i="2"/>
  <c r="AI594" i="2"/>
  <c r="AH597" i="2"/>
  <c r="AI599" i="2"/>
  <c r="AH601" i="2"/>
  <c r="AH603" i="2"/>
  <c r="AI491" i="2"/>
  <c r="AI499" i="2"/>
  <c r="AI507" i="2"/>
  <c r="AI515" i="2"/>
  <c r="AI518" i="2"/>
  <c r="AI552" i="2"/>
  <c r="AH555" i="2"/>
  <c r="AI565" i="2"/>
  <c r="AI568" i="2"/>
  <c r="AH571" i="2"/>
  <c r="AI581" i="2"/>
  <c r="AI584" i="2"/>
  <c r="AH587" i="2"/>
  <c r="AI605" i="2"/>
  <c r="AI609" i="2"/>
  <c r="AO609" i="2" s="1"/>
  <c r="AI611" i="2"/>
  <c r="AO611" i="2" s="1"/>
  <c r="AI613" i="2"/>
  <c r="AI617" i="2"/>
  <c r="AI619" i="2"/>
  <c r="AI621" i="2"/>
  <c r="AO621" i="2" s="1"/>
  <c r="AI625" i="2"/>
  <c r="AH627" i="2"/>
  <c r="AI628" i="2"/>
  <c r="AH633" i="2"/>
  <c r="AI640" i="2"/>
  <c r="AO640" i="2" s="1"/>
  <c r="AH642" i="2"/>
  <c r="AI643" i="2"/>
  <c r="AI648" i="2"/>
  <c r="AO648" i="2" s="1"/>
  <c r="AH650" i="2"/>
  <c r="AI651" i="2"/>
  <c r="AI656" i="2"/>
  <c r="AH658" i="2"/>
  <c r="AI659" i="2"/>
  <c r="AI664" i="2"/>
  <c r="AH666" i="2"/>
  <c r="AI667" i="2"/>
  <c r="AI672" i="2"/>
  <c r="AH674" i="2"/>
  <c r="AI675" i="2"/>
  <c r="AI684" i="2"/>
  <c r="AI688" i="2"/>
  <c r="AO688" i="2" s="1"/>
  <c r="AI690" i="2"/>
  <c r="AI698" i="2"/>
  <c r="AI706" i="2"/>
  <c r="AI719" i="2"/>
  <c r="AH721" i="2"/>
  <c r="AI722" i="2"/>
  <c r="AI488" i="2"/>
  <c r="AH494" i="2"/>
  <c r="AI496" i="2"/>
  <c r="AH502" i="2"/>
  <c r="AI504" i="2"/>
  <c r="AH510" i="2"/>
  <c r="AI512" i="2"/>
  <c r="AI521" i="2"/>
  <c r="AH522" i="2"/>
  <c r="AI529" i="2"/>
  <c r="AH530" i="2"/>
  <c r="AI537" i="2"/>
  <c r="AH538" i="2"/>
  <c r="AI550" i="2"/>
  <c r="AI561" i="2"/>
  <c r="AI564" i="2"/>
  <c r="AH567" i="2"/>
  <c r="AI577" i="2"/>
  <c r="AI580" i="2"/>
  <c r="AH583" i="2"/>
  <c r="AI597" i="2"/>
  <c r="AI603" i="2"/>
  <c r="AO603" i="2" s="1"/>
  <c r="AI606" i="2"/>
  <c r="AH607" i="2"/>
  <c r="AI614" i="2"/>
  <c r="AH615" i="2"/>
  <c r="AI622" i="2"/>
  <c r="AH623" i="2"/>
  <c r="AI627" i="2"/>
  <c r="AI633" i="2"/>
  <c r="AH635" i="2"/>
  <c r="AH636" i="2"/>
  <c r="AI641" i="2"/>
  <c r="AI642" i="2"/>
  <c r="AH644" i="2"/>
  <c r="AI649" i="2"/>
  <c r="AI650" i="2"/>
  <c r="AH652" i="2"/>
  <c r="AI657" i="2"/>
  <c r="AO657" i="2" s="1"/>
  <c r="AI658" i="2"/>
  <c r="AH660" i="2"/>
  <c r="AI665" i="2"/>
  <c r="AI666" i="2"/>
  <c r="AH668" i="2"/>
  <c r="AI673" i="2"/>
  <c r="AI674" i="2"/>
  <c r="AH676" i="2"/>
  <c r="AH678" i="2"/>
  <c r="AI679" i="2"/>
  <c r="AH680" i="2"/>
  <c r="AI689" i="2"/>
  <c r="AH692" i="2"/>
  <c r="AH694" i="2"/>
  <c r="AI695" i="2"/>
  <c r="AH696" i="2"/>
  <c r="AH700" i="2"/>
  <c r="AH702" i="2"/>
  <c r="AI703" i="2"/>
  <c r="AH704" i="2"/>
  <c r="AH708" i="2"/>
  <c r="AH712" i="2"/>
  <c r="AH714" i="2"/>
  <c r="AI495" i="2"/>
  <c r="AI503" i="2"/>
  <c r="AI511" i="2"/>
  <c r="AH520" i="2"/>
  <c r="AI523" i="2"/>
  <c r="AH524" i="2"/>
  <c r="AH528" i="2"/>
  <c r="AI531" i="2"/>
  <c r="AH532" i="2"/>
  <c r="AH536" i="2"/>
  <c r="AI539" i="2"/>
  <c r="AH540" i="2"/>
  <c r="AH544" i="2"/>
  <c r="AI549" i="2"/>
  <c r="AI557" i="2"/>
  <c r="AI560" i="2"/>
  <c r="AH563" i="2"/>
  <c r="AI573" i="2"/>
  <c r="AI576" i="2"/>
  <c r="AH579" i="2"/>
  <c r="AI589" i="2"/>
  <c r="AI591" i="2"/>
  <c r="AI593" i="2"/>
  <c r="AI596" i="2"/>
  <c r="AH599" i="2"/>
  <c r="AI601" i="2"/>
  <c r="AI607" i="2"/>
  <c r="AI615" i="2"/>
  <c r="AI623" i="2"/>
  <c r="AH631" i="2"/>
  <c r="AI635" i="2"/>
  <c r="AI636" i="2"/>
  <c r="AH638" i="2"/>
  <c r="AI639" i="2"/>
  <c r="AI644" i="2"/>
  <c r="AH646" i="2"/>
  <c r="AI647" i="2"/>
  <c r="AI652" i="2"/>
  <c r="AH654" i="2"/>
  <c r="AI655" i="2"/>
  <c r="AI660" i="2"/>
  <c r="AH662" i="2"/>
  <c r="AI663" i="2"/>
  <c r="AI668" i="2"/>
  <c r="AH670" i="2"/>
  <c r="AI671" i="2"/>
  <c r="AO671" i="2" s="1"/>
  <c r="AI676" i="2"/>
  <c r="AI678" i="2"/>
  <c r="AI680" i="2"/>
  <c r="AH682" i="2"/>
  <c r="AI683" i="2"/>
  <c r="AH686" i="2"/>
  <c r="AI687" i="2"/>
  <c r="AI692" i="2"/>
  <c r="AI694" i="2"/>
  <c r="AI696" i="2"/>
  <c r="AI700" i="2"/>
  <c r="AI702" i="2"/>
  <c r="AI704" i="2"/>
  <c r="AI708" i="2"/>
  <c r="AH710" i="2"/>
  <c r="AI711" i="2"/>
  <c r="AI712" i="2"/>
  <c r="AO712" i="2" s="1"/>
  <c r="AI714" i="2"/>
  <c r="AO714" i="2" s="1"/>
  <c r="AH717" i="2"/>
  <c r="AI718" i="2"/>
  <c r="AI723" i="2"/>
  <c r="AH725" i="2"/>
  <c r="AI726" i="2"/>
  <c r="AI731" i="2"/>
  <c r="AH733" i="2"/>
  <c r="AI734" i="2"/>
  <c r="AI739" i="2"/>
  <c r="AH741" i="2"/>
  <c r="AI742" i="2"/>
  <c r="AI747" i="2"/>
  <c r="AH749" i="2"/>
  <c r="AI750" i="2"/>
  <c r="AO750" i="2" s="1"/>
  <c r="AI755" i="2"/>
  <c r="AH490" i="2"/>
  <c r="AI492" i="2"/>
  <c r="AH498" i="2"/>
  <c r="AI500" i="2"/>
  <c r="AH506" i="2"/>
  <c r="AI508" i="2"/>
  <c r="AH514" i="2"/>
  <c r="AI516" i="2"/>
  <c r="AH526" i="2"/>
  <c r="AH534" i="2"/>
  <c r="AH542" i="2"/>
  <c r="AH546" i="2"/>
  <c r="AH548" i="2"/>
  <c r="AI556" i="2"/>
  <c r="AH559" i="2"/>
  <c r="AI569" i="2"/>
  <c r="AI572" i="2"/>
  <c r="AH575" i="2"/>
  <c r="AI585" i="2"/>
  <c r="AO585" i="2" s="1"/>
  <c r="AI588" i="2"/>
  <c r="AH595" i="2"/>
  <c r="AI604" i="2"/>
  <c r="AH605" i="2"/>
  <c r="AH609" i="2"/>
  <c r="AH611" i="2"/>
  <c r="AI612" i="2"/>
  <c r="AH613" i="2"/>
  <c r="AH617" i="2"/>
  <c r="AH619" i="2"/>
  <c r="AI620" i="2"/>
  <c r="AH621" i="2"/>
  <c r="AH625" i="2"/>
  <c r="AH629" i="2"/>
  <c r="AI631" i="2"/>
  <c r="AI637" i="2"/>
  <c r="AI638" i="2"/>
  <c r="AO638" i="2" s="1"/>
  <c r="AH640" i="2"/>
  <c r="AI645" i="2"/>
  <c r="AI646" i="2"/>
  <c r="AH648" i="2"/>
  <c r="AI653" i="2"/>
  <c r="AI654" i="2"/>
  <c r="AH656" i="2"/>
  <c r="AI661" i="2"/>
  <c r="AI662" i="2"/>
  <c r="AH664" i="2"/>
  <c r="AI669" i="2"/>
  <c r="AI670" i="2"/>
  <c r="AH672" i="2"/>
  <c r="AI681" i="2"/>
  <c r="AI682" i="2"/>
  <c r="AO682" i="2" s="1"/>
  <c r="AH684" i="2"/>
  <c r="AI686" i="2"/>
  <c r="AH688" i="2"/>
  <c r="AH690" i="2"/>
  <c r="AI697" i="2"/>
  <c r="AH698" i="2"/>
  <c r="AI705" i="2"/>
  <c r="AH706" i="2"/>
  <c r="AI710" i="2"/>
  <c r="AI716" i="2"/>
  <c r="AI717" i="2"/>
  <c r="AH719" i="2"/>
  <c r="AI724" i="2"/>
  <c r="AI725" i="2"/>
  <c r="AH727" i="2"/>
  <c r="AI732" i="2"/>
  <c r="AI733" i="2"/>
  <c r="AH735" i="2"/>
  <c r="AI740" i="2"/>
  <c r="AI741" i="2"/>
  <c r="AH743" i="2"/>
  <c r="AI748" i="2"/>
  <c r="AO748" i="2" s="1"/>
  <c r="AI749" i="2"/>
  <c r="AO749" i="2" s="1"/>
  <c r="AH751" i="2"/>
  <c r="AI720" i="2"/>
  <c r="AH723" i="2"/>
  <c r="AI730" i="2"/>
  <c r="AH731" i="2"/>
  <c r="AI738" i="2"/>
  <c r="AH739" i="2"/>
  <c r="AI746" i="2"/>
  <c r="AH747" i="2"/>
  <c r="AI754" i="2"/>
  <c r="AH755" i="2"/>
  <c r="AH757" i="2"/>
  <c r="AI758" i="2"/>
  <c r="AI763" i="2"/>
  <c r="AH765" i="2"/>
  <c r="AI766" i="2"/>
  <c r="AI771" i="2"/>
  <c r="AO771" i="2" s="1"/>
  <c r="AH773" i="2"/>
  <c r="AI774" i="2"/>
  <c r="AO774" i="2" s="1"/>
  <c r="AI783" i="2"/>
  <c r="AI787" i="2"/>
  <c r="AI789" i="2"/>
  <c r="AH791" i="2"/>
  <c r="AH793" i="2"/>
  <c r="AI794" i="2"/>
  <c r="AH795" i="2"/>
  <c r="AH799" i="2"/>
  <c r="AH801" i="2"/>
  <c r="AI802" i="2"/>
  <c r="AH803" i="2"/>
  <c r="AH807" i="2"/>
  <c r="AH809" i="2"/>
  <c r="AI810" i="2"/>
  <c r="AH811" i="2"/>
  <c r="AH815" i="2"/>
  <c r="AH817" i="2"/>
  <c r="AI818" i="2"/>
  <c r="AH819" i="2"/>
  <c r="AH821" i="2"/>
  <c r="AH8" i="2"/>
  <c r="AH9" i="2"/>
  <c r="AH10" i="2"/>
  <c r="AI12" i="2"/>
  <c r="AH19" i="2"/>
  <c r="AH22" i="2"/>
  <c r="AI24" i="2"/>
  <c r="AI28" i="2"/>
  <c r="AH32" i="2"/>
  <c r="AI33" i="2"/>
  <c r="AI34" i="2"/>
  <c r="AH40" i="2"/>
  <c r="AI41" i="2"/>
  <c r="AO41" i="2" s="1"/>
  <c r="AI42" i="2"/>
  <c r="AH44" i="2"/>
  <c r="AI49" i="2"/>
  <c r="AI50" i="2"/>
  <c r="AH52" i="2"/>
  <c r="AH54" i="2"/>
  <c r="AI55" i="2"/>
  <c r="AI56" i="2"/>
  <c r="AI58" i="2"/>
  <c r="AI60" i="2"/>
  <c r="AH63" i="2"/>
  <c r="AI65" i="2"/>
  <c r="AI68" i="2"/>
  <c r="AH69" i="2"/>
  <c r="AI73" i="2"/>
  <c r="AO73" i="2" s="1"/>
  <c r="AH79" i="2"/>
  <c r="AI84" i="2"/>
  <c r="AI727" i="2"/>
  <c r="AH729" i="2"/>
  <c r="AI735" i="2"/>
  <c r="AH737" i="2"/>
  <c r="AI743" i="2"/>
  <c r="AH745" i="2"/>
  <c r="AI751" i="2"/>
  <c r="AH753" i="2"/>
  <c r="AI756" i="2"/>
  <c r="AI757" i="2"/>
  <c r="AH759" i="2"/>
  <c r="AI764" i="2"/>
  <c r="AI765" i="2"/>
  <c r="AO765" i="2" s="1"/>
  <c r="AH767" i="2"/>
  <c r="AI772" i="2"/>
  <c r="AI773" i="2"/>
  <c r="AH775" i="2"/>
  <c r="AH777" i="2"/>
  <c r="AI778" i="2"/>
  <c r="AH779" i="2"/>
  <c r="AI788" i="2"/>
  <c r="AI791" i="2"/>
  <c r="AI793" i="2"/>
  <c r="AI795" i="2"/>
  <c r="AI799" i="2"/>
  <c r="AO799" i="2" s="1"/>
  <c r="AI801" i="2"/>
  <c r="AI803" i="2"/>
  <c r="AI807" i="2"/>
  <c r="AI809" i="2"/>
  <c r="AI811" i="2"/>
  <c r="AI815" i="2"/>
  <c r="AI817" i="2"/>
  <c r="AI819" i="2"/>
  <c r="AI821" i="2"/>
  <c r="AO821" i="2" s="1"/>
  <c r="AI7" i="2"/>
  <c r="AO7" i="2" s="1"/>
  <c r="AI8" i="2"/>
  <c r="AI9" i="2"/>
  <c r="AO9" i="2" s="1"/>
  <c r="AI10" i="2"/>
  <c r="AI11" i="2"/>
  <c r="AI16" i="2"/>
  <c r="AH20" i="2"/>
  <c r="AI21" i="2"/>
  <c r="AI22" i="2"/>
  <c r="AH26" i="2"/>
  <c r="AH30" i="2"/>
  <c r="AI32" i="2"/>
  <c r="AO32" i="2" s="1"/>
  <c r="AI35" i="2"/>
  <c r="AH38" i="2"/>
  <c r="AI40" i="2"/>
  <c r="AO40" i="2" s="1"/>
  <c r="AI44" i="2"/>
  <c r="AH46" i="2"/>
  <c r="AI47" i="2"/>
  <c r="AI52" i="2"/>
  <c r="AO52" i="2" s="1"/>
  <c r="AI54" i="2"/>
  <c r="AH61" i="2"/>
  <c r="AI62" i="2"/>
  <c r="AI63" i="2"/>
  <c r="AI69" i="2"/>
  <c r="AO69" i="2" s="1"/>
  <c r="AI79" i="2"/>
  <c r="AH81" i="2"/>
  <c r="AI82" i="2"/>
  <c r="AO82" i="2" s="1"/>
  <c r="AI87" i="2"/>
  <c r="AI728" i="2"/>
  <c r="AI729" i="2"/>
  <c r="AI736" i="2"/>
  <c r="AI737" i="2"/>
  <c r="AI744" i="2"/>
  <c r="AI745" i="2"/>
  <c r="AI752" i="2"/>
  <c r="AI753" i="2"/>
  <c r="AO753" i="2" s="1"/>
  <c r="AI759" i="2"/>
  <c r="AH761" i="2"/>
  <c r="AI762" i="2"/>
  <c r="AI767" i="2"/>
  <c r="AH769" i="2"/>
  <c r="AI770" i="2"/>
  <c r="AI775" i="2"/>
  <c r="AI777" i="2"/>
  <c r="AO777" i="2" s="1"/>
  <c r="AI779" i="2"/>
  <c r="AH781" i="2"/>
  <c r="AI782" i="2"/>
  <c r="AH785" i="2"/>
  <c r="AI786" i="2"/>
  <c r="AI796" i="2"/>
  <c r="AH797" i="2"/>
  <c r="AI804" i="2"/>
  <c r="AO804" i="2" s="1"/>
  <c r="AH805" i="2"/>
  <c r="AI812" i="2"/>
  <c r="AO812" i="2" s="1"/>
  <c r="AH813" i="2"/>
  <c r="AH6" i="2"/>
  <c r="AH13" i="2"/>
  <c r="AH14" i="2"/>
  <c r="AH17" i="2"/>
  <c r="AI20" i="2"/>
  <c r="AI23" i="2"/>
  <c r="AI26" i="2"/>
  <c r="AI30" i="2"/>
  <c r="AH36" i="2"/>
  <c r="AI38" i="2"/>
  <c r="AI45" i="2"/>
  <c r="AI46" i="2"/>
  <c r="AH48" i="2"/>
  <c r="AH59" i="2"/>
  <c r="AI61" i="2"/>
  <c r="AO61" i="2" s="1"/>
  <c r="AI64" i="2"/>
  <c r="AH67" i="2"/>
  <c r="AH71" i="2"/>
  <c r="AH75" i="2"/>
  <c r="AH77" i="2"/>
  <c r="AI80" i="2"/>
  <c r="AI81" i="2"/>
  <c r="AH83" i="2"/>
  <c r="AI88" i="2"/>
  <c r="AI89" i="2"/>
  <c r="AH91" i="2"/>
  <c r="AI97" i="2"/>
  <c r="AH103" i="2"/>
  <c r="AH107" i="2"/>
  <c r="AH109" i="2"/>
  <c r="AI114" i="2"/>
  <c r="AI115" i="2"/>
  <c r="AO115" i="2" s="1"/>
  <c r="AH117" i="2"/>
  <c r="AH119" i="2"/>
  <c r="AH123" i="2"/>
  <c r="AI125" i="2"/>
  <c r="AI126" i="2"/>
  <c r="AI131" i="2"/>
  <c r="AI133" i="2"/>
  <c r="AO133" i="2" s="1"/>
  <c r="AI134" i="2"/>
  <c r="AI139" i="2"/>
  <c r="AI141" i="2"/>
  <c r="AI142" i="2"/>
  <c r="AO142" i="2" s="1"/>
  <c r="AH147" i="2"/>
  <c r="AI151" i="2"/>
  <c r="AH157" i="2"/>
  <c r="AH158" i="2"/>
  <c r="AH164" i="2"/>
  <c r="AH166" i="2"/>
  <c r="AH167" i="2"/>
  <c r="AI168" i="2"/>
  <c r="AI169" i="2"/>
  <c r="AI170" i="2"/>
  <c r="AO170" i="2" s="1"/>
  <c r="AI171" i="2"/>
  <c r="AI721" i="2"/>
  <c r="AI760" i="2"/>
  <c r="AI761" i="2"/>
  <c r="AO761" i="2" s="1"/>
  <c r="AH763" i="2"/>
  <c r="AI768" i="2"/>
  <c r="AI769" i="2"/>
  <c r="AH771" i="2"/>
  <c r="AI780" i="2"/>
  <c r="AI781" i="2"/>
  <c r="AH783" i="2"/>
  <c r="AI785" i="2"/>
  <c r="AH787" i="2"/>
  <c r="AH789" i="2"/>
  <c r="AI790" i="2"/>
  <c r="AI797" i="2"/>
  <c r="AI805" i="2"/>
  <c r="AI813" i="2"/>
  <c r="AO813" i="2" s="1"/>
  <c r="AI6" i="2"/>
  <c r="AI13" i="2"/>
  <c r="AO13" i="2" s="1"/>
  <c r="AI14" i="2"/>
  <c r="AI17" i="2"/>
  <c r="AH24" i="2"/>
  <c r="AI27" i="2"/>
  <c r="AH28" i="2"/>
  <c r="AI31" i="2"/>
  <c r="AH34" i="2"/>
  <c r="AI36" i="2"/>
  <c r="AO36" i="2" s="1"/>
  <c r="AI39" i="2"/>
  <c r="AH42" i="2"/>
  <c r="AI43" i="2"/>
  <c r="AI48" i="2"/>
  <c r="AH50" i="2"/>
  <c r="AI51" i="2"/>
  <c r="AH56" i="2"/>
  <c r="AH58" i="2"/>
  <c r="AI59" i="2"/>
  <c r="AH65" i="2"/>
  <c r="AI66" i="2"/>
  <c r="AI67" i="2"/>
  <c r="AO67" i="2" s="1"/>
  <c r="AI71" i="2"/>
  <c r="AH73" i="2"/>
  <c r="AI74" i="2"/>
  <c r="AI75" i="2"/>
  <c r="AI77" i="2"/>
  <c r="AI83" i="2"/>
  <c r="AH85" i="2"/>
  <c r="AI86" i="2"/>
  <c r="AO86" i="2" s="1"/>
  <c r="AI91" i="2"/>
  <c r="AH93" i="2"/>
  <c r="AI94" i="2"/>
  <c r="AO94" i="2" s="1"/>
  <c r="AH95" i="2"/>
  <c r="AI103" i="2"/>
  <c r="AO103" i="2" s="1"/>
  <c r="AH105" i="2"/>
  <c r="AI106" i="2"/>
  <c r="AI107" i="2"/>
  <c r="AO107" i="2" s="1"/>
  <c r="AI109" i="2"/>
  <c r="AH111" i="2"/>
  <c r="AI112" i="2"/>
  <c r="AI117" i="2"/>
  <c r="AI119" i="2"/>
  <c r="AI123" i="2"/>
  <c r="AI128" i="2"/>
  <c r="AH129" i="2"/>
  <c r="AH130" i="2"/>
  <c r="AI136" i="2"/>
  <c r="AH137" i="2"/>
  <c r="AH138" i="2"/>
  <c r="AI144" i="2"/>
  <c r="AH145" i="2"/>
  <c r="AH146" i="2"/>
  <c r="AI147" i="2"/>
  <c r="AO147" i="2" s="1"/>
  <c r="AH149" i="2"/>
  <c r="AH150" i="2"/>
  <c r="AI157" i="2"/>
  <c r="AI158" i="2"/>
  <c r="AH161" i="2"/>
  <c r="AH162" i="2"/>
  <c r="AH163" i="2"/>
  <c r="AI164" i="2"/>
  <c r="AI165" i="2"/>
  <c r="AI166" i="2"/>
  <c r="AI167" i="2"/>
  <c r="AH176" i="2"/>
  <c r="AH178" i="2"/>
  <c r="AH87" i="2"/>
  <c r="AI156" i="2"/>
  <c r="AI177" i="2"/>
  <c r="AH184" i="2"/>
  <c r="AI197" i="2"/>
  <c r="AI204" i="2"/>
  <c r="AI207" i="2"/>
  <c r="AI214" i="2"/>
  <c r="AI217" i="2"/>
  <c r="AH223" i="2"/>
  <c r="AH227" i="2"/>
  <c r="AI90" i="2"/>
  <c r="AI93" i="2"/>
  <c r="AH99" i="2"/>
  <c r="AH101" i="2"/>
  <c r="AI105" i="2"/>
  <c r="AH113" i="2"/>
  <c r="AH115" i="2"/>
  <c r="AI124" i="2"/>
  <c r="AH125" i="2"/>
  <c r="AI130" i="2"/>
  <c r="AI132" i="2"/>
  <c r="AH133" i="2"/>
  <c r="AI138" i="2"/>
  <c r="AI140" i="2"/>
  <c r="AH141" i="2"/>
  <c r="AI146" i="2"/>
  <c r="AI150" i="2"/>
  <c r="AI153" i="2"/>
  <c r="AI162" i="2"/>
  <c r="AO162" i="2" s="1"/>
  <c r="AH168" i="2"/>
  <c r="AH171" i="2"/>
  <c r="AH175" i="2"/>
  <c r="AH180" i="2"/>
  <c r="AH182" i="2"/>
  <c r="AH183" i="2"/>
  <c r="AI184" i="2"/>
  <c r="AH188" i="2"/>
  <c r="AH190" i="2"/>
  <c r="AH191" i="2"/>
  <c r="AH194" i="2"/>
  <c r="AH195" i="2"/>
  <c r="AI201" i="2"/>
  <c r="AI202" i="2"/>
  <c r="AI209" i="2"/>
  <c r="AH210" i="2"/>
  <c r="AH211" i="2"/>
  <c r="AI216" i="2"/>
  <c r="AI218" i="2"/>
  <c r="AO218" i="2" s="1"/>
  <c r="AI219" i="2"/>
  <c r="AI221" i="2"/>
  <c r="AH222" i="2"/>
  <c r="AI223" i="2"/>
  <c r="AI225" i="2"/>
  <c r="AH226" i="2"/>
  <c r="AI227" i="2"/>
  <c r="AI229" i="2"/>
  <c r="AO229" i="2" s="1"/>
  <c r="AI92" i="2"/>
  <c r="AO92" i="2" s="1"/>
  <c r="AI98" i="2"/>
  <c r="AI99" i="2"/>
  <c r="AO99" i="2" s="1"/>
  <c r="AI101" i="2"/>
  <c r="AI113" i="2"/>
  <c r="AI129" i="2"/>
  <c r="AI137" i="2"/>
  <c r="AI145" i="2"/>
  <c r="AO145" i="2" s="1"/>
  <c r="AH151" i="2"/>
  <c r="AI161" i="2"/>
  <c r="AH172" i="2"/>
  <c r="AH174" i="2"/>
  <c r="AH179" i="2"/>
  <c r="AI181" i="2"/>
  <c r="AI183" i="2"/>
  <c r="AH186" i="2"/>
  <c r="AI188" i="2"/>
  <c r="AI191" i="2"/>
  <c r="AI195" i="2"/>
  <c r="AI208" i="2"/>
  <c r="AI220" i="2"/>
  <c r="AI226" i="2"/>
  <c r="AI228" i="2"/>
  <c r="AH231" i="2"/>
  <c r="AH121" i="2"/>
  <c r="AI149" i="2"/>
  <c r="AO149" i="2" s="1"/>
  <c r="AI175" i="2"/>
  <c r="AI180" i="2"/>
  <c r="AI182" i="2"/>
  <c r="AH187" i="2"/>
  <c r="AI190" i="2"/>
  <c r="AI194" i="2"/>
  <c r="AO194" i="2" s="1"/>
  <c r="AI210" i="2"/>
  <c r="AO210" i="2" s="1"/>
  <c r="AI211" i="2"/>
  <c r="AI222" i="2"/>
  <c r="AI224" i="2"/>
  <c r="AI85" i="2"/>
  <c r="AO85" i="2" s="1"/>
  <c r="AH89" i="2"/>
  <c r="AI95" i="2"/>
  <c r="AI111" i="2"/>
  <c r="AI116" i="2"/>
  <c r="AI121" i="2"/>
  <c r="AH126" i="2"/>
  <c r="AH134" i="2"/>
  <c r="AH142" i="2"/>
  <c r="AI159" i="2"/>
  <c r="AH170" i="2"/>
  <c r="AI172" i="2"/>
  <c r="AI173" i="2"/>
  <c r="AI174" i="2"/>
  <c r="AO174" i="2" s="1"/>
  <c r="AI178" i="2"/>
  <c r="AI179" i="2"/>
  <c r="AI186" i="2"/>
  <c r="AI187" i="2"/>
  <c r="AH192" i="2"/>
  <c r="AH196" i="2"/>
  <c r="AH198" i="2"/>
  <c r="AI199" i="2"/>
  <c r="AI205" i="2"/>
  <c r="AH206" i="2"/>
  <c r="AH207" i="2"/>
  <c r="AI213" i="2"/>
  <c r="AH214" i="2"/>
  <c r="AH215" i="2"/>
  <c r="AH230" i="2"/>
  <c r="AI231" i="2"/>
  <c r="AI96" i="2"/>
  <c r="AH97" i="2"/>
  <c r="AI110" i="2"/>
  <c r="AI118" i="2"/>
  <c r="AI127" i="2"/>
  <c r="AI135" i="2"/>
  <c r="AI143" i="2"/>
  <c r="AH153" i="2"/>
  <c r="AI163" i="2"/>
  <c r="AI176" i="2"/>
  <c r="AI192" i="2"/>
  <c r="AI196" i="2"/>
  <c r="AI198" i="2"/>
  <c r="AH202" i="2"/>
  <c r="AH203" i="2"/>
  <c r="AI206" i="2"/>
  <c r="AI212" i="2"/>
  <c r="AI215" i="2"/>
  <c r="AH218" i="2"/>
  <c r="AH219" i="2"/>
  <c r="AI230" i="2"/>
  <c r="AI784" i="2"/>
  <c r="AI677" i="2"/>
  <c r="AI600" i="2"/>
  <c r="AI808" i="2"/>
  <c r="AH816" i="2"/>
  <c r="AH814" i="2"/>
  <c r="AH812" i="2"/>
  <c r="AH810" i="2"/>
  <c r="AI798" i="2"/>
  <c r="AH788" i="2"/>
  <c r="AH792" i="2"/>
  <c r="AH786" i="2"/>
  <c r="AH778" i="2"/>
  <c r="AH766" i="2"/>
  <c r="AH750" i="2"/>
  <c r="AH734" i="2"/>
  <c r="AH718" i="2"/>
  <c r="AI713" i="2"/>
  <c r="AH697" i="2"/>
  <c r="AH695" i="2"/>
  <c r="AH681" i="2"/>
  <c r="AH713" i="2"/>
  <c r="AH772" i="2"/>
  <c r="AH768" i="2"/>
  <c r="AH764" i="2"/>
  <c r="AH760" i="2"/>
  <c r="AH756" i="2"/>
  <c r="AH752" i="2"/>
  <c r="AH748" i="2"/>
  <c r="AH744" i="2"/>
  <c r="AH740" i="2"/>
  <c r="AH736" i="2"/>
  <c r="AH732" i="2"/>
  <c r="AH728" i="2"/>
  <c r="AH724" i="2"/>
  <c r="AH720" i="2"/>
  <c r="AH716" i="2"/>
  <c r="AI691" i="2"/>
  <c r="AI715" i="2"/>
  <c r="AH677" i="2"/>
  <c r="AH687" i="2"/>
  <c r="AH679" i="2"/>
  <c r="AH667" i="2"/>
  <c r="AH651" i="2"/>
  <c r="AH624" i="2"/>
  <c r="AH610" i="2"/>
  <c r="AI626" i="2"/>
  <c r="AI610" i="2"/>
  <c r="AH626" i="2"/>
  <c r="AH586" i="2"/>
  <c r="AH582" i="2"/>
  <c r="AH578" i="2"/>
  <c r="AH574" i="2"/>
  <c r="AH570" i="2"/>
  <c r="AH566" i="2"/>
  <c r="AH562" i="2"/>
  <c r="AH558" i="2"/>
  <c r="AH545" i="2"/>
  <c r="AH551" i="2"/>
  <c r="AH543" i="2"/>
  <c r="AH525" i="2"/>
  <c r="AH519" i="2"/>
  <c r="AH572" i="2"/>
  <c r="AH556" i="2"/>
  <c r="AI545" i="2"/>
  <c r="AH533" i="2"/>
  <c r="AH515" i="2"/>
  <c r="AH511" i="2"/>
  <c r="AH507" i="2"/>
  <c r="AH503" i="2"/>
  <c r="AH499" i="2"/>
  <c r="AH495" i="2"/>
  <c r="AH491" i="2"/>
  <c r="AH487" i="2"/>
  <c r="AH483" i="2"/>
  <c r="AH479" i="2"/>
  <c r="AH475" i="2"/>
  <c r="AI467" i="2"/>
  <c r="AH459" i="2"/>
  <c r="AH457" i="2"/>
  <c r="AH509" i="2"/>
  <c r="AH493" i="2"/>
  <c r="AH477" i="2"/>
  <c r="AH455" i="2"/>
  <c r="AH451" i="2"/>
  <c r="AH441" i="2"/>
  <c r="AH410" i="2"/>
  <c r="AH435" i="2"/>
  <c r="AI422" i="2"/>
  <c r="AH418" i="2"/>
  <c r="AH432" i="2"/>
  <c r="AH408" i="2"/>
  <c r="AH386" i="2"/>
  <c r="AH384" i="2"/>
  <c r="AH374" i="2"/>
  <c r="AH402" i="2"/>
  <c r="AI380" i="2"/>
  <c r="AO380" i="2" s="1"/>
  <c r="AI367" i="2"/>
  <c r="AO367" i="2" s="1"/>
  <c r="AH355" i="2"/>
  <c r="AH362" i="2"/>
  <c r="AH347" i="2"/>
  <c r="AH368" i="2"/>
  <c r="AH360" i="2"/>
  <c r="AH352" i="2"/>
  <c r="AI776" i="2"/>
  <c r="AI592" i="2"/>
  <c r="AH291" i="2"/>
  <c r="AI806" i="2"/>
  <c r="AH784" i="2"/>
  <c r="AH796" i="2"/>
  <c r="AH794" i="2"/>
  <c r="AH808" i="2"/>
  <c r="AH806" i="2"/>
  <c r="AH770" i="2"/>
  <c r="AH754" i="2"/>
  <c r="AH738" i="2"/>
  <c r="AH722" i="2"/>
  <c r="AH707" i="2"/>
  <c r="AH711" i="2"/>
  <c r="AH705" i="2"/>
  <c r="AH703" i="2"/>
  <c r="AI707" i="2"/>
  <c r="AH671" i="2"/>
  <c r="AH655" i="2"/>
  <c r="AH639" i="2"/>
  <c r="AH632" i="2"/>
  <c r="AH614" i="2"/>
  <c r="AH596" i="2"/>
  <c r="AI634" i="2"/>
  <c r="AO634" i="2" s="1"/>
  <c r="AI629" i="2"/>
  <c r="AI624" i="2"/>
  <c r="AH620" i="2"/>
  <c r="AI608" i="2"/>
  <c r="AH604" i="2"/>
  <c r="AH588" i="2"/>
  <c r="AI632" i="2"/>
  <c r="AH616" i="2"/>
  <c r="AH590" i="2"/>
  <c r="AH553" i="2"/>
  <c r="AH531" i="2"/>
  <c r="AH576" i="2"/>
  <c r="AH560" i="2"/>
  <c r="AH539" i="2"/>
  <c r="AH523" i="2"/>
  <c r="AI465" i="2"/>
  <c r="AH513" i="2"/>
  <c r="AH497" i="2"/>
  <c r="AH481" i="2"/>
  <c r="AH445" i="2"/>
  <c r="AH430" i="2"/>
  <c r="AH412" i="2"/>
  <c r="AH424" i="2"/>
  <c r="AH447" i="2"/>
  <c r="AH443" i="2"/>
  <c r="AH439" i="2"/>
  <c r="AH414" i="2"/>
  <c r="AH390" i="2"/>
  <c r="AH378" i="2"/>
  <c r="AH371" i="2"/>
  <c r="AI375" i="2"/>
  <c r="AI359" i="2"/>
  <c r="AH335" i="2"/>
  <c r="AH322" i="2"/>
  <c r="AI329" i="2"/>
  <c r="AH342" i="2"/>
  <c r="AI185" i="2"/>
  <c r="AO185" i="2" s="1"/>
  <c r="AI25" i="2"/>
  <c r="AI792" i="2"/>
  <c r="AI685" i="2"/>
  <c r="AI279" i="2"/>
  <c r="AI406" i="2"/>
  <c r="AH822" i="2"/>
  <c r="AH818" i="2"/>
  <c r="AH804" i="2"/>
  <c r="AH802" i="2"/>
  <c r="AH780" i="2"/>
  <c r="AH820" i="2"/>
  <c r="AH800" i="2"/>
  <c r="AH798" i="2"/>
  <c r="AI816" i="2"/>
  <c r="AH776" i="2"/>
  <c r="AH790" i="2"/>
  <c r="AH782" i="2"/>
  <c r="AH774" i="2"/>
  <c r="AH758" i="2"/>
  <c r="AH742" i="2"/>
  <c r="AH726" i="2"/>
  <c r="AI701" i="2"/>
  <c r="AI709" i="2"/>
  <c r="AH689" i="2"/>
  <c r="AH701" i="2"/>
  <c r="AH699" i="2"/>
  <c r="AH683" i="2"/>
  <c r="AH675" i="2"/>
  <c r="AH659" i="2"/>
  <c r="AH643" i="2"/>
  <c r="AI630" i="2"/>
  <c r="AI618" i="2"/>
  <c r="AH630" i="2"/>
  <c r="AH608" i="2"/>
  <c r="AH600" i="2"/>
  <c r="AH602" i="2"/>
  <c r="AH592" i="2"/>
  <c r="AH594" i="2"/>
  <c r="AI551" i="2"/>
  <c r="AI546" i="2"/>
  <c r="AI535" i="2"/>
  <c r="AH541" i="2"/>
  <c r="AH527" i="2"/>
  <c r="AH580" i="2"/>
  <c r="AH564" i="2"/>
  <c r="AH549" i="2"/>
  <c r="AI543" i="2"/>
  <c r="AI527" i="2"/>
  <c r="AH547" i="2"/>
  <c r="AH535" i="2"/>
  <c r="AH471" i="2"/>
  <c r="AH463" i="2"/>
  <c r="AH461" i="2"/>
  <c r="AH449" i="2"/>
  <c r="AH517" i="2"/>
  <c r="AH501" i="2"/>
  <c r="AH485" i="2"/>
  <c r="AI459" i="2"/>
  <c r="AI434" i="2"/>
  <c r="AO434" i="2" s="1"/>
  <c r="AI428" i="2"/>
  <c r="AI416" i="2"/>
  <c r="AH428" i="2"/>
  <c r="AI432" i="2"/>
  <c r="AH420" i="2"/>
  <c r="AH406" i="2"/>
  <c r="AH394" i="2"/>
  <c r="AI376" i="2"/>
  <c r="AH354" i="2"/>
  <c r="AH363" i="2"/>
  <c r="AH351" i="2"/>
  <c r="AH339" i="2"/>
  <c r="AI326" i="2"/>
  <c r="AH372" i="2"/>
  <c r="AH364" i="2"/>
  <c r="AH356" i="2"/>
  <c r="AI322" i="2"/>
  <c r="AH325" i="2"/>
  <c r="AI15" i="2"/>
  <c r="AI519" i="2"/>
  <c r="AI820" i="2"/>
  <c r="AI814" i="2"/>
  <c r="AI800" i="2"/>
  <c r="AI822" i="2"/>
  <c r="AH762" i="2"/>
  <c r="AH746" i="2"/>
  <c r="AH730" i="2"/>
  <c r="AH715" i="2"/>
  <c r="AI699" i="2"/>
  <c r="AH693" i="2"/>
  <c r="AH691" i="2"/>
  <c r="AH685" i="2"/>
  <c r="AI693" i="2"/>
  <c r="AH709" i="2"/>
  <c r="AH663" i="2"/>
  <c r="AH647" i="2"/>
  <c r="AI616" i="2"/>
  <c r="AH612" i="2"/>
  <c r="AI602" i="2"/>
  <c r="AH673" i="2"/>
  <c r="AH669" i="2"/>
  <c r="AH665" i="2"/>
  <c r="AH661" i="2"/>
  <c r="AH657" i="2"/>
  <c r="AH653" i="2"/>
  <c r="AH649" i="2"/>
  <c r="AH645" i="2"/>
  <c r="AH641" i="2"/>
  <c r="AH637" i="2"/>
  <c r="AH628" i="2"/>
  <c r="AH622" i="2"/>
  <c r="AH606" i="2"/>
  <c r="AH634" i="2"/>
  <c r="AH618" i="2"/>
  <c r="AH598" i="2"/>
  <c r="AI554" i="2"/>
  <c r="AI533" i="2"/>
  <c r="AH529" i="2"/>
  <c r="AH584" i="2"/>
  <c r="AH568" i="2"/>
  <c r="AI547" i="2"/>
  <c r="AO547" i="2" s="1"/>
  <c r="AI541" i="2"/>
  <c r="AO541" i="2" s="1"/>
  <c r="AH537" i="2"/>
  <c r="AI525" i="2"/>
  <c r="AH521" i="2"/>
  <c r="AI553" i="2"/>
  <c r="AH453" i="2"/>
  <c r="AH505" i="2"/>
  <c r="AH489" i="2"/>
  <c r="AH469" i="2"/>
  <c r="AI457" i="2"/>
  <c r="AI453" i="2"/>
  <c r="AH467" i="2"/>
  <c r="AH465" i="2"/>
  <c r="AH437" i="2"/>
  <c r="AH426" i="2"/>
  <c r="AI414" i="2"/>
  <c r="AH434" i="2"/>
  <c r="AH422" i="2"/>
  <c r="AI424" i="2"/>
  <c r="AH416" i="2"/>
  <c r="AH404" i="2"/>
  <c r="AH400" i="2"/>
  <c r="AH396" i="2"/>
  <c r="AH392" i="2"/>
  <c r="AH388" i="2"/>
  <c r="AH382" i="2"/>
  <c r="AH380" i="2"/>
  <c r="AH376" i="2"/>
  <c r="AH398" i="2"/>
  <c r="AI382" i="2"/>
  <c r="AH370" i="2"/>
  <c r="AH350" i="2"/>
  <c r="AH359" i="2"/>
  <c r="AH367" i="2"/>
  <c r="AH343" i="2"/>
  <c r="AH330" i="2"/>
  <c r="AH321" i="2"/>
  <c r="AH348" i="2"/>
  <c r="AH344" i="2"/>
  <c r="AH340" i="2"/>
  <c r="AH334" i="2"/>
  <c r="AI304" i="2"/>
  <c r="AI305" i="2"/>
  <c r="AO305" i="2" s="1"/>
  <c r="AI289" i="2"/>
  <c r="AH268" i="2"/>
  <c r="AH262" i="2"/>
  <c r="AH258" i="2"/>
  <c r="AH256" i="2"/>
  <c r="AH251" i="2"/>
  <c r="AH201" i="2"/>
  <c r="AI152" i="2"/>
  <c r="AH92" i="2"/>
  <c r="AH80" i="2"/>
  <c r="AH66" i="2"/>
  <c r="AH53" i="2"/>
  <c r="AI18" i="2"/>
  <c r="AO18" i="2" s="1"/>
  <c r="AH336" i="2"/>
  <c r="AH332" i="2"/>
  <c r="AH317" i="2"/>
  <c r="AH309" i="2"/>
  <c r="AI287" i="2"/>
  <c r="AO287" i="2" s="1"/>
  <c r="AH283" i="2"/>
  <c r="AH279" i="2"/>
  <c r="AH289" i="2"/>
  <c r="AI272" i="2"/>
  <c r="AH264" i="2"/>
  <c r="AH266" i="2"/>
  <c r="AH253" i="2"/>
  <c r="AH260" i="2"/>
  <c r="AH245" i="2"/>
  <c r="AH239" i="2"/>
  <c r="AH235" i="2"/>
  <c r="AH200" i="2"/>
  <c r="AH228" i="2"/>
  <c r="AH189" i="2"/>
  <c r="AH216" i="2"/>
  <c r="AH229" i="2"/>
  <c r="AH225" i="2"/>
  <c r="AH221" i="2"/>
  <c r="AH217" i="2"/>
  <c r="AH213" i="2"/>
  <c r="AH209" i="2"/>
  <c r="AH205" i="2"/>
  <c r="AI200" i="2"/>
  <c r="AH181" i="2"/>
  <c r="AH177" i="2"/>
  <c r="AH173" i="2"/>
  <c r="AH169" i="2"/>
  <c r="AH165" i="2"/>
  <c r="AI148" i="2"/>
  <c r="AI155" i="2"/>
  <c r="AH160" i="2"/>
  <c r="AH122" i="2"/>
  <c r="AH120" i="2"/>
  <c r="AH118" i="2"/>
  <c r="AH112" i="2"/>
  <c r="AH102" i="2"/>
  <c r="AH72" i="2"/>
  <c r="AH82" i="2"/>
  <c r="AH78" i="2"/>
  <c r="AH74" i="2"/>
  <c r="AH68" i="2"/>
  <c r="AH64" i="2"/>
  <c r="AH60" i="2"/>
  <c r="AH43" i="2"/>
  <c r="AH49" i="2"/>
  <c r="AH45" i="2"/>
  <c r="AH41" i="2"/>
  <c r="AH33" i="2"/>
  <c r="AH29" i="2"/>
  <c r="AI19" i="2"/>
  <c r="AH15" i="2"/>
  <c r="AH11" i="2"/>
  <c r="AH12" i="2"/>
  <c r="AH249" i="2"/>
  <c r="AI203" i="2"/>
  <c r="AH193" i="2"/>
  <c r="AH224" i="2"/>
  <c r="AH204" i="2"/>
  <c r="AH159" i="2"/>
  <c r="AH152" i="2"/>
  <c r="AH127" i="2"/>
  <c r="AH140" i="2"/>
  <c r="AH132" i="2"/>
  <c r="AH124" i="2"/>
  <c r="AI100" i="2"/>
  <c r="AH110" i="2"/>
  <c r="AI108" i="2"/>
  <c r="AH86" i="2"/>
  <c r="AI76" i="2"/>
  <c r="AI53" i="2"/>
  <c r="AI29" i="2"/>
  <c r="AH35" i="2"/>
  <c r="AH23" i="2"/>
  <c r="AH21" i="2"/>
  <c r="AH16" i="2"/>
  <c r="AH338" i="2"/>
  <c r="AH306" i="2"/>
  <c r="AH304" i="2"/>
  <c r="AH298" i="2"/>
  <c r="AH302" i="2"/>
  <c r="AH294" i="2"/>
  <c r="AI291" i="2"/>
  <c r="AH281" i="2"/>
  <c r="AH277" i="2"/>
  <c r="AH273" i="2"/>
  <c r="AH270" i="2"/>
  <c r="AH275" i="2"/>
  <c r="AI270" i="2"/>
  <c r="AH272" i="2"/>
  <c r="AI253" i="2"/>
  <c r="AH233" i="2"/>
  <c r="AH185" i="2"/>
  <c r="AH212" i="2"/>
  <c r="AH135" i="2"/>
  <c r="AH136" i="2"/>
  <c r="AH128" i="2"/>
  <c r="AH116" i="2"/>
  <c r="AH114" i="2"/>
  <c r="AI102" i="2"/>
  <c r="AI78" i="2"/>
  <c r="AH70" i="2"/>
  <c r="AI72" i="2"/>
  <c r="AH47" i="2"/>
  <c r="AH39" i="2"/>
  <c r="AH31" i="2"/>
  <c r="AH346" i="2"/>
  <c r="AH326" i="2"/>
  <c r="AH318" i="2"/>
  <c r="AH314" i="2"/>
  <c r="AH310" i="2"/>
  <c r="AH301" i="2"/>
  <c r="AI302" i="2"/>
  <c r="AO302" i="2" s="1"/>
  <c r="AH313" i="2"/>
  <c r="AH285" i="2"/>
  <c r="AH287" i="2"/>
  <c r="AI268" i="2"/>
  <c r="AI255" i="2"/>
  <c r="AH247" i="2"/>
  <c r="AH243" i="2"/>
  <c r="AH241" i="2"/>
  <c r="AI243" i="2"/>
  <c r="AH237" i="2"/>
  <c r="AI193" i="2"/>
  <c r="AI232" i="2"/>
  <c r="AH199" i="2"/>
  <c r="AH148" i="2"/>
  <c r="AI154" i="2"/>
  <c r="AI160" i="2"/>
  <c r="AH154" i="2"/>
  <c r="AI120" i="2"/>
  <c r="AH144" i="2"/>
  <c r="AI122" i="2"/>
  <c r="AH96" i="2"/>
  <c r="AH106" i="2"/>
  <c r="AH100" i="2"/>
  <c r="AH98" i="2"/>
  <c r="AH90" i="2"/>
  <c r="AH76" i="2"/>
  <c r="AI70" i="2"/>
  <c r="AH62" i="2"/>
  <c r="AH55" i="2"/>
  <c r="AI57" i="2"/>
  <c r="AH51" i="2"/>
  <c r="AH27" i="2"/>
  <c r="AH18" i="2"/>
  <c r="AI241" i="2"/>
  <c r="AO241" i="2" s="1"/>
  <c r="AH197" i="2"/>
  <c r="AH232" i="2"/>
  <c r="AH208" i="2"/>
  <c r="AH220" i="2"/>
  <c r="AI189" i="2"/>
  <c r="AH156" i="2"/>
  <c r="AH143" i="2"/>
  <c r="AH155" i="2"/>
  <c r="AH139" i="2"/>
  <c r="AH131" i="2"/>
  <c r="AH108" i="2"/>
  <c r="AI104" i="2"/>
  <c r="AH104" i="2"/>
  <c r="AH94" i="2"/>
  <c r="AH88" i="2"/>
  <c r="AH84" i="2"/>
  <c r="AH57" i="2"/>
  <c r="AH37" i="2"/>
  <c r="AI37" i="2"/>
  <c r="AH25" i="2"/>
  <c r="AH7" i="2"/>
  <c r="AG236" i="2"/>
  <c r="AG240" i="2"/>
  <c r="AG243" i="2"/>
  <c r="AG245" i="2"/>
  <c r="AG246" i="2"/>
  <c r="AG249" i="2"/>
  <c r="AG254" i="2"/>
  <c r="AG256" i="2"/>
  <c r="AG257" i="2"/>
  <c r="AN257" i="2" s="1"/>
  <c r="AG260" i="2"/>
  <c r="AG261" i="2"/>
  <c r="AG262" i="2"/>
  <c r="AG268" i="2"/>
  <c r="AG274" i="2"/>
  <c r="AG277" i="2"/>
  <c r="AG281" i="2"/>
  <c r="AG282" i="2"/>
  <c r="AN282" i="2" s="1"/>
  <c r="AG287" i="2"/>
  <c r="AG294" i="2"/>
  <c r="AG295" i="2"/>
  <c r="AG298" i="2"/>
  <c r="AG299" i="2"/>
  <c r="AG306" i="2"/>
  <c r="AG311" i="2"/>
  <c r="AG319" i="2"/>
  <c r="AG320" i="2"/>
  <c r="AG321" i="2"/>
  <c r="AG322" i="2"/>
  <c r="AG323" i="2"/>
  <c r="AG325" i="2"/>
  <c r="AG328" i="2"/>
  <c r="AN328" i="2" s="1"/>
  <c r="AG330" i="2"/>
  <c r="AG340" i="2"/>
  <c r="AG342" i="2"/>
  <c r="AG343" i="2"/>
  <c r="AG345" i="2"/>
  <c r="AG361" i="2"/>
  <c r="AG363" i="2"/>
  <c r="AG365" i="2"/>
  <c r="AG366" i="2"/>
  <c r="AG370" i="2"/>
  <c r="AG371" i="2"/>
  <c r="AG373" i="2"/>
  <c r="AG381" i="2"/>
  <c r="AG384" i="2"/>
  <c r="AG386" i="2"/>
  <c r="AG389" i="2"/>
  <c r="AG394" i="2"/>
  <c r="AG395" i="2"/>
  <c r="AG396" i="2"/>
  <c r="AG405" i="2"/>
  <c r="AG410" i="2"/>
  <c r="AG411" i="2"/>
  <c r="AG412" i="2"/>
  <c r="AG417" i="2"/>
  <c r="AG423" i="2"/>
  <c r="AG427" i="2"/>
  <c r="AN427" i="2" s="1"/>
  <c r="AG430" i="2"/>
  <c r="AG431" i="2"/>
  <c r="AG434" i="2"/>
  <c r="AG444" i="2"/>
  <c r="AN444" i="2" s="1"/>
  <c r="AG449" i="2"/>
  <c r="AG450" i="2"/>
  <c r="AG451" i="2"/>
  <c r="AG233" i="2"/>
  <c r="AG242" i="2"/>
  <c r="AG251" i="2"/>
  <c r="AG253" i="2"/>
  <c r="AG258" i="2"/>
  <c r="AG271" i="2"/>
  <c r="AG275" i="2"/>
  <c r="AG276" i="2"/>
  <c r="AG280" i="2"/>
  <c r="AG283" i="2"/>
  <c r="AN283" i="2" s="1"/>
  <c r="AG290" i="2"/>
  <c r="AG292" i="2"/>
  <c r="AG293" i="2"/>
  <c r="AG302" i="2"/>
  <c r="AG303" i="2"/>
  <c r="AN303" i="2" s="1"/>
  <c r="AG307" i="2"/>
  <c r="AN307" i="2" s="1"/>
  <c r="AG312" i="2"/>
  <c r="AG313" i="2"/>
  <c r="AG314" i="2"/>
  <c r="AG324" i="2"/>
  <c r="AG331" i="2"/>
  <c r="AG333" i="2"/>
  <c r="AG344" i="2"/>
  <c r="AN344" i="2" s="1"/>
  <c r="AG346" i="2"/>
  <c r="AG347" i="2"/>
  <c r="AG349" i="2"/>
  <c r="AG353" i="2"/>
  <c r="AG362" i="2"/>
  <c r="AG364" i="2"/>
  <c r="AN364" i="2" s="1"/>
  <c r="AG368" i="2"/>
  <c r="AG372" i="2"/>
  <c r="AG374" i="2"/>
  <c r="AG375" i="2"/>
  <c r="AG380" i="2"/>
  <c r="AG385" i="2"/>
  <c r="AG387" i="2"/>
  <c r="AG390" i="2"/>
  <c r="AG391" i="2"/>
  <c r="AG392" i="2"/>
  <c r="AG401" i="2"/>
  <c r="AG406" i="2"/>
  <c r="AG413" i="2"/>
  <c r="AG416" i="2"/>
  <c r="AG422" i="2"/>
  <c r="AG436" i="2"/>
  <c r="AG440" i="2"/>
  <c r="AG445" i="2"/>
  <c r="AN445" i="2" s="1"/>
  <c r="AG446" i="2"/>
  <c r="AN446" i="2" s="1"/>
  <c r="AG447" i="2"/>
  <c r="AG452" i="2"/>
  <c r="AG234" i="2"/>
  <c r="AG235" i="2"/>
  <c r="AG237" i="2"/>
  <c r="AG241" i="2"/>
  <c r="AG250" i="2"/>
  <c r="AG263" i="2"/>
  <c r="AG265" i="2"/>
  <c r="AG266" i="2"/>
  <c r="AG270" i="2"/>
  <c r="AG273" i="2"/>
  <c r="AG278" i="2"/>
  <c r="AG284" i="2"/>
  <c r="AG285" i="2"/>
  <c r="AG289" i="2"/>
  <c r="AG296" i="2"/>
  <c r="AG297" i="2"/>
  <c r="AG300" i="2"/>
  <c r="AG301" i="2"/>
  <c r="AG308" i="2"/>
  <c r="AG315" i="2"/>
  <c r="AG332" i="2"/>
  <c r="AG334" i="2"/>
  <c r="AG335" i="2"/>
  <c r="AG337" i="2"/>
  <c r="AG348" i="2"/>
  <c r="AG350" i="2"/>
  <c r="AG351" i="2"/>
  <c r="AG354" i="2"/>
  <c r="AG355" i="2"/>
  <c r="AG357" i="2"/>
  <c r="AG358" i="2"/>
  <c r="AG360" i="2"/>
  <c r="AG367" i="2"/>
  <c r="AG377" i="2"/>
  <c r="AG378" i="2"/>
  <c r="AG383" i="2"/>
  <c r="AG388" i="2"/>
  <c r="AG397" i="2"/>
  <c r="AG402" i="2"/>
  <c r="AG403" i="2"/>
  <c r="AG404" i="2"/>
  <c r="AG408" i="2"/>
  <c r="AG415" i="2"/>
  <c r="AG418" i="2"/>
  <c r="AG420" i="2"/>
  <c r="AG425" i="2"/>
  <c r="AG433" i="2"/>
  <c r="AG437" i="2"/>
  <c r="AG438" i="2"/>
  <c r="AG441" i="2"/>
  <c r="AG442" i="2"/>
  <c r="AN442" i="2" s="1"/>
  <c r="AG443" i="2"/>
  <c r="AG239" i="2"/>
  <c r="AG244" i="2"/>
  <c r="AG255" i="2"/>
  <c r="AN255" i="2" s="1"/>
  <c r="AG264" i="2"/>
  <c r="AG269" i="2"/>
  <c r="AG286" i="2"/>
  <c r="AN286" i="2" s="1"/>
  <c r="AG291" i="2"/>
  <c r="AG309" i="2"/>
  <c r="AG310" i="2"/>
  <c r="AG326" i="2"/>
  <c r="AG327" i="2"/>
  <c r="AG338" i="2"/>
  <c r="AG339" i="2"/>
  <c r="AG359" i="2"/>
  <c r="AG393" i="2"/>
  <c r="AG414" i="2"/>
  <c r="AG419" i="2"/>
  <c r="AG424" i="2"/>
  <c r="AG432" i="2"/>
  <c r="AG448" i="2"/>
  <c r="AG458" i="2"/>
  <c r="AG462" i="2"/>
  <c r="AG464" i="2"/>
  <c r="AG466" i="2"/>
  <c r="AG470" i="2"/>
  <c r="AG471" i="2"/>
  <c r="AG474" i="2"/>
  <c r="AG481" i="2"/>
  <c r="AG487" i="2"/>
  <c r="AG488" i="2"/>
  <c r="AG490" i="2"/>
  <c r="AG497" i="2"/>
  <c r="AG503" i="2"/>
  <c r="AG504" i="2"/>
  <c r="AG506" i="2"/>
  <c r="AN506" i="2" s="1"/>
  <c r="AG513" i="2"/>
  <c r="AG518" i="2"/>
  <c r="AG524" i="2"/>
  <c r="AG527" i="2"/>
  <c r="AG536" i="2"/>
  <c r="AG542" i="2"/>
  <c r="AN542" i="2" s="1"/>
  <c r="AG545" i="2"/>
  <c r="AG552" i="2"/>
  <c r="AG556" i="2"/>
  <c r="AG557" i="2"/>
  <c r="AG558" i="2"/>
  <c r="AG567" i="2"/>
  <c r="AG572" i="2"/>
  <c r="AG573" i="2"/>
  <c r="AG574" i="2"/>
  <c r="AG583" i="2"/>
  <c r="AG588" i="2"/>
  <c r="AG589" i="2"/>
  <c r="AG590" i="2"/>
  <c r="AG594" i="2"/>
  <c r="AG601" i="2"/>
  <c r="AG605" i="2"/>
  <c r="AG606" i="2"/>
  <c r="AG610" i="2"/>
  <c r="AG616" i="2"/>
  <c r="AG623" i="2"/>
  <c r="AG625" i="2"/>
  <c r="AG628" i="2"/>
  <c r="AG629" i="2"/>
  <c r="AG641" i="2"/>
  <c r="AG642" i="2"/>
  <c r="AG644" i="2"/>
  <c r="AN644" i="2" s="1"/>
  <c r="AG238" i="2"/>
  <c r="AG259" i="2"/>
  <c r="AG267" i="2"/>
  <c r="AG272" i="2"/>
  <c r="AG336" i="2"/>
  <c r="AG352" i="2"/>
  <c r="AG376" i="2"/>
  <c r="AN376" i="2" s="1"/>
  <c r="AG435" i="2"/>
  <c r="AG439" i="2"/>
  <c r="AG454" i="2"/>
  <c r="AG457" i="2"/>
  <c r="AG465" i="2"/>
  <c r="AG477" i="2"/>
  <c r="AG483" i="2"/>
  <c r="AG484" i="2"/>
  <c r="AG486" i="2"/>
  <c r="AG493" i="2"/>
  <c r="AG499" i="2"/>
  <c r="AG500" i="2"/>
  <c r="AG502" i="2"/>
  <c r="AG509" i="2"/>
  <c r="AG515" i="2"/>
  <c r="AG516" i="2"/>
  <c r="AG520" i="2"/>
  <c r="AG526" i="2"/>
  <c r="AG529" i="2"/>
  <c r="AG531" i="2"/>
  <c r="AG535" i="2"/>
  <c r="AG537" i="2"/>
  <c r="AG541" i="2"/>
  <c r="AG547" i="2"/>
  <c r="AG548" i="2"/>
  <c r="AG551" i="2"/>
  <c r="AG554" i="2"/>
  <c r="AG563" i="2"/>
  <c r="AG568" i="2"/>
  <c r="AG569" i="2"/>
  <c r="AN569" i="2" s="1"/>
  <c r="AG570" i="2"/>
  <c r="AG579" i="2"/>
  <c r="AG584" i="2"/>
  <c r="AG585" i="2"/>
  <c r="AG586" i="2"/>
  <c r="AG591" i="2"/>
  <c r="AG593" i="2"/>
  <c r="AG599" i="2"/>
  <c r="AG607" i="2"/>
  <c r="AN607" i="2" s="1"/>
  <c r="AG609" i="2"/>
  <c r="AG612" i="2"/>
  <c r="AG614" i="2"/>
  <c r="AG619" i="2"/>
  <c r="AG624" i="2"/>
  <c r="AG631" i="2"/>
  <c r="AG634" i="2"/>
  <c r="AG247" i="2"/>
  <c r="AG248" i="2"/>
  <c r="AG356" i="2"/>
  <c r="AG379" i="2"/>
  <c r="AG400" i="2"/>
  <c r="AG409" i="2"/>
  <c r="AG428" i="2"/>
  <c r="AG429" i="2"/>
  <c r="AG453" i="2"/>
  <c r="AG455" i="2"/>
  <c r="AG460" i="2"/>
  <c r="AG468" i="2"/>
  <c r="AG472" i="2"/>
  <c r="AG479" i="2"/>
  <c r="AG480" i="2"/>
  <c r="AN480" i="2" s="1"/>
  <c r="AG482" i="2"/>
  <c r="AG489" i="2"/>
  <c r="AG495" i="2"/>
  <c r="AG496" i="2"/>
  <c r="AG498" i="2"/>
  <c r="AG505" i="2"/>
  <c r="AG511" i="2"/>
  <c r="AG512" i="2"/>
  <c r="AG514" i="2"/>
  <c r="AG521" i="2"/>
  <c r="AG525" i="2"/>
  <c r="AG530" i="2"/>
  <c r="AN530" i="2" s="1"/>
  <c r="AG532" i="2"/>
  <c r="AG534" i="2"/>
  <c r="AG538" i="2"/>
  <c r="AG539" i="2"/>
  <c r="AG544" i="2"/>
  <c r="AG549" i="2"/>
  <c r="AG550" i="2"/>
  <c r="AG553" i="2"/>
  <c r="AG559" i="2"/>
  <c r="AG564" i="2"/>
  <c r="AG565" i="2"/>
  <c r="AG566" i="2"/>
  <c r="AG575" i="2"/>
  <c r="AG580" i="2"/>
  <c r="AG581" i="2"/>
  <c r="AG582" i="2"/>
  <c r="AG592" i="2"/>
  <c r="AG595" i="2"/>
  <c r="AG600" i="2"/>
  <c r="AG603" i="2"/>
  <c r="AG608" i="2"/>
  <c r="AG613" i="2"/>
  <c r="AG615" i="2"/>
  <c r="AG618" i="2"/>
  <c r="AG620" i="2"/>
  <c r="AG630" i="2"/>
  <c r="AG633" i="2"/>
  <c r="AG636" i="2"/>
  <c r="AG643" i="2"/>
  <c r="AG316" i="2"/>
  <c r="AG317" i="2"/>
  <c r="AG318" i="2"/>
  <c r="AG369" i="2"/>
  <c r="AG398" i="2"/>
  <c r="AG399" i="2"/>
  <c r="AG459" i="2"/>
  <c r="AG494" i="2"/>
  <c r="AG501" i="2"/>
  <c r="AG519" i="2"/>
  <c r="AG533" i="2"/>
  <c r="AG571" i="2"/>
  <c r="AG596" i="2"/>
  <c r="AG597" i="2"/>
  <c r="AG602" i="2"/>
  <c r="AG611" i="2"/>
  <c r="AG637" i="2"/>
  <c r="AG638" i="2"/>
  <c r="AG648" i="2"/>
  <c r="AG655" i="2"/>
  <c r="AG661" i="2"/>
  <c r="AG662" i="2"/>
  <c r="AG664" i="2"/>
  <c r="AG671" i="2"/>
  <c r="AG677" i="2"/>
  <c r="AG685" i="2"/>
  <c r="AG687" i="2"/>
  <c r="AG690" i="2"/>
  <c r="AG693" i="2"/>
  <c r="AG699" i="2"/>
  <c r="AG706" i="2"/>
  <c r="AG709" i="2"/>
  <c r="AG710" i="2"/>
  <c r="AG713" i="2"/>
  <c r="AG716" i="2"/>
  <c r="AG717" i="2"/>
  <c r="AG719" i="2"/>
  <c r="AG726" i="2"/>
  <c r="AG732" i="2"/>
  <c r="AG733" i="2"/>
  <c r="AG735" i="2"/>
  <c r="AG742" i="2"/>
  <c r="AN742" i="2" s="1"/>
  <c r="AG748" i="2"/>
  <c r="AG749" i="2"/>
  <c r="AG751" i="2"/>
  <c r="AG758" i="2"/>
  <c r="AG764" i="2"/>
  <c r="AG765" i="2"/>
  <c r="AG767" i="2"/>
  <c r="AG774" i="2"/>
  <c r="AG777" i="2"/>
  <c r="AG782" i="2"/>
  <c r="AG792" i="2"/>
  <c r="AG799" i="2"/>
  <c r="AG802" i="2"/>
  <c r="AG804" i="2"/>
  <c r="AG808" i="2"/>
  <c r="AG252" i="2"/>
  <c r="AG288" i="2"/>
  <c r="AG475" i="2"/>
  <c r="AG476" i="2"/>
  <c r="AG510" i="2"/>
  <c r="AG517" i="2"/>
  <c r="AG523" i="2"/>
  <c r="AG528" i="2"/>
  <c r="AG540" i="2"/>
  <c r="AG562" i="2"/>
  <c r="AN562" i="2" s="1"/>
  <c r="AG587" i="2"/>
  <c r="AG617" i="2"/>
  <c r="AG622" i="2"/>
  <c r="AG632" i="2"/>
  <c r="AG635" i="2"/>
  <c r="AG639" i="2"/>
  <c r="AG645" i="2"/>
  <c r="AG646" i="2"/>
  <c r="AG651" i="2"/>
  <c r="AG657" i="2"/>
  <c r="AG658" i="2"/>
  <c r="AG660" i="2"/>
  <c r="AG667" i="2"/>
  <c r="AG673" i="2"/>
  <c r="AG674" i="2"/>
  <c r="AG676" i="2"/>
  <c r="AN676" i="2" s="1"/>
  <c r="AG679" i="2"/>
  <c r="AG681" i="2"/>
  <c r="AG682" i="2"/>
  <c r="AG684" i="2"/>
  <c r="AG689" i="2"/>
  <c r="AG692" i="2"/>
  <c r="AG695" i="2"/>
  <c r="AG697" i="2"/>
  <c r="AG702" i="2"/>
  <c r="AG708" i="2"/>
  <c r="AG711" i="2"/>
  <c r="AG712" i="2"/>
  <c r="AG715" i="2"/>
  <c r="AG722" i="2"/>
  <c r="AG728" i="2"/>
  <c r="AG729" i="2"/>
  <c r="AG731" i="2"/>
  <c r="AG738" i="2"/>
  <c r="AG744" i="2"/>
  <c r="AG745" i="2"/>
  <c r="AG747" i="2"/>
  <c r="AG754" i="2"/>
  <c r="AG760" i="2"/>
  <c r="AG761" i="2"/>
  <c r="AG763" i="2"/>
  <c r="AG770" i="2"/>
  <c r="AG776" i="2"/>
  <c r="AG784" i="2"/>
  <c r="AG786" i="2"/>
  <c r="AG789" i="2"/>
  <c r="AG791" i="2"/>
  <c r="AG794" i="2"/>
  <c r="AG798" i="2"/>
  <c r="AG803" i="2"/>
  <c r="AG805" i="2"/>
  <c r="AG279" i="2"/>
  <c r="AG304" i="2"/>
  <c r="AG305" i="2"/>
  <c r="AG329" i="2"/>
  <c r="AG382" i="2"/>
  <c r="AG426" i="2"/>
  <c r="AG463" i="2"/>
  <c r="AG469" i="2"/>
  <c r="AG473" i="2"/>
  <c r="AG491" i="2"/>
  <c r="AG492" i="2"/>
  <c r="AG522" i="2"/>
  <c r="AG543" i="2"/>
  <c r="AG560" i="2"/>
  <c r="AG561" i="2"/>
  <c r="AG578" i="2"/>
  <c r="AG621" i="2"/>
  <c r="AG626" i="2"/>
  <c r="AG627" i="2"/>
  <c r="AG647" i="2"/>
  <c r="AG653" i="2"/>
  <c r="AG654" i="2"/>
  <c r="AG656" i="2"/>
  <c r="AG663" i="2"/>
  <c r="AG669" i="2"/>
  <c r="AG670" i="2"/>
  <c r="AG672" i="2"/>
  <c r="AG680" i="2"/>
  <c r="AG686" i="2"/>
  <c r="AN686" i="2" s="1"/>
  <c r="AG688" i="2"/>
  <c r="AN688" i="2" s="1"/>
  <c r="AG691" i="2"/>
  <c r="AG696" i="2"/>
  <c r="AG698" i="2"/>
  <c r="AG701" i="2"/>
  <c r="AG703" i="2"/>
  <c r="AG707" i="2"/>
  <c r="AN707" i="2" s="1"/>
  <c r="AG718" i="2"/>
  <c r="AG724" i="2"/>
  <c r="AG725" i="2"/>
  <c r="AG727" i="2"/>
  <c r="AG734" i="2"/>
  <c r="AG740" i="2"/>
  <c r="AG741" i="2"/>
  <c r="AG743" i="2"/>
  <c r="AG750" i="2"/>
  <c r="AG756" i="2"/>
  <c r="AG757" i="2"/>
  <c r="AG759" i="2"/>
  <c r="AG766" i="2"/>
  <c r="AG772" i="2"/>
  <c r="AG773" i="2"/>
  <c r="AG775" i="2"/>
  <c r="AG778" i="2"/>
  <c r="AG780" i="2"/>
  <c r="AG781" i="2"/>
  <c r="AN781" i="2" s="1"/>
  <c r="AG783" i="2"/>
  <c r="AG788" i="2"/>
  <c r="AG795" i="2"/>
  <c r="AG796" i="2"/>
  <c r="AG801" i="2"/>
  <c r="AG806" i="2"/>
  <c r="AG341" i="2"/>
  <c r="AG407" i="2"/>
  <c r="AG421" i="2"/>
  <c r="AG555" i="2"/>
  <c r="AG652" i="2"/>
  <c r="AG659" i="2"/>
  <c r="AG704" i="2"/>
  <c r="AG739" i="2"/>
  <c r="AG746" i="2"/>
  <c r="AG768" i="2"/>
  <c r="AG769" i="2"/>
  <c r="AG785" i="2"/>
  <c r="AN785" i="2" s="1"/>
  <c r="AG797" i="2"/>
  <c r="AG807" i="2"/>
  <c r="AG813" i="2"/>
  <c r="AG816" i="2"/>
  <c r="AG821" i="2"/>
  <c r="AG10" i="2"/>
  <c r="AG15" i="2"/>
  <c r="AG21" i="2"/>
  <c r="AG22" i="2"/>
  <c r="AG23" i="2"/>
  <c r="AG29" i="2"/>
  <c r="AG36" i="2"/>
  <c r="AG41" i="2"/>
  <c r="AG42" i="2"/>
  <c r="AG44" i="2"/>
  <c r="AG51" i="2"/>
  <c r="AG54" i="2"/>
  <c r="AG57" i="2"/>
  <c r="AG65" i="2"/>
  <c r="AG68" i="2"/>
  <c r="AG72" i="2"/>
  <c r="AG73" i="2"/>
  <c r="AG76" i="2"/>
  <c r="AG79" i="2"/>
  <c r="AG86" i="2"/>
  <c r="AG92" i="2"/>
  <c r="AG93" i="2"/>
  <c r="AG100" i="2"/>
  <c r="AG102" i="2"/>
  <c r="AG110" i="2"/>
  <c r="AG111" i="2"/>
  <c r="AG113" i="2"/>
  <c r="AG125" i="2"/>
  <c r="AG133" i="2"/>
  <c r="AG141" i="2"/>
  <c r="AG150" i="2"/>
  <c r="AG152" i="2"/>
  <c r="AG153" i="2"/>
  <c r="AG158" i="2"/>
  <c r="AG160" i="2"/>
  <c r="AG161" i="2"/>
  <c r="AG163" i="2"/>
  <c r="AG164" i="2"/>
  <c r="AG167" i="2"/>
  <c r="AG168" i="2"/>
  <c r="AG171" i="2"/>
  <c r="AG172" i="2"/>
  <c r="AG175" i="2"/>
  <c r="AG176" i="2"/>
  <c r="AG179" i="2"/>
  <c r="AG180" i="2"/>
  <c r="AG183" i="2"/>
  <c r="AG184" i="2"/>
  <c r="AN184" i="2" s="1"/>
  <c r="AG186" i="2"/>
  <c r="AG189" i="2"/>
  <c r="AG190" i="2"/>
  <c r="AN190" i="2" s="1"/>
  <c r="AG197" i="2"/>
  <c r="AG198" i="2"/>
  <c r="AG206" i="2"/>
  <c r="AG214" i="2"/>
  <c r="AN214" i="2" s="1"/>
  <c r="AG216" i="2"/>
  <c r="AG217" i="2"/>
  <c r="AG230" i="2"/>
  <c r="AG231" i="2"/>
  <c r="AG209" i="2"/>
  <c r="AG215" i="2"/>
  <c r="AG218" i="2"/>
  <c r="AN218" i="2" s="1"/>
  <c r="AG221" i="2"/>
  <c r="AG224" i="2"/>
  <c r="AG228" i="2"/>
  <c r="AG456" i="2"/>
  <c r="AG507" i="2"/>
  <c r="AG576" i="2"/>
  <c r="AG665" i="2"/>
  <c r="AG678" i="2"/>
  <c r="AG753" i="2"/>
  <c r="AG790" i="2"/>
  <c r="AG812" i="2"/>
  <c r="AG16" i="2"/>
  <c r="AG20" i="2"/>
  <c r="AG31" i="2"/>
  <c r="AG45" i="2"/>
  <c r="AG58" i="2"/>
  <c r="AG80" i="2"/>
  <c r="AG95" i="2"/>
  <c r="AG97" i="2"/>
  <c r="AG101" i="2"/>
  <c r="AG115" i="2"/>
  <c r="AG117" i="2"/>
  <c r="AG124" i="2"/>
  <c r="AG132" i="2"/>
  <c r="AG138" i="2"/>
  <c r="AG147" i="2"/>
  <c r="AG195" i="2"/>
  <c r="AG204" i="2"/>
  <c r="AG211" i="2"/>
  <c r="AG213" i="2"/>
  <c r="AG467" i="2"/>
  <c r="AG478" i="2"/>
  <c r="AG485" i="2"/>
  <c r="AG546" i="2"/>
  <c r="AG604" i="2"/>
  <c r="AG668" i="2"/>
  <c r="AG675" i="2"/>
  <c r="AG683" i="2"/>
  <c r="AG720" i="2"/>
  <c r="AG721" i="2"/>
  <c r="AG755" i="2"/>
  <c r="AG762" i="2"/>
  <c r="AG793" i="2"/>
  <c r="AG800" i="2"/>
  <c r="AG809" i="2"/>
  <c r="AN809" i="2" s="1"/>
  <c r="AG815" i="2"/>
  <c r="AG818" i="2"/>
  <c r="AG820" i="2"/>
  <c r="AG6" i="2"/>
  <c r="AG7" i="2"/>
  <c r="AG8" i="2"/>
  <c r="AG13" i="2"/>
  <c r="AG17" i="2"/>
  <c r="AG19" i="2"/>
  <c r="AG27" i="2"/>
  <c r="AG32" i="2"/>
  <c r="AG37" i="2"/>
  <c r="AG38" i="2"/>
  <c r="AG39" i="2"/>
  <c r="AG47" i="2"/>
  <c r="AG53" i="2"/>
  <c r="AG55" i="2"/>
  <c r="AG56" i="2"/>
  <c r="AG61" i="2"/>
  <c r="AG66" i="2"/>
  <c r="AG67" i="2"/>
  <c r="AG69" i="2"/>
  <c r="AG71" i="2"/>
  <c r="AG74" i="2"/>
  <c r="AG75" i="2"/>
  <c r="AG78" i="2"/>
  <c r="AG82" i="2"/>
  <c r="AG88" i="2"/>
  <c r="AG89" i="2"/>
  <c r="AG91" i="2"/>
  <c r="AG98" i="2"/>
  <c r="AG99" i="2"/>
  <c r="AG109" i="2"/>
  <c r="AG116" i="2"/>
  <c r="AG119" i="2"/>
  <c r="AG126" i="2"/>
  <c r="AG127" i="2"/>
  <c r="AG128" i="2"/>
  <c r="AG134" i="2"/>
  <c r="AG135" i="2"/>
  <c r="AG136" i="2"/>
  <c r="AG142" i="2"/>
  <c r="AG143" i="2"/>
  <c r="AG144" i="2"/>
  <c r="AG156" i="2"/>
  <c r="AG192" i="2"/>
  <c r="AG194" i="2"/>
  <c r="AG199" i="2"/>
  <c r="AG201" i="2"/>
  <c r="AG202" i="2"/>
  <c r="AG207" i="2"/>
  <c r="AG208" i="2"/>
  <c r="AG220" i="2"/>
  <c r="AG225" i="2"/>
  <c r="AG229" i="2"/>
  <c r="AG577" i="2"/>
  <c r="AG752" i="2"/>
  <c r="AG59" i="2"/>
  <c r="AG107" i="2"/>
  <c r="AG130" i="2"/>
  <c r="AG140" i="2"/>
  <c r="AG148" i="2"/>
  <c r="AG157" i="2"/>
  <c r="AG159" i="2"/>
  <c r="AG205" i="2"/>
  <c r="AG461" i="2"/>
  <c r="AG598" i="2"/>
  <c r="AG640" i="2"/>
  <c r="AN640" i="2" s="1"/>
  <c r="AG649" i="2"/>
  <c r="AG650" i="2"/>
  <c r="AG694" i="2"/>
  <c r="AG736" i="2"/>
  <c r="AG737" i="2"/>
  <c r="AG771" i="2"/>
  <c r="AG779" i="2"/>
  <c r="AG787" i="2"/>
  <c r="AN787" i="2" s="1"/>
  <c r="AG810" i="2"/>
  <c r="AG814" i="2"/>
  <c r="AG819" i="2"/>
  <c r="AG822" i="2"/>
  <c r="AG11" i="2"/>
  <c r="AG12" i="2"/>
  <c r="AG14" i="2"/>
  <c r="AG18" i="2"/>
  <c r="AG24" i="2"/>
  <c r="AG26" i="2"/>
  <c r="AG28" i="2"/>
  <c r="AG33" i="2"/>
  <c r="AG34" i="2"/>
  <c r="AG35" i="2"/>
  <c r="AG43" i="2"/>
  <c r="AG49" i="2"/>
  <c r="AG50" i="2"/>
  <c r="AG52" i="2"/>
  <c r="AG62" i="2"/>
  <c r="AG63" i="2"/>
  <c r="AG64" i="2"/>
  <c r="AG70" i="2"/>
  <c r="AG84" i="2"/>
  <c r="AG85" i="2"/>
  <c r="AG87" i="2"/>
  <c r="AG94" i="2"/>
  <c r="AG96" i="2"/>
  <c r="AG104" i="2"/>
  <c r="AG105" i="2"/>
  <c r="AG108" i="2"/>
  <c r="AG112" i="2"/>
  <c r="AN112" i="2" s="1"/>
  <c r="AG118" i="2"/>
  <c r="AG121" i="2"/>
  <c r="AG122" i="2"/>
  <c r="AG129" i="2"/>
  <c r="AG137" i="2"/>
  <c r="AG145" i="2"/>
  <c r="AG149" i="2"/>
  <c r="AG154" i="2"/>
  <c r="AG155" i="2"/>
  <c r="AG162" i="2"/>
  <c r="AG165" i="2"/>
  <c r="AG166" i="2"/>
  <c r="AG169" i="2"/>
  <c r="AG170" i="2"/>
  <c r="AG173" i="2"/>
  <c r="AG174" i="2"/>
  <c r="AG177" i="2"/>
  <c r="AG178" i="2"/>
  <c r="AG181" i="2"/>
  <c r="AG182" i="2"/>
  <c r="AG185" i="2"/>
  <c r="AG187" i="2"/>
  <c r="AG188" i="2"/>
  <c r="AG191" i="2"/>
  <c r="AG193" i="2"/>
  <c r="AG196" i="2"/>
  <c r="AG200" i="2"/>
  <c r="AG203" i="2"/>
  <c r="AG210" i="2"/>
  <c r="AG219" i="2"/>
  <c r="AG222" i="2"/>
  <c r="AG223" i="2"/>
  <c r="AG226" i="2"/>
  <c r="AG227" i="2"/>
  <c r="AG232" i="2"/>
  <c r="AG508" i="2"/>
  <c r="AG666" i="2"/>
  <c r="AG700" i="2"/>
  <c r="AG705" i="2"/>
  <c r="AG714" i="2"/>
  <c r="AG723" i="2"/>
  <c r="AG730" i="2"/>
  <c r="AG811" i="2"/>
  <c r="AG817" i="2"/>
  <c r="AG9" i="2"/>
  <c r="AG25" i="2"/>
  <c r="AG30" i="2"/>
  <c r="AG40" i="2"/>
  <c r="AG46" i="2"/>
  <c r="AG48" i="2"/>
  <c r="AG60" i="2"/>
  <c r="AG77" i="2"/>
  <c r="AG81" i="2"/>
  <c r="AG83" i="2"/>
  <c r="AG90" i="2"/>
  <c r="AG103" i="2"/>
  <c r="AG106" i="2"/>
  <c r="AG114" i="2"/>
  <c r="AG120" i="2"/>
  <c r="AG123" i="2"/>
  <c r="AG131" i="2"/>
  <c r="AG139" i="2"/>
  <c r="AG146" i="2"/>
  <c r="AG151" i="2"/>
  <c r="AG212" i="2"/>
  <c r="D17" i="2"/>
  <c r="B21" i="2" s="1"/>
  <c r="E30" i="2"/>
  <c r="D30" i="2"/>
  <c r="AL4" i="2"/>
  <c r="AL5" i="2"/>
  <c r="E32" i="2"/>
  <c r="D32" i="2"/>
  <c r="AM4" i="2"/>
  <c r="AM5" i="2"/>
  <c r="D29" i="2"/>
  <c r="E29" i="2"/>
  <c r="AH4" i="2"/>
  <c r="AH5" i="2"/>
  <c r="E28" i="2"/>
  <c r="D28" i="2"/>
  <c r="AJ5" i="2"/>
  <c r="AJ4" i="2"/>
  <c r="AK4" i="2"/>
  <c r="AK5" i="2"/>
  <c r="AI5" i="2"/>
  <c r="D31" i="2"/>
  <c r="E31" i="2"/>
  <c r="AG4" i="2"/>
  <c r="AG5" i="2"/>
  <c r="B34" i="1"/>
  <c r="AO757" i="2" l="1"/>
  <c r="AO725" i="2"/>
  <c r="AN512" i="2"/>
  <c r="AO49" i="2"/>
  <c r="AO695" i="2"/>
  <c r="AO674" i="2"/>
  <c r="AO481" i="2"/>
  <c r="AN63" i="2"/>
  <c r="AN736" i="2"/>
  <c r="AN79" i="2"/>
  <c r="AN698" i="2"/>
  <c r="AN660" i="2"/>
  <c r="AN351" i="2"/>
  <c r="AO626" i="2"/>
  <c r="AO129" i="2"/>
  <c r="AO158" i="2"/>
  <c r="AO785" i="2"/>
  <c r="AO672" i="2"/>
  <c r="AO480" i="2"/>
  <c r="AN16" i="2"/>
  <c r="AO635" i="2"/>
  <c r="AO627" i="2"/>
  <c r="AO594" i="2"/>
  <c r="AO278" i="2"/>
  <c r="AN46" i="2"/>
  <c r="AN723" i="2"/>
  <c r="AN193" i="2"/>
  <c r="AN177" i="2"/>
  <c r="AN49" i="2"/>
  <c r="AN6" i="2"/>
  <c r="AN485" i="2"/>
  <c r="AN739" i="2"/>
  <c r="AN543" i="2"/>
  <c r="AN777" i="2"/>
  <c r="AN318" i="2"/>
  <c r="AN553" i="2"/>
  <c r="AN496" i="2"/>
  <c r="AN460" i="2"/>
  <c r="AN612" i="2"/>
  <c r="AN548" i="2"/>
  <c r="AN520" i="2"/>
  <c r="AN552" i="2"/>
  <c r="AN327" i="2"/>
  <c r="AN433" i="2"/>
  <c r="AN265" i="2"/>
  <c r="AN319" i="2"/>
  <c r="AO270" i="2"/>
  <c r="AO416" i="2"/>
  <c r="AO211" i="2"/>
  <c r="AO161" i="2"/>
  <c r="AO126" i="2"/>
  <c r="AO80" i="2"/>
  <c r="AO20" i="2"/>
  <c r="AO54" i="2"/>
  <c r="AO686" i="2"/>
  <c r="AO662" i="2"/>
  <c r="AO708" i="2"/>
  <c r="AO703" i="2"/>
  <c r="AO529" i="2"/>
  <c r="AO482" i="2"/>
  <c r="AO583" i="2"/>
  <c r="AO562" i="2"/>
  <c r="AO320" i="2"/>
  <c r="AO297" i="2"/>
  <c r="AO244" i="2"/>
  <c r="AN694" i="2"/>
  <c r="AN800" i="2"/>
  <c r="AN230" i="2"/>
  <c r="AN409" i="2"/>
  <c r="AN590" i="2"/>
  <c r="AN377" i="2"/>
  <c r="AO616" i="2"/>
  <c r="AO113" i="2"/>
  <c r="AO88" i="2"/>
  <c r="AO706" i="2"/>
  <c r="AO234" i="2"/>
  <c r="AN577" i="2"/>
  <c r="AN712" i="2"/>
  <c r="AN664" i="2"/>
  <c r="AN566" i="2"/>
  <c r="AN323" i="2"/>
  <c r="AO814" i="2"/>
  <c r="AO187" i="2"/>
  <c r="AO767" i="2"/>
  <c r="AO737" i="2"/>
  <c r="AO555" i="2"/>
  <c r="AO426" i="2"/>
  <c r="AO239" i="2"/>
  <c r="AO401" i="2"/>
  <c r="AO308" i="2"/>
  <c r="AO368" i="2"/>
  <c r="AO274" i="2"/>
  <c r="AO565" i="2"/>
  <c r="AO22" i="2"/>
  <c r="AO505" i="2"/>
  <c r="AO240" i="2"/>
  <c r="AO314" i="2"/>
  <c r="AN465" i="2"/>
  <c r="AO25" i="2"/>
  <c r="AO226" i="2"/>
  <c r="AO139" i="2"/>
  <c r="AO678" i="2"/>
  <c r="AO633" i="2"/>
  <c r="AO514" i="2"/>
  <c r="AO473" i="2"/>
  <c r="AO548" i="2"/>
  <c r="AO483" i="2"/>
  <c r="AO391" i="2"/>
  <c r="AO334" i="2"/>
  <c r="AO252" i="2"/>
  <c r="AO337" i="2"/>
  <c r="AN74" i="2"/>
  <c r="AN745" i="2"/>
  <c r="AN278" i="2"/>
  <c r="AO74" i="2"/>
  <c r="AO667" i="2"/>
  <c r="AO574" i="2"/>
  <c r="AO472" i="2"/>
  <c r="AO267" i="2"/>
  <c r="AO307" i="2"/>
  <c r="AN464" i="2"/>
  <c r="AN52" i="2"/>
  <c r="AN656" i="2"/>
  <c r="AN561" i="2"/>
  <c r="AN708" i="2"/>
  <c r="AN476" i="2"/>
  <c r="AN623" i="2"/>
  <c r="AO19" i="2"/>
  <c r="AO608" i="2"/>
  <c r="AO16" i="2"/>
  <c r="AO698" i="2"/>
  <c r="AO350" i="2"/>
  <c r="AO273" i="2"/>
  <c r="AN212" i="2"/>
  <c r="AN131" i="2"/>
  <c r="AN185" i="2"/>
  <c r="AN822" i="2"/>
  <c r="AN126" i="2"/>
  <c r="AN37" i="2"/>
  <c r="AN211" i="2"/>
  <c r="AN138" i="2"/>
  <c r="AN80" i="2"/>
  <c r="AN167" i="2"/>
  <c r="AN750" i="2"/>
  <c r="AN734" i="2"/>
  <c r="AN794" i="2"/>
  <c r="AN802" i="2"/>
  <c r="AN459" i="2"/>
  <c r="AN618" i="2"/>
  <c r="AN582" i="2"/>
  <c r="AN539" i="2"/>
  <c r="AN584" i="2"/>
  <c r="AN435" i="2"/>
  <c r="AN490" i="2"/>
  <c r="AN432" i="2"/>
  <c r="AN291" i="2"/>
  <c r="AN402" i="2"/>
  <c r="AN296" i="2"/>
  <c r="AN406" i="2"/>
  <c r="AO160" i="2"/>
  <c r="AO78" i="2"/>
  <c r="AO272" i="2"/>
  <c r="AO406" i="2"/>
  <c r="AO213" i="2"/>
  <c r="AO199" i="2"/>
  <c r="AO121" i="2"/>
  <c r="AO181" i="2"/>
  <c r="AO98" i="2"/>
  <c r="AO201" i="2"/>
  <c r="AO207" i="2"/>
  <c r="AO177" i="2"/>
  <c r="AO75" i="2"/>
  <c r="AO27" i="2"/>
  <c r="AO791" i="2"/>
  <c r="AO12" i="2"/>
  <c r="AO653" i="2"/>
  <c r="AO747" i="2"/>
  <c r="AO668" i="2"/>
  <c r="AO568" i="2"/>
  <c r="AO254" i="2"/>
  <c r="AN45" i="2"/>
  <c r="AN639" i="2"/>
  <c r="AO155" i="2"/>
  <c r="AO432" i="2"/>
  <c r="AO768" i="2"/>
  <c r="AO656" i="2"/>
  <c r="AO510" i="2"/>
  <c r="AN310" i="2"/>
  <c r="AN106" i="2"/>
  <c r="AN81" i="2"/>
  <c r="AN9" i="2"/>
  <c r="AN666" i="2"/>
  <c r="AN210" i="2"/>
  <c r="AN169" i="2"/>
  <c r="AN137" i="2"/>
  <c r="AN85" i="2"/>
  <c r="AN159" i="2"/>
  <c r="AN135" i="2"/>
  <c r="AN99" i="2"/>
  <c r="AN53" i="2"/>
  <c r="AN675" i="2"/>
  <c r="AN115" i="2"/>
  <c r="AN753" i="2"/>
  <c r="AN221" i="2"/>
  <c r="AN231" i="2"/>
  <c r="AN175" i="2"/>
  <c r="AN160" i="2"/>
  <c r="AN150" i="2"/>
  <c r="AN113" i="2"/>
  <c r="AN21" i="2"/>
  <c r="AN816" i="2"/>
  <c r="AN555" i="2"/>
  <c r="AN806" i="2"/>
  <c r="AN788" i="2"/>
  <c r="AN778" i="2"/>
  <c r="AN766" i="2"/>
  <c r="AN718" i="2"/>
  <c r="AN669" i="2"/>
  <c r="AN653" i="2"/>
  <c r="AN621" i="2"/>
  <c r="AN279" i="2"/>
  <c r="AN784" i="2"/>
  <c r="AN761" i="2"/>
  <c r="AN684" i="2"/>
  <c r="AN632" i="2"/>
  <c r="AN748" i="2"/>
  <c r="AN716" i="2"/>
  <c r="AN706" i="2"/>
  <c r="AN687" i="2"/>
  <c r="AN648" i="2"/>
  <c r="AN533" i="2"/>
  <c r="AN356" i="2"/>
  <c r="AN568" i="2"/>
  <c r="AN502" i="2"/>
  <c r="AN486" i="2"/>
  <c r="AN583" i="2"/>
  <c r="AN567" i="2"/>
  <c r="AN527" i="2"/>
  <c r="AN415" i="2"/>
  <c r="AN335" i="2"/>
  <c r="AN447" i="2"/>
  <c r="AN436" i="2"/>
  <c r="AN390" i="2"/>
  <c r="AN375" i="2"/>
  <c r="AN331" i="2"/>
  <c r="AN293" i="2"/>
  <c r="AN411" i="2"/>
  <c r="AN395" i="2"/>
  <c r="AN384" i="2"/>
  <c r="AO636" i="2"/>
  <c r="AO518" i="2"/>
  <c r="AO530" i="2"/>
  <c r="AO494" i="2"/>
  <c r="AO343" i="2"/>
  <c r="AO403" i="2"/>
  <c r="AO262" i="2"/>
  <c r="AO246" i="2"/>
  <c r="AN155" i="2"/>
  <c r="AN18" i="2"/>
  <c r="AN208" i="2"/>
  <c r="AN199" i="2"/>
  <c r="AN144" i="2"/>
  <c r="AN297" i="2"/>
  <c r="AO593" i="2"/>
  <c r="AO490" i="2"/>
  <c r="AO338" i="2"/>
  <c r="AO390" i="2"/>
  <c r="AO354" i="2"/>
  <c r="AO366" i="2"/>
  <c r="AO292" i="2"/>
  <c r="AN704" i="2"/>
  <c r="AN805" i="2"/>
  <c r="AN622" i="2"/>
  <c r="AN397" i="2"/>
  <c r="AO173" i="2"/>
  <c r="AN154" i="2"/>
  <c r="AN157" i="2"/>
  <c r="AN13" i="2"/>
  <c r="AN721" i="2"/>
  <c r="AN172" i="2"/>
  <c r="AN29" i="2"/>
  <c r="AN663" i="2"/>
  <c r="AN645" i="2"/>
  <c r="AN774" i="2"/>
  <c r="AN531" i="2"/>
  <c r="AN408" i="2"/>
  <c r="AN362" i="2"/>
  <c r="AO677" i="2"/>
  <c r="AN120" i="2"/>
  <c r="AN222" i="2"/>
  <c r="AN192" i="2"/>
  <c r="AN793" i="2"/>
  <c r="AN768" i="2"/>
  <c r="AN738" i="2"/>
  <c r="AN677" i="2"/>
  <c r="AN247" i="2"/>
  <c r="AN554" i="2"/>
  <c r="AN458" i="2"/>
  <c r="AN438" i="2"/>
  <c r="AN332" i="2"/>
  <c r="AN300" i="2"/>
  <c r="AN250" i="2"/>
  <c r="AO399" i="2"/>
  <c r="AN340" i="2"/>
  <c r="AN272" i="2"/>
  <c r="AO30" i="2"/>
  <c r="AO641" i="2"/>
  <c r="AO335" i="2"/>
  <c r="AN226" i="2"/>
  <c r="AN104" i="2"/>
  <c r="AN33" i="2"/>
  <c r="AN130" i="2"/>
  <c r="AN88" i="2"/>
  <c r="AN66" i="2"/>
  <c r="AN17" i="2"/>
  <c r="AN20" i="2"/>
  <c r="AN507" i="2"/>
  <c r="AN51" i="2"/>
  <c r="AN382" i="2"/>
  <c r="AN697" i="2"/>
  <c r="AN646" i="2"/>
  <c r="AN517" i="2"/>
  <c r="AN764" i="2"/>
  <c r="AN535" i="2"/>
  <c r="AN628" i="2"/>
  <c r="AN594" i="2"/>
  <c r="AN393" i="2"/>
  <c r="AN358" i="2"/>
  <c r="AN347" i="2"/>
  <c r="AN280" i="2"/>
  <c r="AN370" i="2"/>
  <c r="AN268" i="2"/>
  <c r="AN246" i="2"/>
  <c r="AO206" i="2"/>
  <c r="AO159" i="2"/>
  <c r="AO191" i="2"/>
  <c r="AO164" i="2"/>
  <c r="AO48" i="2"/>
  <c r="AO797" i="2"/>
  <c r="AO44" i="2"/>
  <c r="AO811" i="2"/>
  <c r="AO801" i="2"/>
  <c r="AO55" i="2"/>
  <c r="AO28" i="2"/>
  <c r="AO716" i="2"/>
  <c r="AO696" i="2"/>
  <c r="AO560" i="2"/>
  <c r="AO531" i="2"/>
  <c r="AO550" i="2"/>
  <c r="AO613" i="2"/>
  <c r="AN118" i="2"/>
  <c r="AN755" i="2"/>
  <c r="AN183" i="2"/>
  <c r="AN100" i="2"/>
  <c r="AN68" i="2"/>
  <c r="AN36" i="2"/>
  <c r="AN473" i="2"/>
  <c r="AN729" i="2"/>
  <c r="AN288" i="2"/>
  <c r="AN732" i="2"/>
  <c r="AN602" i="2"/>
  <c r="AN636" i="2"/>
  <c r="AN603" i="2"/>
  <c r="AN428" i="2"/>
  <c r="AN631" i="2"/>
  <c r="AN593" i="2"/>
  <c r="AN610" i="2"/>
  <c r="AN474" i="2"/>
  <c r="AN378" i="2"/>
  <c r="AN308" i="2"/>
  <c r="AN258" i="2"/>
  <c r="AN361" i="2"/>
  <c r="AN236" i="2"/>
  <c r="AO122" i="2"/>
  <c r="AO232" i="2"/>
  <c r="AO268" i="2"/>
  <c r="AO535" i="2"/>
  <c r="AO624" i="2"/>
  <c r="AO600" i="2"/>
  <c r="AO118" i="2"/>
  <c r="AO231" i="2"/>
  <c r="AO221" i="2"/>
  <c r="AO146" i="2"/>
  <c r="AO151" i="2"/>
  <c r="AO89" i="2"/>
  <c r="AO734" i="2"/>
  <c r="AO655" i="2"/>
  <c r="AO615" i="2"/>
  <c r="AO642" i="2"/>
  <c r="AO719" i="2"/>
  <c r="AO659" i="2"/>
  <c r="AO566" i="2"/>
  <c r="AO501" i="2"/>
  <c r="AO449" i="2"/>
  <c r="AO303" i="2"/>
  <c r="AO410" i="2"/>
  <c r="AO394" i="2"/>
  <c r="AO439" i="2"/>
  <c r="AO513" i="2"/>
  <c r="AO452" i="2"/>
  <c r="AO436" i="2"/>
  <c r="AO470" i="2"/>
  <c r="AO448" i="2"/>
  <c r="AN151" i="2"/>
  <c r="AN103" i="2"/>
  <c r="AN77" i="2"/>
  <c r="AN817" i="2"/>
  <c r="AN28" i="2"/>
  <c r="AN819" i="2"/>
  <c r="AN71" i="2"/>
  <c r="AN61" i="2"/>
  <c r="AN478" i="2"/>
  <c r="AN164" i="2"/>
  <c r="AN44" i="2"/>
  <c r="AN769" i="2"/>
  <c r="AN801" i="2"/>
  <c r="AN775" i="2"/>
  <c r="AN759" i="2"/>
  <c r="AN743" i="2"/>
  <c r="AN727" i="2"/>
  <c r="AN744" i="2"/>
  <c r="AN695" i="2"/>
  <c r="AN674" i="2"/>
  <c r="AN633" i="2"/>
  <c r="AN581" i="2"/>
  <c r="AN538" i="2"/>
  <c r="AN511" i="2"/>
  <c r="AN479" i="2"/>
  <c r="AN642" i="2"/>
  <c r="AN625" i="2"/>
  <c r="AN326" i="2"/>
  <c r="AN301" i="2"/>
  <c r="AN235" i="2"/>
  <c r="AN422" i="2"/>
  <c r="AN292" i="2"/>
  <c r="AN394" i="2"/>
  <c r="AN330" i="2"/>
  <c r="AN281" i="2"/>
  <c r="AO70" i="2"/>
  <c r="AO154" i="2"/>
  <c r="AO289" i="2"/>
  <c r="AO693" i="2"/>
  <c r="AO699" i="2"/>
  <c r="AO326" i="2"/>
  <c r="AO527" i="2"/>
  <c r="AO707" i="2"/>
  <c r="AO467" i="2"/>
  <c r="AO691" i="2"/>
  <c r="AO713" i="2"/>
  <c r="AO186" i="2"/>
  <c r="AO182" i="2"/>
  <c r="AO157" i="2"/>
  <c r="AO112" i="2"/>
  <c r="AO106" i="2"/>
  <c r="AO66" i="2"/>
  <c r="AO790" i="2"/>
  <c r="AO169" i="2"/>
  <c r="AO134" i="2"/>
  <c r="AO125" i="2"/>
  <c r="AO46" i="2"/>
  <c r="AO782" i="2"/>
  <c r="AO752" i="2"/>
  <c r="AO736" i="2"/>
  <c r="AO809" i="2"/>
  <c r="AO788" i="2"/>
  <c r="AO60" i="2"/>
  <c r="AO724" i="2"/>
  <c r="AO710" i="2"/>
  <c r="AO697" i="2"/>
  <c r="AO588" i="2"/>
  <c r="AO683" i="2"/>
  <c r="AO607" i="2"/>
  <c r="AO504" i="2"/>
  <c r="AO528" i="2"/>
  <c r="AO420" i="2"/>
  <c r="AO447" i="2"/>
  <c r="AO570" i="2"/>
  <c r="AO489" i="2"/>
  <c r="AO468" i="2"/>
  <c r="AO364" i="2"/>
  <c r="AO373" i="2"/>
  <c r="AO237" i="2"/>
  <c r="AN599" i="2"/>
  <c r="AO183" i="2"/>
  <c r="AO612" i="2"/>
  <c r="AO523" i="2"/>
  <c r="AO341" i="2"/>
  <c r="AO245" i="2"/>
  <c r="AO5" i="2"/>
  <c r="AN237" i="2"/>
  <c r="AN312" i="2"/>
  <c r="AO553" i="2"/>
  <c r="AO715" i="2"/>
  <c r="AO196" i="2"/>
  <c r="AO124" i="2"/>
  <c r="AO117" i="2"/>
  <c r="AO87" i="2"/>
  <c r="AO21" i="2"/>
  <c r="AO10" i="2"/>
  <c r="AO572" i="2"/>
  <c r="AO596" i="2"/>
  <c r="AO665" i="2"/>
  <c r="AO577" i="2"/>
  <c r="AO625" i="2"/>
  <c r="AO491" i="2"/>
  <c r="AO419" i="2"/>
  <c r="AO261" i="2"/>
  <c r="AO321" i="2"/>
  <c r="AO317" i="2"/>
  <c r="AN541" i="2"/>
  <c r="AO519" i="2"/>
  <c r="AO551" i="2"/>
  <c r="AO140" i="2"/>
  <c r="AO26" i="2"/>
  <c r="AO276" i="2"/>
  <c r="AO294" i="2"/>
  <c r="AO284" i="2"/>
  <c r="AO351" i="2"/>
  <c r="AN203" i="2"/>
  <c r="AN191" i="2"/>
  <c r="AN598" i="2"/>
  <c r="AN760" i="2"/>
  <c r="AN366" i="2"/>
  <c r="AN262" i="2"/>
  <c r="AO189" i="2"/>
  <c r="AO102" i="2"/>
  <c r="AO546" i="2"/>
  <c r="AO374" i="2"/>
  <c r="AO269" i="2"/>
  <c r="AN678" i="2"/>
  <c r="AN682" i="2"/>
  <c r="AN550" i="2"/>
  <c r="AN488" i="2"/>
  <c r="AN462" i="2"/>
  <c r="AN401" i="2"/>
  <c r="AN276" i="2"/>
  <c r="AN345" i="2"/>
  <c r="AN295" i="2"/>
  <c r="AO188" i="2"/>
  <c r="AO128" i="2"/>
  <c r="AO760" i="2"/>
  <c r="AO763" i="2"/>
  <c r="AO576" i="2"/>
  <c r="AO515" i="2"/>
  <c r="AO538" i="2"/>
  <c r="AO310" i="2"/>
  <c r="AO242" i="2"/>
  <c r="AO402" i="2"/>
  <c r="AO324" i="2"/>
  <c r="AN337" i="2"/>
  <c r="AN814" i="2"/>
  <c r="AN78" i="2"/>
  <c r="AN467" i="2"/>
  <c r="AN217" i="2"/>
  <c r="AN179" i="2"/>
  <c r="AN57" i="2"/>
  <c r="AN463" i="2"/>
  <c r="AN770" i="2"/>
  <c r="AN521" i="2"/>
  <c r="AN487" i="2"/>
  <c r="AN689" i="2"/>
  <c r="AN513" i="2"/>
  <c r="AN443" i="2"/>
  <c r="AN123" i="2"/>
  <c r="AN714" i="2"/>
  <c r="AN182" i="2"/>
  <c r="AN174" i="2"/>
  <c r="AN129" i="2"/>
  <c r="AN84" i="2"/>
  <c r="AN43" i="2"/>
  <c r="AN14" i="2"/>
  <c r="AN107" i="2"/>
  <c r="AN82" i="2"/>
  <c r="AN820" i="2"/>
  <c r="AN204" i="2"/>
  <c r="AN58" i="2"/>
  <c r="AN189" i="2"/>
  <c r="AN111" i="2"/>
  <c r="AN65" i="2"/>
  <c r="AN647" i="2"/>
  <c r="AN469" i="2"/>
  <c r="AN329" i="2"/>
  <c r="AN510" i="2"/>
  <c r="AN799" i="2"/>
  <c r="AN685" i="2"/>
  <c r="AN597" i="2"/>
  <c r="AN317" i="2"/>
  <c r="AN615" i="2"/>
  <c r="AN525" i="2"/>
  <c r="AN547" i="2"/>
  <c r="AN267" i="2"/>
  <c r="AN357" i="2"/>
  <c r="AN334" i="2"/>
  <c r="AN451" i="2"/>
  <c r="AN434" i="2"/>
  <c r="AN410" i="2"/>
  <c r="AN232" i="2"/>
  <c r="AN165" i="2"/>
  <c r="AN128" i="2"/>
  <c r="AN27" i="2"/>
  <c r="AN812" i="2"/>
  <c r="AN659" i="2"/>
  <c r="AN672" i="2"/>
  <c r="AN630" i="2"/>
  <c r="AN564" i="2"/>
  <c r="AN619" i="2"/>
  <c r="AN499" i="2"/>
  <c r="AN355" i="2"/>
  <c r="AN290" i="2"/>
  <c r="AN162" i="2"/>
  <c r="AN815" i="2"/>
  <c r="AN213" i="2"/>
  <c r="AN41" i="2"/>
  <c r="AN587" i="2"/>
  <c r="AN782" i="2"/>
  <c r="AN709" i="2"/>
  <c r="AN671" i="2"/>
  <c r="AN526" i="2"/>
  <c r="AN249" i="2"/>
  <c r="AN4" i="2"/>
  <c r="AN40" i="2"/>
  <c r="AN223" i="2"/>
  <c r="AN779" i="2"/>
  <c r="AN207" i="2"/>
  <c r="AN143" i="2"/>
  <c r="AN119" i="2"/>
  <c r="AN32" i="2"/>
  <c r="AN668" i="2"/>
  <c r="AN101" i="2"/>
  <c r="AN456" i="2"/>
  <c r="AN180" i="2"/>
  <c r="AN141" i="2"/>
  <c r="AN93" i="2"/>
  <c r="AN813" i="2"/>
  <c r="AN783" i="2"/>
  <c r="AN696" i="2"/>
  <c r="AN522" i="2"/>
  <c r="AN776" i="2"/>
  <c r="AN711" i="2"/>
  <c r="AN699" i="2"/>
  <c r="AN662" i="2"/>
  <c r="AN399" i="2"/>
  <c r="AN565" i="2"/>
  <c r="AN455" i="2"/>
  <c r="AN248" i="2"/>
  <c r="AN609" i="2"/>
  <c r="AN579" i="2"/>
  <c r="AN500" i="2"/>
  <c r="AN457" i="2"/>
  <c r="AN606" i="2"/>
  <c r="AN574" i="2"/>
  <c r="AN545" i="2"/>
  <c r="AN359" i="2"/>
  <c r="AN441" i="2"/>
  <c r="AN273" i="2"/>
  <c r="AN374" i="2"/>
  <c r="AN346" i="2"/>
  <c r="AN423" i="2"/>
  <c r="AN381" i="2"/>
  <c r="AN322" i="2"/>
  <c r="AN256" i="2"/>
  <c r="AO193" i="2"/>
  <c r="AO108" i="2"/>
  <c r="AO200" i="2"/>
  <c r="AO820" i="2"/>
  <c r="AO279" i="2"/>
  <c r="AO110" i="2"/>
  <c r="AO116" i="2"/>
  <c r="AO220" i="2"/>
  <c r="AO219" i="2"/>
  <c r="AO204" i="2"/>
  <c r="AO167" i="2"/>
  <c r="AO43" i="2"/>
  <c r="AO64" i="2"/>
  <c r="AO775" i="2"/>
  <c r="AO762" i="2"/>
  <c r="AO63" i="2"/>
  <c r="AO743" i="2"/>
  <c r="AO24" i="2"/>
  <c r="AO738" i="2"/>
  <c r="AO661" i="2"/>
  <c r="AO569" i="2"/>
  <c r="AO500" i="2"/>
  <c r="AO742" i="2"/>
  <c r="AO704" i="2"/>
  <c r="AO663" i="2"/>
  <c r="AO539" i="2"/>
  <c r="AO679" i="2"/>
  <c r="AO650" i="2"/>
  <c r="AO597" i="2"/>
  <c r="AO477" i="2"/>
  <c r="AN508" i="2"/>
  <c r="AN166" i="2"/>
  <c r="AN96" i="2"/>
  <c r="AN62" i="2"/>
  <c r="AN229" i="2"/>
  <c r="AN194" i="2"/>
  <c r="AN134" i="2"/>
  <c r="AN98" i="2"/>
  <c r="AN47" i="2"/>
  <c r="AN132" i="2"/>
  <c r="AN206" i="2"/>
  <c r="AN158" i="2"/>
  <c r="AN76" i="2"/>
  <c r="AN15" i="2"/>
  <c r="AN421" i="2"/>
  <c r="AN680" i="2"/>
  <c r="AN578" i="2"/>
  <c r="AN791" i="2"/>
  <c r="AN728" i="2"/>
  <c r="AN658" i="2"/>
  <c r="AN540" i="2"/>
  <c r="AN252" i="2"/>
  <c r="AN758" i="2"/>
  <c r="AN726" i="2"/>
  <c r="AN713" i="2"/>
  <c r="AN638" i="2"/>
  <c r="AN519" i="2"/>
  <c r="AN600" i="2"/>
  <c r="AN495" i="2"/>
  <c r="AN624" i="2"/>
  <c r="AN591" i="2"/>
  <c r="AN563" i="2"/>
  <c r="AN516" i="2"/>
  <c r="AN484" i="2"/>
  <c r="AN558" i="2"/>
  <c r="AN524" i="2"/>
  <c r="AN504" i="2"/>
  <c r="AN471" i="2"/>
  <c r="AN424" i="2"/>
  <c r="AN244" i="2"/>
  <c r="AN425" i="2"/>
  <c r="AN350" i="2"/>
  <c r="AN289" i="2"/>
  <c r="AN263" i="2"/>
  <c r="AN387" i="2"/>
  <c r="AN324" i="2"/>
  <c r="AN253" i="2"/>
  <c r="AN311" i="2"/>
  <c r="AN245" i="2"/>
  <c r="AO29" i="2"/>
  <c r="AO203" i="2"/>
  <c r="AO414" i="2"/>
  <c r="AO533" i="2"/>
  <c r="AO322" i="2"/>
  <c r="AO428" i="2"/>
  <c r="AO618" i="2"/>
  <c r="AO629" i="2"/>
  <c r="AO592" i="2"/>
  <c r="AO192" i="2"/>
  <c r="AO143" i="2"/>
  <c r="AO225" i="2"/>
  <c r="AO132" i="2"/>
  <c r="AO156" i="2"/>
  <c r="AO6" i="2"/>
  <c r="AO769" i="2"/>
  <c r="AO819" i="2"/>
  <c r="AO756" i="2"/>
  <c r="AO727" i="2"/>
  <c r="AO34" i="2"/>
  <c r="AO789" i="2"/>
  <c r="AO754" i="2"/>
  <c r="AO720" i="2"/>
  <c r="AO733" i="2"/>
  <c r="AO670" i="2"/>
  <c r="AO516" i="2"/>
  <c r="AO755" i="2"/>
  <c r="AO723" i="2"/>
  <c r="AO694" i="2"/>
  <c r="AO676" i="2"/>
  <c r="AO644" i="2"/>
  <c r="AO557" i="2"/>
  <c r="AO511" i="2"/>
  <c r="AO673" i="2"/>
  <c r="AO614" i="2"/>
  <c r="AO488" i="2"/>
  <c r="AO684" i="2"/>
  <c r="AO584" i="2"/>
  <c r="AO563" i="2"/>
  <c r="AO509" i="2"/>
  <c r="AO464" i="2"/>
  <c r="AO433" i="2"/>
  <c r="AO540" i="2"/>
  <c r="AO353" i="2"/>
  <c r="AO327" i="2"/>
  <c r="AO282" i="2"/>
  <c r="AO251" i="2"/>
  <c r="AO316" i="2"/>
  <c r="AO280" i="2"/>
  <c r="AO378" i="2"/>
  <c r="AO356" i="2"/>
  <c r="AO266" i="2"/>
  <c r="AO233" i="2"/>
  <c r="AO332" i="2"/>
  <c r="AO312" i="2"/>
  <c r="AO259" i="2"/>
  <c r="AO479" i="2"/>
  <c r="AO417" i="2"/>
  <c r="AO559" i="2"/>
  <c r="AO502" i="2"/>
  <c r="AO446" i="2"/>
  <c r="AO458" i="2"/>
  <c r="AO260" i="2"/>
  <c r="AO300" i="2"/>
  <c r="AO346" i="2"/>
  <c r="AO377" i="2"/>
  <c r="AO4" i="2"/>
  <c r="AN146" i="2"/>
  <c r="AN90" i="2"/>
  <c r="AN60" i="2"/>
  <c r="AN30" i="2"/>
  <c r="AN811" i="2"/>
  <c r="AN705" i="2"/>
  <c r="AN200" i="2"/>
  <c r="AN188" i="2"/>
  <c r="AN181" i="2"/>
  <c r="AN173" i="2"/>
  <c r="AN149" i="2"/>
  <c r="AN122" i="2"/>
  <c r="AN108" i="2"/>
  <c r="AN94" i="2"/>
  <c r="AN70" i="2"/>
  <c r="AN35" i="2"/>
  <c r="AN26" i="2"/>
  <c r="AN12" i="2"/>
  <c r="AN771" i="2"/>
  <c r="AN650" i="2"/>
  <c r="AN461" i="2"/>
  <c r="AN148" i="2"/>
  <c r="AN59" i="2"/>
  <c r="AN225" i="2"/>
  <c r="AN202" i="2"/>
  <c r="AN142" i="2"/>
  <c r="AN116" i="2"/>
  <c r="AN91" i="2"/>
  <c r="AN69" i="2"/>
  <c r="AN56" i="2"/>
  <c r="AN39" i="2"/>
  <c r="AN8" i="2"/>
  <c r="AN818" i="2"/>
  <c r="AN720" i="2"/>
  <c r="AN604" i="2"/>
  <c r="AN195" i="2"/>
  <c r="AN124" i="2"/>
  <c r="AN97" i="2"/>
  <c r="AN665" i="2"/>
  <c r="AN228" i="2"/>
  <c r="AN215" i="2"/>
  <c r="AN198" i="2"/>
  <c r="AN186" i="2"/>
  <c r="AN171" i="2"/>
  <c r="AN163" i="2"/>
  <c r="AN153" i="2"/>
  <c r="AN133" i="2"/>
  <c r="AN110" i="2"/>
  <c r="AN92" i="2"/>
  <c r="AN73" i="2"/>
  <c r="AN42" i="2"/>
  <c r="AN23" i="2"/>
  <c r="AN10" i="2"/>
  <c r="AN807" i="2"/>
  <c r="AN407" i="2"/>
  <c r="AN796" i="2"/>
  <c r="AN773" i="2"/>
  <c r="AN757" i="2"/>
  <c r="AN741" i="2"/>
  <c r="AN725" i="2"/>
  <c r="AN703" i="2"/>
  <c r="AN691" i="2"/>
  <c r="AN627" i="2"/>
  <c r="AN492" i="2"/>
  <c r="AN305" i="2"/>
  <c r="AN803" i="2"/>
  <c r="AN789" i="2"/>
  <c r="AN754" i="2"/>
  <c r="AN722" i="2"/>
  <c r="AN692" i="2"/>
  <c r="AN681" i="2"/>
  <c r="AN673" i="2"/>
  <c r="AN657" i="2"/>
  <c r="AN617" i="2"/>
  <c r="AN528" i="2"/>
  <c r="AN808" i="2"/>
  <c r="AN792" i="2"/>
  <c r="AN767" i="2"/>
  <c r="AN751" i="2"/>
  <c r="AN735" i="2"/>
  <c r="AN719" i="2"/>
  <c r="AN710" i="2"/>
  <c r="AN693" i="2"/>
  <c r="AN661" i="2"/>
  <c r="AN637" i="2"/>
  <c r="AN596" i="2"/>
  <c r="AN501" i="2"/>
  <c r="AN398" i="2"/>
  <c r="AN316" i="2"/>
  <c r="AN613" i="2"/>
  <c r="AN595" i="2"/>
  <c r="AN580" i="2"/>
  <c r="AN549" i="2"/>
  <c r="AN534" i="2"/>
  <c r="AN505" i="2"/>
  <c r="AN489" i="2"/>
  <c r="AN472" i="2"/>
  <c r="AN453" i="2"/>
  <c r="AN400" i="2"/>
  <c r="AN586" i="2"/>
  <c r="AN570" i="2"/>
  <c r="AN529" i="2"/>
  <c r="AN515" i="2"/>
  <c r="AN483" i="2"/>
  <c r="AN454" i="2"/>
  <c r="AN352" i="2"/>
  <c r="AN259" i="2"/>
  <c r="AN641" i="2"/>
  <c r="AN605" i="2"/>
  <c r="AN589" i="2"/>
  <c r="AN573" i="2"/>
  <c r="AN557" i="2"/>
  <c r="AN518" i="2"/>
  <c r="AN503" i="2"/>
  <c r="AN470" i="2"/>
  <c r="AN419" i="2"/>
  <c r="AN339" i="2"/>
  <c r="AN269" i="2"/>
  <c r="AN239" i="2"/>
  <c r="AN420" i="2"/>
  <c r="AN404" i="2"/>
  <c r="AN388" i="2"/>
  <c r="AN367" i="2"/>
  <c r="AN348" i="2"/>
  <c r="AN285" i="2"/>
  <c r="AN270" i="2"/>
  <c r="AN234" i="2"/>
  <c r="AN416" i="2"/>
  <c r="AN392" i="2"/>
  <c r="AN385" i="2"/>
  <c r="AN372" i="2"/>
  <c r="AN353" i="2"/>
  <c r="AN251" i="2"/>
  <c r="AN450" i="2"/>
  <c r="AN431" i="2"/>
  <c r="AN417" i="2"/>
  <c r="AN405" i="2"/>
  <c r="AN389" i="2"/>
  <c r="AN373" i="2"/>
  <c r="AN365" i="2"/>
  <c r="AN343" i="2"/>
  <c r="AN321" i="2"/>
  <c r="AN277" i="2"/>
  <c r="AN261" i="2"/>
  <c r="AN254" i="2"/>
  <c r="AO104" i="2"/>
  <c r="AO57" i="2"/>
  <c r="AO120" i="2"/>
  <c r="AO72" i="2"/>
  <c r="AO253" i="2"/>
  <c r="AO291" i="2"/>
  <c r="AO53" i="2"/>
  <c r="AO152" i="2"/>
  <c r="AO424" i="2"/>
  <c r="AO453" i="2"/>
  <c r="AO525" i="2"/>
  <c r="AO554" i="2"/>
  <c r="AO822" i="2"/>
  <c r="AO376" i="2"/>
  <c r="AO543" i="2"/>
  <c r="AO630" i="2"/>
  <c r="AO709" i="2"/>
  <c r="AO685" i="2"/>
  <c r="AO359" i="2"/>
  <c r="AO465" i="2"/>
  <c r="AO776" i="2"/>
  <c r="AO422" i="2"/>
  <c r="AO545" i="2"/>
  <c r="AO798" i="2"/>
  <c r="AO784" i="2"/>
  <c r="AO215" i="2"/>
  <c r="AO176" i="2"/>
  <c r="AO135" i="2"/>
  <c r="AO179" i="2"/>
  <c r="AO172" i="2"/>
  <c r="AO111" i="2"/>
  <c r="AO224" i="2"/>
  <c r="AO180" i="2"/>
  <c r="AO208" i="2"/>
  <c r="AO101" i="2"/>
  <c r="AO223" i="2"/>
  <c r="AO209" i="2"/>
  <c r="AO184" i="2"/>
  <c r="AO153" i="2"/>
  <c r="AO130" i="2"/>
  <c r="AO93" i="2"/>
  <c r="AO217" i="2"/>
  <c r="AO197" i="2"/>
  <c r="AO166" i="2"/>
  <c r="AO136" i="2"/>
  <c r="AO123" i="2"/>
  <c r="AO83" i="2"/>
  <c r="AO51" i="2"/>
  <c r="AO31" i="2"/>
  <c r="AO17" i="2"/>
  <c r="AO781" i="2"/>
  <c r="AO721" i="2"/>
  <c r="AO168" i="2"/>
  <c r="AO114" i="2"/>
  <c r="AO97" i="2"/>
  <c r="AO45" i="2"/>
  <c r="AO796" i="2"/>
  <c r="AO770" i="2"/>
  <c r="AO745" i="2"/>
  <c r="AO729" i="2"/>
  <c r="AO62" i="2"/>
  <c r="AO47" i="2"/>
  <c r="AO8" i="2"/>
  <c r="AO817" i="2"/>
  <c r="AO807" i="2"/>
  <c r="AO795" i="2"/>
  <c r="AO773" i="2"/>
  <c r="AO764" i="2"/>
  <c r="AO84" i="2"/>
  <c r="AO68" i="2"/>
  <c r="AO58" i="2"/>
  <c r="AO42" i="2"/>
  <c r="AO33" i="2"/>
  <c r="AO818" i="2"/>
  <c r="AO810" i="2"/>
  <c r="AO802" i="2"/>
  <c r="AO794" i="2"/>
  <c r="AO787" i="2"/>
  <c r="AO758" i="2"/>
  <c r="AO741" i="2"/>
  <c r="AO732" i="2"/>
  <c r="AO669" i="2"/>
  <c r="AO646" i="2"/>
  <c r="AO637" i="2"/>
  <c r="AO731" i="2"/>
  <c r="AO718" i="2"/>
  <c r="AO711" i="2"/>
  <c r="AO702" i="2"/>
  <c r="AO692" i="2"/>
  <c r="AO652" i="2"/>
  <c r="AO639" i="2"/>
  <c r="AO601" i="2"/>
  <c r="AO591" i="2"/>
  <c r="AO573" i="2"/>
  <c r="AO549" i="2"/>
  <c r="AO503" i="2"/>
  <c r="AO658" i="2"/>
  <c r="AO649" i="2"/>
  <c r="AO564" i="2"/>
  <c r="AO537" i="2"/>
  <c r="AO521" i="2"/>
  <c r="AO722" i="2"/>
  <c r="AO675" i="2"/>
  <c r="AO643" i="2"/>
  <c r="AO628" i="2"/>
  <c r="AO619" i="2"/>
  <c r="AO581" i="2"/>
  <c r="AO507" i="2"/>
  <c r="AO582" i="2"/>
  <c r="AO571" i="2"/>
  <c r="AO536" i="2"/>
  <c r="AO526" i="2"/>
  <c r="AO498" i="2"/>
  <c r="AO485" i="2"/>
  <c r="AO454" i="2"/>
  <c r="AO442" i="2"/>
  <c r="AO435" i="2"/>
  <c r="AO487" i="2"/>
  <c r="AO456" i="2"/>
  <c r="AO444" i="2"/>
  <c r="AO431" i="2"/>
  <c r="AO567" i="2"/>
  <c r="AO532" i="2"/>
  <c r="AO497" i="2"/>
  <c r="AO478" i="2"/>
  <c r="AO445" i="2"/>
  <c r="AO476" i="2"/>
  <c r="AO466" i="2"/>
  <c r="AO405" i="2"/>
  <c r="AO384" i="2"/>
  <c r="AO363" i="2"/>
  <c r="AO349" i="2"/>
  <c r="AO318" i="2"/>
  <c r="AO296" i="2"/>
  <c r="AO281" i="2"/>
  <c r="AO412" i="2"/>
  <c r="AO398" i="2"/>
  <c r="AO365" i="2"/>
  <c r="AO340" i="2"/>
  <c r="AO315" i="2"/>
  <c r="AO299" i="2"/>
  <c r="AO263" i="2"/>
  <c r="AO250" i="2"/>
  <c r="AO396" i="2"/>
  <c r="AO355" i="2"/>
  <c r="AO331" i="2"/>
  <c r="AO264" i="2"/>
  <c r="AO248" i="2"/>
  <c r="AO238" i="2"/>
  <c r="AO385" i="2"/>
  <c r="AO360" i="2"/>
  <c r="AO342" i="2"/>
  <c r="AO311" i="2"/>
  <c r="AO306" i="2"/>
  <c r="AO257" i="2"/>
  <c r="AN139" i="2"/>
  <c r="AN114" i="2"/>
  <c r="AN83" i="2"/>
  <c r="AN48" i="2"/>
  <c r="AN25" i="2"/>
  <c r="AN730" i="2"/>
  <c r="AN700" i="2"/>
  <c r="AN227" i="2"/>
  <c r="AN219" i="2"/>
  <c r="AN196" i="2"/>
  <c r="AN187" i="2"/>
  <c r="AN178" i="2"/>
  <c r="AN170" i="2"/>
  <c r="AN145" i="2"/>
  <c r="AN121" i="2"/>
  <c r="AN105" i="2"/>
  <c r="AN87" i="2"/>
  <c r="AN64" i="2"/>
  <c r="AN50" i="2"/>
  <c r="AN34" i="2"/>
  <c r="AN24" i="2"/>
  <c r="AN11" i="2"/>
  <c r="AN810" i="2"/>
  <c r="AN737" i="2"/>
  <c r="AN649" i="2"/>
  <c r="AN205" i="2"/>
  <c r="AN140" i="2"/>
  <c r="AN752" i="2"/>
  <c r="AN220" i="2"/>
  <c r="AN201" i="2"/>
  <c r="AN156" i="2"/>
  <c r="AN136" i="2"/>
  <c r="AN127" i="2"/>
  <c r="AN109" i="2"/>
  <c r="AN89" i="2"/>
  <c r="AN75" i="2"/>
  <c r="AN67" i="2"/>
  <c r="AN55" i="2"/>
  <c r="AN38" i="2"/>
  <c r="AN19" i="2"/>
  <c r="AN7" i="2"/>
  <c r="AN762" i="2"/>
  <c r="AN683" i="2"/>
  <c r="AN546" i="2"/>
  <c r="AN147" i="2"/>
  <c r="AN117" i="2"/>
  <c r="AN95" i="2"/>
  <c r="AN31" i="2"/>
  <c r="AN790" i="2"/>
  <c r="AN576" i="2"/>
  <c r="AN224" i="2"/>
  <c r="AN209" i="2"/>
  <c r="AN216" i="2"/>
  <c r="AN197" i="2"/>
  <c r="AN176" i="2"/>
  <c r="AN168" i="2"/>
  <c r="AN161" i="2"/>
  <c r="AN152" i="2"/>
  <c r="AN125" i="2"/>
  <c r="AN102" i="2"/>
  <c r="AN86" i="2"/>
  <c r="AN72" i="2"/>
  <c r="AN54" i="2"/>
  <c r="AN22" i="2"/>
  <c r="AN821" i="2"/>
  <c r="AN797" i="2"/>
  <c r="AN746" i="2"/>
  <c r="AN652" i="2"/>
  <c r="AN341" i="2"/>
  <c r="AN795" i="2"/>
  <c r="AN780" i="2"/>
  <c r="AN772" i="2"/>
  <c r="AN756" i="2"/>
  <c r="AN740" i="2"/>
  <c r="AN724" i="2"/>
  <c r="AN701" i="2"/>
  <c r="AN670" i="2"/>
  <c r="AN654" i="2"/>
  <c r="AN626" i="2"/>
  <c r="AN560" i="2"/>
  <c r="AN491" i="2"/>
  <c r="AN426" i="2"/>
  <c r="AN304" i="2"/>
  <c r="AN798" i="2"/>
  <c r="AN786" i="2"/>
  <c r="AN763" i="2"/>
  <c r="AN747" i="2"/>
  <c r="AN731" i="2"/>
  <c r="AN715" i="2"/>
  <c r="AN702" i="2"/>
  <c r="AN679" i="2"/>
  <c r="AN667" i="2"/>
  <c r="AN651" i="2"/>
  <c r="AN635" i="2"/>
  <c r="AN523" i="2"/>
  <c r="AN475" i="2"/>
  <c r="AN804" i="2"/>
  <c r="AN765" i="2"/>
  <c r="AN749" i="2"/>
  <c r="AN733" i="2"/>
  <c r="AN717" i="2"/>
  <c r="AN690" i="2"/>
  <c r="AN655" i="2"/>
  <c r="AN611" i="2"/>
  <c r="AN571" i="2"/>
  <c r="AN494" i="2"/>
  <c r="AN369" i="2"/>
  <c r="AN643" i="2"/>
  <c r="AN620" i="2"/>
  <c r="AN608" i="2"/>
  <c r="AN592" i="2"/>
  <c r="AN575" i="2"/>
  <c r="AN559" i="2"/>
  <c r="AN544" i="2"/>
  <c r="AN532" i="2"/>
  <c r="AN514" i="2"/>
  <c r="AN498" i="2"/>
  <c r="AN482" i="2"/>
  <c r="AN468" i="2"/>
  <c r="AN429" i="2"/>
  <c r="AN379" i="2"/>
  <c r="AN634" i="2"/>
  <c r="AN614" i="2"/>
  <c r="AN585" i="2"/>
  <c r="AN551" i="2"/>
  <c r="AN537" i="2"/>
  <c r="AN509" i="2"/>
  <c r="AN493" i="2"/>
  <c r="AN477" i="2"/>
  <c r="AN439" i="2"/>
  <c r="AN336" i="2"/>
  <c r="AN238" i="2"/>
  <c r="AN629" i="2"/>
  <c r="AN616" i="2"/>
  <c r="AN601" i="2"/>
  <c r="AN588" i="2"/>
  <c r="AN572" i="2"/>
  <c r="AN556" i="2"/>
  <c r="AN536" i="2"/>
  <c r="AN497" i="2"/>
  <c r="AN481" i="2"/>
  <c r="AN466" i="2"/>
  <c r="AN448" i="2"/>
  <c r="AN414" i="2"/>
  <c r="AN338" i="2"/>
  <c r="AN309" i="2"/>
  <c r="AN264" i="2"/>
  <c r="AN437" i="2"/>
  <c r="AN418" i="2"/>
  <c r="AN403" i="2"/>
  <c r="AN383" i="2"/>
  <c r="AN360" i="2"/>
  <c r="AN354" i="2"/>
  <c r="AN315" i="2"/>
  <c r="AN284" i="2"/>
  <c r="AN266" i="2"/>
  <c r="AN241" i="2"/>
  <c r="AN452" i="2"/>
  <c r="AN440" i="2"/>
  <c r="AN413" i="2"/>
  <c r="AN391" i="2"/>
  <c r="AN380" i="2"/>
  <c r="AN368" i="2"/>
  <c r="AN349" i="2"/>
  <c r="AN333" i="2"/>
  <c r="AN313" i="2"/>
  <c r="AN302" i="2"/>
  <c r="AN271" i="2"/>
  <c r="AN242" i="2"/>
  <c r="AN449" i="2"/>
  <c r="AN430" i="2"/>
  <c r="AN412" i="2"/>
  <c r="AN396" i="2"/>
  <c r="AN386" i="2"/>
  <c r="AN371" i="2"/>
  <c r="AN363" i="2"/>
  <c r="AN342" i="2"/>
  <c r="AN325" i="2"/>
  <c r="AN320" i="2"/>
  <c r="AN299" i="2"/>
  <c r="AN287" i="2"/>
  <c r="AN274" i="2"/>
  <c r="AN260" i="2"/>
  <c r="AN240" i="2"/>
  <c r="AO37" i="2"/>
  <c r="AO243" i="2"/>
  <c r="AO255" i="2"/>
  <c r="AO76" i="2"/>
  <c r="AO100" i="2"/>
  <c r="AO148" i="2"/>
  <c r="AO304" i="2"/>
  <c r="AO382" i="2"/>
  <c r="AO457" i="2"/>
  <c r="AO602" i="2"/>
  <c r="AO800" i="2"/>
  <c r="AO15" i="2"/>
  <c r="AO459" i="2"/>
  <c r="AO701" i="2"/>
  <c r="AO816" i="2"/>
  <c r="AO792" i="2"/>
  <c r="AO329" i="2"/>
  <c r="AO375" i="2"/>
  <c r="AO632" i="2"/>
  <c r="AO806" i="2"/>
  <c r="AO610" i="2"/>
  <c r="AO808" i="2"/>
  <c r="AO230" i="2"/>
  <c r="AO212" i="2"/>
  <c r="AO198" i="2"/>
  <c r="AO163" i="2"/>
  <c r="AO127" i="2"/>
  <c r="AO96" i="2"/>
  <c r="AO205" i="2"/>
  <c r="AO178" i="2"/>
  <c r="AO95" i="2"/>
  <c r="AO222" i="2"/>
  <c r="AO190" i="2"/>
  <c r="AO175" i="2"/>
  <c r="AO228" i="2"/>
  <c r="AO195" i="2"/>
  <c r="AO137" i="2"/>
  <c r="AO227" i="2"/>
  <c r="AO216" i="2"/>
  <c r="AO202" i="2"/>
  <c r="AO150" i="2"/>
  <c r="AO138" i="2"/>
  <c r="AO105" i="2"/>
  <c r="AO90" i="2"/>
  <c r="AO214" i="2"/>
  <c r="AO165" i="2"/>
  <c r="AO144" i="2"/>
  <c r="AO119" i="2"/>
  <c r="AO109" i="2"/>
  <c r="AO91" i="2"/>
  <c r="AO77" i="2"/>
  <c r="AO71" i="2"/>
  <c r="AO59" i="2"/>
  <c r="AO39" i="2"/>
  <c r="AO14" i="2"/>
  <c r="AO805" i="2"/>
  <c r="AO780" i="2"/>
  <c r="AO171" i="2"/>
  <c r="AO141" i="2"/>
  <c r="AO131" i="2"/>
  <c r="AO81" i="2"/>
  <c r="AO38" i="2"/>
  <c r="AO23" i="2"/>
  <c r="AO786" i="2"/>
  <c r="AO779" i="2"/>
  <c r="AO759" i="2"/>
  <c r="AO744" i="2"/>
  <c r="AO728" i="2"/>
  <c r="AO79" i="2"/>
  <c r="AO35" i="2"/>
  <c r="AO11" i="2"/>
  <c r="AO815" i="2"/>
  <c r="AO803" i="2"/>
  <c r="AO793" i="2"/>
  <c r="AO778" i="2"/>
  <c r="AO772" i="2"/>
  <c r="AO751" i="2"/>
  <c r="AO735" i="2"/>
  <c r="AO65" i="2"/>
  <c r="AO56" i="2"/>
  <c r="AO50" i="2"/>
  <c r="AO783" i="2"/>
  <c r="AO766" i="2"/>
  <c r="AO746" i="2"/>
  <c r="AO730" i="2"/>
  <c r="AO740" i="2"/>
  <c r="AO717" i="2"/>
  <c r="AO705" i="2"/>
  <c r="AO681" i="2"/>
  <c r="AO654" i="2"/>
  <c r="AO645" i="2"/>
  <c r="AO631" i="2"/>
  <c r="AO620" i="2"/>
  <c r="AO604" i="2"/>
  <c r="AO556" i="2"/>
  <c r="AO508" i="2"/>
  <c r="AO492" i="2"/>
  <c r="AO739" i="2"/>
  <c r="AO726" i="2"/>
  <c r="AO700" i="2"/>
  <c r="AO687" i="2"/>
  <c r="AO680" i="2"/>
  <c r="AO660" i="2"/>
  <c r="AO647" i="2"/>
  <c r="AO623" i="2"/>
  <c r="AO589" i="2"/>
  <c r="AO495" i="2"/>
  <c r="AO689" i="2"/>
  <c r="AO666" i="2"/>
  <c r="AO622" i="2"/>
  <c r="AO606" i="2"/>
  <c r="AO580" i="2"/>
  <c r="AO561" i="2"/>
  <c r="AO512" i="2"/>
  <c r="AO496" i="2"/>
  <c r="AO690" i="2"/>
  <c r="AO664" i="2"/>
  <c r="AO651" i="2"/>
  <c r="AO617" i="2"/>
  <c r="AO605" i="2"/>
  <c r="AO552" i="2"/>
  <c r="AO499" i="2"/>
  <c r="AO599" i="2"/>
  <c r="AO590" i="2"/>
  <c r="AO579" i="2"/>
  <c r="AO558" i="2"/>
  <c r="AO534" i="2"/>
  <c r="AO522" i="2"/>
  <c r="AO506" i="2"/>
  <c r="AO493" i="2"/>
  <c r="AO474" i="2"/>
  <c r="AO469" i="2"/>
  <c r="AO461" i="2"/>
  <c r="AO450" i="2"/>
  <c r="AO441" i="2"/>
  <c r="AO429" i="2"/>
  <c r="AO430" i="2"/>
  <c r="AO423" i="2"/>
  <c r="AO598" i="2"/>
  <c r="AO586" i="2"/>
  <c r="AO575" i="2"/>
  <c r="AO524" i="2"/>
  <c r="AO486" i="2"/>
  <c r="AO471" i="2"/>
  <c r="AO455" i="2"/>
  <c r="AO484" i="2"/>
  <c r="AO475" i="2"/>
  <c r="AO462" i="2"/>
  <c r="AO451" i="2"/>
  <c r="AO440" i="2"/>
  <c r="AO421" i="2"/>
  <c r="AO392" i="2"/>
  <c r="AO371" i="2"/>
  <c r="AO358" i="2"/>
  <c r="AO344" i="2"/>
  <c r="AO333" i="2"/>
  <c r="AO295" i="2"/>
  <c r="AO288" i="2"/>
  <c r="AO277" i="2"/>
  <c r="AO409" i="2"/>
  <c r="AO387" i="2"/>
  <c r="AO361" i="2"/>
  <c r="AO339" i="2"/>
  <c r="AO313" i="2"/>
  <c r="AO298" i="2"/>
  <c r="AO293" i="2"/>
  <c r="AO283" i="2"/>
  <c r="AO275" i="2"/>
  <c r="AO411" i="2"/>
  <c r="AO404" i="2"/>
  <c r="AO393" i="2"/>
  <c r="AO386" i="2"/>
  <c r="AO362" i="2"/>
  <c r="AO286" i="2"/>
  <c r="AO247" i="2"/>
  <c r="AO236" i="2"/>
  <c r="AO407" i="2"/>
  <c r="AO395" i="2"/>
  <c r="AO383" i="2"/>
  <c r="AO370" i="2"/>
  <c r="AO357" i="2"/>
  <c r="AO330" i="2"/>
  <c r="AO319" i="2"/>
  <c r="AO309" i="2"/>
  <c r="AO285" i="2"/>
  <c r="AO265" i="2"/>
  <c r="AO256" i="2"/>
  <c r="AN233" i="2"/>
  <c r="AN298" i="2"/>
  <c r="AN314" i="2"/>
  <c r="AN275" i="2"/>
  <c r="AN306" i="2"/>
  <c r="AN294" i="2"/>
  <c r="AN243" i="2"/>
  <c r="X245" i="2"/>
  <c r="X246" i="2"/>
  <c r="X249" i="2"/>
  <c r="X251" i="2"/>
  <c r="X262" i="2"/>
  <c r="X265" i="2"/>
  <c r="X275" i="2"/>
  <c r="X279" i="2"/>
  <c r="X287" i="2"/>
  <c r="X290" i="2"/>
  <c r="X293" i="2"/>
  <c r="X298" i="2"/>
  <c r="X301" i="2"/>
  <c r="X302" i="2"/>
  <c r="X313" i="2"/>
  <c r="X241" i="2"/>
  <c r="X250" i="2"/>
  <c r="X257" i="2"/>
  <c r="X258" i="2"/>
  <c r="X260" i="2"/>
  <c r="X269" i="2"/>
  <c r="X272" i="2"/>
  <c r="X274" i="2"/>
  <c r="X278" i="2"/>
  <c r="X280" i="2"/>
  <c r="X281" i="2"/>
  <c r="X282" i="2"/>
  <c r="X286" i="2"/>
  <c r="X288" i="2"/>
  <c r="X292" i="2"/>
  <c r="X297" i="2"/>
  <c r="X300" i="2"/>
  <c r="X305" i="2"/>
  <c r="X306" i="2"/>
  <c r="X312" i="2"/>
  <c r="X233" i="2"/>
  <c r="X234" i="2"/>
  <c r="X235" i="2"/>
  <c r="X239" i="2"/>
  <c r="X240" i="2"/>
  <c r="X242" i="2"/>
  <c r="X254" i="2"/>
  <c r="X261" i="2"/>
  <c r="X263" i="2"/>
  <c r="X268" i="2"/>
  <c r="X270" i="2"/>
  <c r="X271" i="2"/>
  <c r="X283" i="2"/>
  <c r="X289" i="2"/>
  <c r="X309" i="2"/>
  <c r="X311" i="2"/>
  <c r="X317" i="2"/>
  <c r="X323" i="2"/>
  <c r="X325" i="2"/>
  <c r="X328" i="2"/>
  <c r="X237" i="2"/>
  <c r="X238" i="2"/>
  <c r="X243" i="2"/>
  <c r="X248" i="2"/>
  <c r="X252" i="2"/>
  <c r="X253" i="2"/>
  <c r="X255" i="2"/>
  <c r="X259" i="2"/>
  <c r="X276" i="2"/>
  <c r="X284" i="2"/>
  <c r="X294" i="2"/>
  <c r="X296" i="2"/>
  <c r="X304" i="2"/>
  <c r="X236" i="2"/>
  <c r="X244" i="2"/>
  <c r="X247" i="2"/>
  <c r="X256" i="2"/>
  <c r="X264" i="2"/>
  <c r="X266" i="2"/>
  <c r="X267" i="2"/>
  <c r="X273" i="2"/>
  <c r="X277" i="2"/>
  <c r="X285" i="2"/>
  <c r="X291" i="2"/>
  <c r="X295" i="2"/>
  <c r="X299" i="2"/>
  <c r="X303" i="2"/>
  <c r="X307" i="2"/>
  <c r="X308" i="2"/>
  <c r="X321" i="2"/>
  <c r="X324" i="2"/>
  <c r="X327" i="2"/>
  <c r="X315" i="2"/>
  <c r="X316" i="2"/>
  <c r="X319" i="2"/>
  <c r="X322" i="2"/>
  <c r="X314" i="2"/>
  <c r="X318" i="2"/>
  <c r="X326" i="2"/>
  <c r="X341" i="2"/>
  <c r="X343" i="2"/>
  <c r="X344" i="2"/>
  <c r="X346" i="2"/>
  <c r="X357" i="2"/>
  <c r="X366" i="2"/>
  <c r="X379" i="2"/>
  <c r="X380" i="2"/>
  <c r="X383" i="2"/>
  <c r="X388" i="2"/>
  <c r="X397" i="2"/>
  <c r="X399" i="2"/>
  <c r="X402" i="2"/>
  <c r="X310" i="2"/>
  <c r="X320" i="2"/>
  <c r="X329" i="2"/>
  <c r="X331" i="2"/>
  <c r="X333" i="2"/>
  <c r="X335" i="2"/>
  <c r="X336" i="2"/>
  <c r="X338" i="2"/>
  <c r="X349" i="2"/>
  <c r="X351" i="2"/>
  <c r="X352" i="2"/>
  <c r="X353" i="2"/>
  <c r="X358" i="2"/>
  <c r="X362" i="2"/>
  <c r="X365" i="2"/>
  <c r="X367" i="2"/>
  <c r="X368" i="2"/>
  <c r="X369" i="2"/>
  <c r="X373" i="2"/>
  <c r="X385" i="2"/>
  <c r="X389" i="2"/>
  <c r="X391" i="2"/>
  <c r="X394" i="2"/>
  <c r="X396" i="2"/>
  <c r="X334" i="2"/>
  <c r="X342" i="2"/>
  <c r="X350" i="2"/>
  <c r="X354" i="2"/>
  <c r="X356" i="2"/>
  <c r="X359" i="2"/>
  <c r="X361" i="2"/>
  <c r="X390" i="2"/>
  <c r="X400" i="2"/>
  <c r="X404" i="2"/>
  <c r="X409" i="2"/>
  <c r="X413" i="2"/>
  <c r="X414" i="2"/>
  <c r="X417" i="2"/>
  <c r="X436" i="2"/>
  <c r="X438" i="2"/>
  <c r="X440" i="2"/>
  <c r="X442" i="2"/>
  <c r="X448" i="2"/>
  <c r="X450" i="2"/>
  <c r="X452" i="2"/>
  <c r="X330" i="2"/>
  <c r="X332" i="2"/>
  <c r="X337" i="2"/>
  <c r="X340" i="2"/>
  <c r="X345" i="2"/>
  <c r="X348" i="2"/>
  <c r="X355" i="2"/>
  <c r="X370" i="2"/>
  <c r="X377" i="2"/>
  <c r="X378" i="2"/>
  <c r="X392" i="2"/>
  <c r="X401" i="2"/>
  <c r="X406" i="2"/>
  <c r="X412" i="2"/>
  <c r="X416" i="2"/>
  <c r="X418" i="2"/>
  <c r="X428" i="2"/>
  <c r="X443" i="2"/>
  <c r="X451" i="2"/>
  <c r="X464" i="2"/>
  <c r="X471" i="2"/>
  <c r="X472" i="2"/>
  <c r="X476" i="2"/>
  <c r="X477" i="2"/>
  <c r="X479" i="2"/>
  <c r="X486" i="2"/>
  <c r="X492" i="2"/>
  <c r="X493" i="2"/>
  <c r="X495" i="2"/>
  <c r="X339" i="2"/>
  <c r="X347" i="2"/>
  <c r="X360" i="2"/>
  <c r="X364" i="2"/>
  <c r="X371" i="2"/>
  <c r="X375" i="2"/>
  <c r="X381" i="2"/>
  <c r="X382" i="2"/>
  <c r="X386" i="2"/>
  <c r="X393" i="2"/>
  <c r="X403" i="2"/>
  <c r="X405" i="2"/>
  <c r="X407" i="2"/>
  <c r="X419" i="2"/>
  <c r="X422" i="2"/>
  <c r="X424" i="2"/>
  <c r="X432" i="2"/>
  <c r="X433" i="2"/>
  <c r="X434" i="2"/>
  <c r="X435" i="2"/>
  <c r="X439" i="2"/>
  <c r="X445" i="2"/>
  <c r="X363" i="2"/>
  <c r="X372" i="2"/>
  <c r="X374" i="2"/>
  <c r="X376" i="2"/>
  <c r="X384" i="2"/>
  <c r="X387" i="2"/>
  <c r="X395" i="2"/>
  <c r="X398" i="2"/>
  <c r="X408" i="2"/>
  <c r="X410" i="2"/>
  <c r="X411" i="2"/>
  <c r="X415" i="2"/>
  <c r="X420" i="2"/>
  <c r="X421" i="2"/>
  <c r="X423" i="2"/>
  <c r="X425" i="2"/>
  <c r="X426" i="2"/>
  <c r="X427" i="2"/>
  <c r="X429" i="2"/>
  <c r="X430" i="2"/>
  <c r="X431" i="2"/>
  <c r="X437" i="2"/>
  <c r="X441" i="2"/>
  <c r="X444" i="2"/>
  <c r="X446" i="2"/>
  <c r="X449" i="2"/>
  <c r="X453" i="2"/>
  <c r="X456" i="2"/>
  <c r="X458" i="2"/>
  <c r="X460" i="2"/>
  <c r="X462" i="2"/>
  <c r="X465" i="2"/>
  <c r="X467" i="2"/>
  <c r="X470" i="2"/>
  <c r="X478" i="2"/>
  <c r="X484" i="2"/>
  <c r="X485" i="2"/>
  <c r="X487" i="2"/>
  <c r="X494" i="2"/>
  <c r="X500" i="2"/>
  <c r="X457" i="2"/>
  <c r="X463" i="2"/>
  <c r="X469" i="2"/>
  <c r="X473" i="2"/>
  <c r="X474" i="2"/>
  <c r="X475" i="2"/>
  <c r="X488" i="2"/>
  <c r="X497" i="2"/>
  <c r="X502" i="2"/>
  <c r="X508" i="2"/>
  <c r="X509" i="2"/>
  <c r="X511" i="2"/>
  <c r="X523" i="2"/>
  <c r="X527" i="2"/>
  <c r="X529" i="2"/>
  <c r="X556" i="2"/>
  <c r="X558" i="2"/>
  <c r="X567" i="2"/>
  <c r="X569" i="2"/>
  <c r="X454" i="2"/>
  <c r="X459" i="2"/>
  <c r="X461" i="2"/>
  <c r="X480" i="2"/>
  <c r="X489" i="2"/>
  <c r="X498" i="2"/>
  <c r="X499" i="2"/>
  <c r="X506" i="2"/>
  <c r="X512" i="2"/>
  <c r="X513" i="2"/>
  <c r="X515" i="2"/>
  <c r="X519" i="2"/>
  <c r="X530" i="2"/>
  <c r="X533" i="2"/>
  <c r="X535" i="2"/>
  <c r="X538" i="2"/>
  <c r="X542" i="2"/>
  <c r="X547" i="2"/>
  <c r="X555" i="2"/>
  <c r="X557" i="2"/>
  <c r="X560" i="2"/>
  <c r="X562" i="2"/>
  <c r="X571" i="2"/>
  <c r="X573" i="2"/>
  <c r="X576" i="2"/>
  <c r="X578" i="2"/>
  <c r="X587" i="2"/>
  <c r="X589" i="2"/>
  <c r="X591" i="2"/>
  <c r="X594" i="2"/>
  <c r="X600" i="2"/>
  <c r="X605" i="2"/>
  <c r="X607" i="2"/>
  <c r="X610" i="2"/>
  <c r="X613" i="2"/>
  <c r="X615" i="2"/>
  <c r="X617" i="2"/>
  <c r="X619" i="2"/>
  <c r="X624" i="2"/>
  <c r="X455" i="2"/>
  <c r="X481" i="2"/>
  <c r="X490" i="2"/>
  <c r="X491" i="2"/>
  <c r="X501" i="2"/>
  <c r="X503" i="2"/>
  <c r="X510" i="2"/>
  <c r="X516" i="2"/>
  <c r="X517" i="2"/>
  <c r="X522" i="2"/>
  <c r="X526" i="2"/>
  <c r="X531" i="2"/>
  <c r="X534" i="2"/>
  <c r="X536" i="2"/>
  <c r="X537" i="2"/>
  <c r="X540" i="2"/>
  <c r="X541" i="2"/>
  <c r="X544" i="2"/>
  <c r="X551" i="2"/>
  <c r="X552" i="2"/>
  <c r="X553" i="2"/>
  <c r="X554" i="2"/>
  <c r="X559" i="2"/>
  <c r="X561" i="2"/>
  <c r="X564" i="2"/>
  <c r="X447" i="2"/>
  <c r="X466" i="2"/>
  <c r="X468" i="2"/>
  <c r="X482" i="2"/>
  <c r="X483" i="2"/>
  <c r="X496" i="2"/>
  <c r="X504" i="2"/>
  <c r="X505" i="2"/>
  <c r="X507" i="2"/>
  <c r="X514" i="2"/>
  <c r="X518" i="2"/>
  <c r="X520" i="2"/>
  <c r="X521" i="2"/>
  <c r="X524" i="2"/>
  <c r="X525" i="2"/>
  <c r="X528" i="2"/>
  <c r="X532" i="2"/>
  <c r="X539" i="2"/>
  <c r="X543" i="2"/>
  <c r="X545" i="2"/>
  <c r="X546" i="2"/>
  <c r="X548" i="2"/>
  <c r="X549" i="2"/>
  <c r="X550" i="2"/>
  <c r="X563" i="2"/>
  <c r="X565" i="2"/>
  <c r="X568" i="2"/>
  <c r="X570" i="2"/>
  <c r="X579" i="2"/>
  <c r="X581" i="2"/>
  <c r="X584" i="2"/>
  <c r="X586" i="2"/>
  <c r="X593" i="2"/>
  <c r="X595" i="2"/>
  <c r="X602" i="2"/>
  <c r="X604" i="2"/>
  <c r="X606" i="2"/>
  <c r="X609" i="2"/>
  <c r="X575" i="2"/>
  <c r="X585" i="2"/>
  <c r="X588" i="2"/>
  <c r="X599" i="2"/>
  <c r="X603" i="2"/>
  <c r="X616" i="2"/>
  <c r="X628" i="2"/>
  <c r="X630" i="2"/>
  <c r="X636" i="2"/>
  <c r="X642" i="2"/>
  <c r="X643" i="2"/>
  <c r="X645" i="2"/>
  <c r="X652" i="2"/>
  <c r="X658" i="2"/>
  <c r="X659" i="2"/>
  <c r="X661" i="2"/>
  <c r="X668" i="2"/>
  <c r="X674" i="2"/>
  <c r="X675" i="2"/>
  <c r="X677" i="2"/>
  <c r="X679" i="2"/>
  <c r="X684" i="2"/>
  <c r="X687" i="2"/>
  <c r="X697" i="2"/>
  <c r="X704" i="2"/>
  <c r="X706" i="2"/>
  <c r="X707" i="2"/>
  <c r="X708" i="2"/>
  <c r="X710" i="2"/>
  <c r="X711" i="2"/>
  <c r="X712" i="2"/>
  <c r="X717" i="2"/>
  <c r="X718" i="2"/>
  <c r="X720" i="2"/>
  <c r="X727" i="2"/>
  <c r="X733" i="2"/>
  <c r="X577" i="2"/>
  <c r="X580" i="2"/>
  <c r="X590" i="2"/>
  <c r="X592" i="2"/>
  <c r="X601" i="2"/>
  <c r="X612" i="2"/>
  <c r="X618" i="2"/>
  <c r="X620" i="2"/>
  <c r="X632" i="2"/>
  <c r="X633" i="2"/>
  <c r="X635" i="2"/>
  <c r="X640" i="2"/>
  <c r="X646" i="2"/>
  <c r="X647" i="2"/>
  <c r="X649" i="2"/>
  <c r="X656" i="2"/>
  <c r="X662" i="2"/>
  <c r="X663" i="2"/>
  <c r="X665" i="2"/>
  <c r="X672" i="2"/>
  <c r="X680" i="2"/>
  <c r="X692" i="2"/>
  <c r="X721" i="2"/>
  <c r="X566" i="2"/>
  <c r="X572" i="2"/>
  <c r="X582" i="2"/>
  <c r="X608" i="2"/>
  <c r="X614" i="2"/>
  <c r="X621" i="2"/>
  <c r="X622" i="2"/>
  <c r="X625" i="2"/>
  <c r="X626" i="2"/>
  <c r="X637" i="2"/>
  <c r="X644" i="2"/>
  <c r="X650" i="2"/>
  <c r="X651" i="2"/>
  <c r="X653" i="2"/>
  <c r="X660" i="2"/>
  <c r="X666" i="2"/>
  <c r="X667" i="2"/>
  <c r="X669" i="2"/>
  <c r="X676" i="2"/>
  <c r="X681" i="2"/>
  <c r="X683" i="2"/>
  <c r="X685" i="2"/>
  <c r="X688" i="2"/>
  <c r="X690" i="2"/>
  <c r="X691" i="2"/>
  <c r="X694" i="2"/>
  <c r="X699" i="2"/>
  <c r="X701" i="2"/>
  <c r="X703" i="2"/>
  <c r="X705" i="2"/>
  <c r="X709" i="2"/>
  <c r="X719" i="2"/>
  <c r="X725" i="2"/>
  <c r="X726" i="2"/>
  <c r="X574" i="2"/>
  <c r="X583" i="2"/>
  <c r="X596" i="2"/>
  <c r="X597" i="2"/>
  <c r="X598" i="2"/>
  <c r="X611" i="2"/>
  <c r="X623" i="2"/>
  <c r="X627" i="2"/>
  <c r="X629" i="2"/>
  <c r="X631" i="2"/>
  <c r="X634" i="2"/>
  <c r="X638" i="2"/>
  <c r="X639" i="2"/>
  <c r="X641" i="2"/>
  <c r="X648" i="2"/>
  <c r="X654" i="2"/>
  <c r="X655" i="2"/>
  <c r="X657" i="2"/>
  <c r="X664" i="2"/>
  <c r="X670" i="2"/>
  <c r="X671" i="2"/>
  <c r="X673" i="2"/>
  <c r="X678" i="2"/>
  <c r="X682" i="2"/>
  <c r="X686" i="2"/>
  <c r="X689" i="2"/>
  <c r="X693" i="2"/>
  <c r="X695" i="2"/>
  <c r="X696" i="2"/>
  <c r="X698" i="2"/>
  <c r="X700" i="2"/>
  <c r="X702" i="2"/>
  <c r="X713" i="2"/>
  <c r="X714" i="2"/>
  <c r="X715" i="2"/>
  <c r="X716" i="2"/>
  <c r="X723" i="2"/>
  <c r="X729" i="2"/>
  <c r="X730" i="2"/>
  <c r="X732" i="2"/>
  <c r="X739" i="2"/>
  <c r="X745" i="2"/>
  <c r="X746" i="2"/>
  <c r="X748" i="2"/>
  <c r="X724" i="2"/>
  <c r="X731" i="2"/>
  <c r="X740" i="2"/>
  <c r="X742" i="2"/>
  <c r="X750" i="2"/>
  <c r="X753" i="2"/>
  <c r="X755" i="2"/>
  <c r="X761" i="2"/>
  <c r="X762" i="2"/>
  <c r="X764" i="2"/>
  <c r="X771" i="2"/>
  <c r="X775" i="2"/>
  <c r="X780" i="2"/>
  <c r="X782" i="2"/>
  <c r="X784" i="2"/>
  <c r="X787" i="2"/>
  <c r="X789" i="2"/>
  <c r="X795" i="2"/>
  <c r="X799" i="2"/>
  <c r="X804" i="2"/>
  <c r="X807" i="2"/>
  <c r="X809" i="2"/>
  <c r="X810" i="2"/>
  <c r="X813" i="2"/>
  <c r="X814" i="2"/>
  <c r="X817" i="2"/>
  <c r="X7" i="2"/>
  <c r="X12" i="2"/>
  <c r="X18" i="2"/>
  <c r="X21" i="2"/>
  <c r="X23" i="2"/>
  <c r="X26" i="2"/>
  <c r="X28" i="2"/>
  <c r="X32" i="2"/>
  <c r="X34" i="2"/>
  <c r="X46" i="2"/>
  <c r="X47" i="2"/>
  <c r="X49" i="2"/>
  <c r="X51" i="2"/>
  <c r="X60" i="2"/>
  <c r="X71" i="2"/>
  <c r="X73" i="2"/>
  <c r="X74" i="2"/>
  <c r="X722" i="2"/>
  <c r="X735" i="2"/>
  <c r="X741" i="2"/>
  <c r="X743" i="2"/>
  <c r="X747" i="2"/>
  <c r="X759" i="2"/>
  <c r="X765" i="2"/>
  <c r="X766" i="2"/>
  <c r="X768" i="2"/>
  <c r="X777" i="2"/>
  <c r="X781" i="2"/>
  <c r="X785" i="2"/>
  <c r="X788" i="2"/>
  <c r="X791" i="2"/>
  <c r="X794" i="2"/>
  <c r="X797" i="2"/>
  <c r="X798" i="2"/>
  <c r="X801" i="2"/>
  <c r="X805" i="2"/>
  <c r="X812" i="2"/>
  <c r="X816" i="2"/>
  <c r="X818" i="2"/>
  <c r="X820" i="2"/>
  <c r="X821" i="2"/>
  <c r="X822" i="2"/>
  <c r="X6" i="2"/>
  <c r="X8" i="2"/>
  <c r="X10" i="2"/>
  <c r="X14" i="2"/>
  <c r="X19" i="2"/>
  <c r="X20" i="2"/>
  <c r="X22" i="2"/>
  <c r="X25" i="2"/>
  <c r="X29" i="2"/>
  <c r="X30" i="2"/>
  <c r="X36" i="2"/>
  <c r="X38" i="2"/>
  <c r="X44" i="2"/>
  <c r="X50" i="2"/>
  <c r="X53" i="2"/>
  <c r="X57" i="2"/>
  <c r="X58" i="2"/>
  <c r="X59" i="2"/>
  <c r="X62" i="2"/>
  <c r="X64" i="2"/>
  <c r="X68" i="2"/>
  <c r="X70" i="2"/>
  <c r="X76" i="2"/>
  <c r="X77" i="2"/>
  <c r="X78" i="2"/>
  <c r="X79" i="2"/>
  <c r="X85" i="2"/>
  <c r="X86" i="2"/>
  <c r="X736" i="2"/>
  <c r="X738" i="2"/>
  <c r="X744" i="2"/>
  <c r="X749" i="2"/>
  <c r="X751" i="2"/>
  <c r="X756" i="2"/>
  <c r="X763" i="2"/>
  <c r="X769" i="2"/>
  <c r="X770" i="2"/>
  <c r="X772" i="2"/>
  <c r="X774" i="2"/>
  <c r="X776" i="2"/>
  <c r="X778" i="2"/>
  <c r="X783" i="2"/>
  <c r="X786" i="2"/>
  <c r="X793" i="2"/>
  <c r="X796" i="2"/>
  <c r="X800" i="2"/>
  <c r="X802" i="2"/>
  <c r="X819" i="2"/>
  <c r="X9" i="2"/>
  <c r="X13" i="2"/>
  <c r="X16" i="2"/>
  <c r="X17" i="2"/>
  <c r="X24" i="2"/>
  <c r="X27" i="2"/>
  <c r="X31" i="2"/>
  <c r="X41" i="2"/>
  <c r="X48" i="2"/>
  <c r="X52" i="2"/>
  <c r="X54" i="2"/>
  <c r="X55" i="2"/>
  <c r="X56" i="2"/>
  <c r="X61" i="2"/>
  <c r="X63" i="2"/>
  <c r="X66" i="2"/>
  <c r="X69" i="2"/>
  <c r="X728" i="2"/>
  <c r="X734" i="2"/>
  <c r="X737" i="2"/>
  <c r="X752" i="2"/>
  <c r="X754" i="2"/>
  <c r="X757" i="2"/>
  <c r="X758" i="2"/>
  <c r="X760" i="2"/>
  <c r="X767" i="2"/>
  <c r="X773" i="2"/>
  <c r="X779" i="2"/>
  <c r="X790" i="2"/>
  <c r="X792" i="2"/>
  <c r="X803" i="2"/>
  <c r="X806" i="2"/>
  <c r="X808" i="2"/>
  <c r="X811" i="2"/>
  <c r="X815" i="2"/>
  <c r="X11" i="2"/>
  <c r="X15" i="2"/>
  <c r="X33" i="2"/>
  <c r="X35" i="2"/>
  <c r="X37" i="2"/>
  <c r="X39" i="2"/>
  <c r="X40" i="2"/>
  <c r="X42" i="2"/>
  <c r="X43" i="2"/>
  <c r="X45" i="2"/>
  <c r="X65" i="2"/>
  <c r="X67" i="2"/>
  <c r="X80" i="2"/>
  <c r="X87" i="2"/>
  <c r="X75" i="2"/>
  <c r="X82" i="2"/>
  <c r="X93" i="2"/>
  <c r="X95" i="2"/>
  <c r="X97" i="2"/>
  <c r="X98" i="2"/>
  <c r="X99" i="2"/>
  <c r="X102" i="2"/>
  <c r="X103" i="2"/>
  <c r="X105" i="2"/>
  <c r="X106" i="2"/>
  <c r="X107" i="2"/>
  <c r="X111" i="2"/>
  <c r="X112" i="2"/>
  <c r="X114" i="2"/>
  <c r="X119" i="2"/>
  <c r="X121" i="2"/>
  <c r="X149" i="2"/>
  <c r="X153" i="2"/>
  <c r="X154" i="2"/>
  <c r="X166" i="2"/>
  <c r="X167" i="2"/>
  <c r="X174" i="2"/>
  <c r="X175" i="2"/>
  <c r="X182" i="2"/>
  <c r="X183" i="2"/>
  <c r="X189" i="2"/>
  <c r="X194" i="2"/>
  <c r="X198" i="2"/>
  <c r="X199" i="2"/>
  <c r="X203" i="2"/>
  <c r="X205" i="2"/>
  <c r="X206" i="2"/>
  <c r="X207" i="2"/>
  <c r="X209" i="2"/>
  <c r="X210" i="2"/>
  <c r="X211" i="2"/>
  <c r="X213" i="2"/>
  <c r="X214" i="2"/>
  <c r="X83" i="2"/>
  <c r="X84" i="2"/>
  <c r="X91" i="2"/>
  <c r="X96" i="2"/>
  <c r="X101" i="2"/>
  <c r="X108" i="2"/>
  <c r="X109" i="2"/>
  <c r="X115" i="2"/>
  <c r="X116" i="2"/>
  <c r="X118" i="2"/>
  <c r="X120" i="2"/>
  <c r="X127" i="2"/>
  <c r="X131" i="2"/>
  <c r="X135" i="2"/>
  <c r="X139" i="2"/>
  <c r="X143" i="2"/>
  <c r="X147" i="2"/>
  <c r="X150" i="2"/>
  <c r="X152" i="2"/>
  <c r="X159" i="2"/>
  <c r="X164" i="2"/>
  <c r="X169" i="2"/>
  <c r="X172" i="2"/>
  <c r="X177" i="2"/>
  <c r="X180" i="2"/>
  <c r="X185" i="2"/>
  <c r="X192" i="2"/>
  <c r="X193" i="2"/>
  <c r="X195" i="2"/>
  <c r="X197" i="2"/>
  <c r="X217" i="2"/>
  <c r="X221" i="2"/>
  <c r="X223" i="2"/>
  <c r="X231" i="2"/>
  <c r="X219" i="2"/>
  <c r="X88" i="2"/>
  <c r="X104" i="2"/>
  <c r="X113" i="2"/>
  <c r="X122" i="2"/>
  <c r="X124" i="2"/>
  <c r="X125" i="2"/>
  <c r="X126" i="2"/>
  <c r="X128" i="2"/>
  <c r="X129" i="2"/>
  <c r="X130" i="2"/>
  <c r="X132" i="2"/>
  <c r="X133" i="2"/>
  <c r="X134" i="2"/>
  <c r="X136" i="2"/>
  <c r="X137" i="2"/>
  <c r="X138" i="2"/>
  <c r="X140" i="2"/>
  <c r="X141" i="2"/>
  <c r="X142" i="2"/>
  <c r="X144" i="2"/>
  <c r="X145" i="2"/>
  <c r="X146" i="2"/>
  <c r="X148" i="2"/>
  <c r="X158" i="2"/>
  <c r="X161" i="2"/>
  <c r="X162" i="2"/>
  <c r="X163" i="2"/>
  <c r="X170" i="2"/>
  <c r="X171" i="2"/>
  <c r="X178" i="2"/>
  <c r="X179" i="2"/>
  <c r="X186" i="2"/>
  <c r="X188" i="2"/>
  <c r="X202" i="2"/>
  <c r="X215" i="2"/>
  <c r="X72" i="2"/>
  <c r="X81" i="2"/>
  <c r="X89" i="2"/>
  <c r="X90" i="2"/>
  <c r="X92" i="2"/>
  <c r="X94" i="2"/>
  <c r="X100" i="2"/>
  <c r="X110" i="2"/>
  <c r="X117" i="2"/>
  <c r="X123" i="2"/>
  <c r="X151" i="2"/>
  <c r="X155" i="2"/>
  <c r="X156" i="2"/>
  <c r="X157" i="2"/>
  <c r="X160" i="2"/>
  <c r="X165" i="2"/>
  <c r="X168" i="2"/>
  <c r="X173" i="2"/>
  <c r="X176" i="2"/>
  <c r="X181" i="2"/>
  <c r="X184" i="2"/>
  <c r="X187" i="2"/>
  <c r="X190" i="2"/>
  <c r="X191" i="2"/>
  <c r="X196" i="2"/>
  <c r="X200" i="2"/>
  <c r="X201" i="2"/>
  <c r="X204" i="2"/>
  <c r="X208" i="2"/>
  <c r="X212" i="2"/>
  <c r="X224" i="2"/>
  <c r="X225" i="2"/>
  <c r="X226" i="2"/>
  <c r="X228" i="2"/>
  <c r="X229" i="2"/>
  <c r="X230" i="2"/>
  <c r="X232" i="2"/>
  <c r="X216" i="2"/>
  <c r="X218" i="2"/>
  <c r="X220" i="2"/>
  <c r="X222" i="2"/>
  <c r="X227" i="2"/>
  <c r="AN5" i="2"/>
  <c r="B35" i="1"/>
  <c r="B44" i="1" s="1"/>
  <c r="B36" i="1"/>
  <c r="B2" i="2"/>
  <c r="D2" i="2" s="1"/>
  <c r="B41" i="1"/>
  <c r="D21" i="2"/>
  <c r="X5" i="2"/>
  <c r="X4" i="2"/>
  <c r="E21" i="2"/>
  <c r="F54" i="1"/>
  <c r="F52" i="1"/>
  <c r="F51" i="1"/>
  <c r="B22" i="1"/>
  <c r="B51" i="1" s="1"/>
  <c r="B40" i="1"/>
  <c r="F53" i="1" l="1"/>
  <c r="K21" i="1"/>
  <c r="D8" i="2"/>
  <c r="D7" i="2"/>
  <c r="B19" i="2" s="1"/>
  <c r="G53" i="1"/>
  <c r="G51" i="1"/>
  <c r="G54" i="1"/>
  <c r="G52" i="1"/>
  <c r="G50" i="1"/>
  <c r="AB234" i="2" l="1"/>
  <c r="AA235" i="2"/>
  <c r="AA236" i="2"/>
  <c r="AA238" i="2"/>
  <c r="AA247" i="2"/>
  <c r="AA250" i="2"/>
  <c r="AA253" i="2"/>
  <c r="AA266" i="2"/>
  <c r="AB269" i="2"/>
  <c r="AA272" i="2"/>
  <c r="AA274" i="2"/>
  <c r="AB276" i="2"/>
  <c r="AA278" i="2"/>
  <c r="AA282" i="2"/>
  <c r="AB284" i="2"/>
  <c r="AA286" i="2"/>
  <c r="AB290" i="2"/>
  <c r="AA292" i="2"/>
  <c r="AA297" i="2"/>
  <c r="AA300" i="2"/>
  <c r="AB306" i="2"/>
  <c r="AA307" i="2"/>
  <c r="AA310" i="2"/>
  <c r="AA315" i="2"/>
  <c r="AB238" i="2"/>
  <c r="AB240" i="2"/>
  <c r="AA245" i="2"/>
  <c r="AB246" i="2"/>
  <c r="AA248" i="2"/>
  <c r="AA249" i="2"/>
  <c r="AA252" i="2"/>
  <c r="AB255" i="2"/>
  <c r="AA256" i="2"/>
  <c r="AA259" i="2"/>
  <c r="AB263" i="2"/>
  <c r="AB265" i="2"/>
  <c r="AB271" i="2"/>
  <c r="AA273" i="2"/>
  <c r="AA276" i="2"/>
  <c r="AA277" i="2"/>
  <c r="AA284" i="2"/>
  <c r="AA285" i="2"/>
  <c r="AA296" i="2"/>
  <c r="AB311" i="2"/>
  <c r="AA313" i="2"/>
  <c r="AA244" i="2"/>
  <c r="AB248" i="2"/>
  <c r="AB252" i="2"/>
  <c r="AA257" i="2"/>
  <c r="AB259" i="2"/>
  <c r="AA260" i="2"/>
  <c r="AA262" i="2"/>
  <c r="AA267" i="2"/>
  <c r="AA280" i="2"/>
  <c r="AA288" i="2"/>
  <c r="AA295" i="2"/>
  <c r="AA298" i="2"/>
  <c r="AA299" i="2"/>
  <c r="AA302" i="2"/>
  <c r="AA303" i="2"/>
  <c r="AB305" i="2"/>
  <c r="AA306" i="2"/>
  <c r="AB307" i="2"/>
  <c r="AA308" i="2"/>
  <c r="AA314" i="2"/>
  <c r="AA316" i="2"/>
  <c r="AA319" i="2"/>
  <c r="AA322" i="2"/>
  <c r="AB323" i="2"/>
  <c r="AA233" i="2"/>
  <c r="AB236" i="2"/>
  <c r="AA239" i="2"/>
  <c r="AA242" i="2"/>
  <c r="AB244" i="2"/>
  <c r="AB250" i="2"/>
  <c r="AA251" i="2"/>
  <c r="AA254" i="2"/>
  <c r="AB257" i="2"/>
  <c r="AA258" i="2"/>
  <c r="AA261" i="2"/>
  <c r="AB267" i="2"/>
  <c r="AA269" i="2"/>
  <c r="AA275" i="2"/>
  <c r="AB280" i="2"/>
  <c r="AA281" i="2"/>
  <c r="AA283" i="2"/>
  <c r="AB288" i="2"/>
  <c r="AA290" i="2"/>
  <c r="AB292" i="2"/>
  <c r="AA293" i="2"/>
  <c r="AB295" i="2"/>
  <c r="AB298" i="2"/>
  <c r="AB299" i="2"/>
  <c r="AB302" i="2"/>
  <c r="AB303" i="2"/>
  <c r="AA234" i="2"/>
  <c r="AA237" i="2"/>
  <c r="AA240" i="2"/>
  <c r="AB242" i="2"/>
  <c r="AA246" i="2"/>
  <c r="AB254" i="2"/>
  <c r="AB261" i="2"/>
  <c r="AA263" i="2"/>
  <c r="AA265" i="2"/>
  <c r="AA271" i="2"/>
  <c r="AB274" i="2"/>
  <c r="AB278" i="2"/>
  <c r="AB282" i="2"/>
  <c r="AB286" i="2"/>
  <c r="AB293" i="2"/>
  <c r="AB294" i="2"/>
  <c r="AA304" i="2"/>
  <c r="AB310" i="2"/>
  <c r="AA311" i="2"/>
  <c r="AB315" i="2"/>
  <c r="AA318" i="2"/>
  <c r="AA320" i="2"/>
  <c r="AB327" i="2"/>
  <c r="AB308" i="2"/>
  <c r="AA312" i="2"/>
  <c r="AA317" i="2"/>
  <c r="AA323" i="2"/>
  <c r="AA327" i="2"/>
  <c r="AB332" i="2"/>
  <c r="AB335" i="2"/>
  <c r="AA336" i="2"/>
  <c r="AA339" i="2"/>
  <c r="AB341" i="2"/>
  <c r="AA342" i="2"/>
  <c r="AA345" i="2"/>
  <c r="AB348" i="2"/>
  <c r="AB351" i="2"/>
  <c r="AA352" i="2"/>
  <c r="AA355" i="2"/>
  <c r="AB357" i="2"/>
  <c r="AB364" i="2"/>
  <c r="AA368" i="2"/>
  <c r="AB371" i="2"/>
  <c r="AB372" i="2"/>
  <c r="AA375" i="2"/>
  <c r="AB379" i="2"/>
  <c r="AB383" i="2"/>
  <c r="AA385" i="2"/>
  <c r="AA387" i="2"/>
  <c r="AA391" i="2"/>
  <c r="AA396" i="2"/>
  <c r="AB397" i="2"/>
  <c r="AA398" i="2"/>
  <c r="AA401" i="2"/>
  <c r="AB314" i="2"/>
  <c r="AB318" i="2"/>
  <c r="AB319" i="2"/>
  <c r="AA309" i="2"/>
  <c r="AB331" i="2"/>
  <c r="AB333" i="2"/>
  <c r="AA334" i="2"/>
  <c r="AA337" i="2"/>
  <c r="AB340" i="2"/>
  <c r="AB343" i="2"/>
  <c r="AA344" i="2"/>
  <c r="AA347" i="2"/>
  <c r="AB349" i="2"/>
  <c r="AA350" i="2"/>
  <c r="AB353" i="2"/>
  <c r="AB356" i="2"/>
  <c r="AB360" i="2"/>
  <c r="AA361" i="2"/>
  <c r="AA363" i="2"/>
  <c r="AB365" i="2"/>
  <c r="AA366" i="2"/>
  <c r="AB369" i="2"/>
  <c r="AB373" i="2"/>
  <c r="AB377" i="2"/>
  <c r="AA378" i="2"/>
  <c r="AB381" i="2"/>
  <c r="AA388" i="2"/>
  <c r="AB389" i="2"/>
  <c r="AA390" i="2"/>
  <c r="AA393" i="2"/>
  <c r="AB395" i="2"/>
  <c r="AA399" i="2"/>
  <c r="AA328" i="2"/>
  <c r="AA335" i="2"/>
  <c r="AA343" i="2"/>
  <c r="AA351" i="2"/>
  <c r="AA357" i="2"/>
  <c r="AB363" i="2"/>
  <c r="AA367" i="2"/>
  <c r="AB368" i="2"/>
  <c r="AA372" i="2"/>
  <c r="AA374" i="2"/>
  <c r="AA379" i="2"/>
  <c r="AA384" i="2"/>
  <c r="AB385" i="2"/>
  <c r="AB393" i="2"/>
  <c r="AA395" i="2"/>
  <c r="AA397" i="2"/>
  <c r="AB399" i="2"/>
  <c r="AB403" i="2"/>
  <c r="AA407" i="2"/>
  <c r="AB409" i="2"/>
  <c r="AB413" i="2"/>
  <c r="AB417" i="2"/>
  <c r="AA419" i="2"/>
  <c r="AA420" i="2"/>
  <c r="AA426" i="2"/>
  <c r="AA435" i="2"/>
  <c r="AB436" i="2"/>
  <c r="AA437" i="2"/>
  <c r="AA439" i="2"/>
  <c r="AB440" i="2"/>
  <c r="AA441" i="2"/>
  <c r="AA447" i="2"/>
  <c r="AB448" i="2"/>
  <c r="AA449" i="2"/>
  <c r="AA333" i="2"/>
  <c r="AA341" i="2"/>
  <c r="AA349" i="2"/>
  <c r="AA353" i="2"/>
  <c r="AA356" i="2"/>
  <c r="AB387" i="2"/>
  <c r="AA389" i="2"/>
  <c r="AB391" i="2"/>
  <c r="AA400" i="2"/>
  <c r="AA405" i="2"/>
  <c r="AB407" i="2"/>
  <c r="AA408" i="2"/>
  <c r="AA411" i="2"/>
  <c r="AA415" i="2"/>
  <c r="AB419" i="2"/>
  <c r="AA423" i="2"/>
  <c r="AA427" i="2"/>
  <c r="AA430" i="2"/>
  <c r="AA431" i="2"/>
  <c r="AA433" i="2"/>
  <c r="AA446" i="2"/>
  <c r="AA455" i="2"/>
  <c r="AA458" i="2"/>
  <c r="AA462" i="2"/>
  <c r="AB464" i="2"/>
  <c r="AA469" i="2"/>
  <c r="AA470" i="2"/>
  <c r="AB472" i="2"/>
  <c r="AB474" i="2"/>
  <c r="AA475" i="2"/>
  <c r="AB476" i="2"/>
  <c r="AA478" i="2"/>
  <c r="AA480" i="2"/>
  <c r="AA485" i="2"/>
  <c r="AB490" i="2"/>
  <c r="AA491" i="2"/>
  <c r="AB492" i="2"/>
  <c r="AA494" i="2"/>
  <c r="AA496" i="2"/>
  <c r="AB330" i="2"/>
  <c r="AA331" i="2"/>
  <c r="AA332" i="2"/>
  <c r="AA338" i="2"/>
  <c r="AA340" i="2"/>
  <c r="AA346" i="2"/>
  <c r="AA348" i="2"/>
  <c r="AB355" i="2"/>
  <c r="AA358" i="2"/>
  <c r="AB361" i="2"/>
  <c r="AA365" i="2"/>
  <c r="AA369" i="2"/>
  <c r="AA377" i="2"/>
  <c r="AA383" i="2"/>
  <c r="AA392" i="2"/>
  <c r="AA402" i="2"/>
  <c r="AA404" i="2"/>
  <c r="AB405" i="2"/>
  <c r="AB411" i="2"/>
  <c r="AA412" i="2"/>
  <c r="AB415" i="2"/>
  <c r="AA421" i="2"/>
  <c r="AB423" i="2"/>
  <c r="AA425" i="2"/>
  <c r="AB427" i="2"/>
  <c r="AA429" i="2"/>
  <c r="AB431" i="2"/>
  <c r="AB433" i="2"/>
  <c r="AA438" i="2"/>
  <c r="AA442" i="2"/>
  <c r="AA444" i="2"/>
  <c r="AB446" i="2"/>
  <c r="AA324" i="2"/>
  <c r="AB329" i="2"/>
  <c r="AB336" i="2"/>
  <c r="AB337" i="2"/>
  <c r="AB339" i="2"/>
  <c r="AB344" i="2"/>
  <c r="AB345" i="2"/>
  <c r="AB347" i="2"/>
  <c r="AB352" i="2"/>
  <c r="AA360" i="2"/>
  <c r="AA364" i="2"/>
  <c r="AA373" i="2"/>
  <c r="AB375" i="2"/>
  <c r="AA381" i="2"/>
  <c r="AA386" i="2"/>
  <c r="AA394" i="2"/>
  <c r="AB401" i="2"/>
  <c r="AA403" i="2"/>
  <c r="AA409" i="2"/>
  <c r="AA413" i="2"/>
  <c r="AA417" i="2"/>
  <c r="AA418" i="2"/>
  <c r="AB421" i="2"/>
  <c r="AB425" i="2"/>
  <c r="AB428" i="2"/>
  <c r="AB429" i="2"/>
  <c r="AB432" i="2"/>
  <c r="AA434" i="2"/>
  <c r="AA436" i="2"/>
  <c r="AB438" i="2"/>
  <c r="AA440" i="2"/>
  <c r="AB442" i="2"/>
  <c r="AA443" i="2"/>
  <c r="AB444" i="2"/>
  <c r="AA445" i="2"/>
  <c r="AA448" i="2"/>
  <c r="AB450" i="2"/>
  <c r="AA452" i="2"/>
  <c r="AB454" i="2"/>
  <c r="AB456" i="2"/>
  <c r="AB460" i="2"/>
  <c r="AB466" i="2"/>
  <c r="AA468" i="2"/>
  <c r="AA471" i="2"/>
  <c r="AA473" i="2"/>
  <c r="AA477" i="2"/>
  <c r="AB482" i="2"/>
  <c r="AA483" i="2"/>
  <c r="AB484" i="2"/>
  <c r="AA486" i="2"/>
  <c r="AA488" i="2"/>
  <c r="AA493" i="2"/>
  <c r="AB498" i="2"/>
  <c r="AA499" i="2"/>
  <c r="AB500" i="2"/>
  <c r="AA466" i="2"/>
  <c r="AA482" i="2"/>
  <c r="AA484" i="2"/>
  <c r="AA487" i="2"/>
  <c r="AB494" i="2"/>
  <c r="AA501" i="2"/>
  <c r="AB506" i="2"/>
  <c r="AA507" i="2"/>
  <c r="AB508" i="2"/>
  <c r="AA510" i="2"/>
  <c r="AA512" i="2"/>
  <c r="AA517" i="2"/>
  <c r="AA521" i="2"/>
  <c r="AA522" i="2"/>
  <c r="AA526" i="2"/>
  <c r="AB530" i="2"/>
  <c r="AA531" i="2"/>
  <c r="AA534" i="2"/>
  <c r="AB538" i="2"/>
  <c r="AA539" i="2"/>
  <c r="AB542" i="2"/>
  <c r="AA545" i="2"/>
  <c r="AA546" i="2"/>
  <c r="AB554" i="2"/>
  <c r="AA555" i="2"/>
  <c r="AB557" i="2"/>
  <c r="AA561" i="2"/>
  <c r="AA566" i="2"/>
  <c r="AB567" i="2"/>
  <c r="AA568" i="2"/>
  <c r="AA450" i="2"/>
  <c r="AA456" i="2"/>
  <c r="AB458" i="2"/>
  <c r="AA463" i="2"/>
  <c r="AA464" i="2"/>
  <c r="AB468" i="2"/>
  <c r="AA472" i="2"/>
  <c r="AA474" i="2"/>
  <c r="AA476" i="2"/>
  <c r="AA479" i="2"/>
  <c r="AB486" i="2"/>
  <c r="AB496" i="2"/>
  <c r="AA497" i="2"/>
  <c r="AA505" i="2"/>
  <c r="AB510" i="2"/>
  <c r="AA511" i="2"/>
  <c r="AB512" i="2"/>
  <c r="AA514" i="2"/>
  <c r="AA516" i="2"/>
  <c r="AA518" i="2"/>
  <c r="AB522" i="2"/>
  <c r="AA523" i="2"/>
  <c r="AB526" i="2"/>
  <c r="AB534" i="2"/>
  <c r="AA536" i="2"/>
  <c r="AA540" i="2"/>
  <c r="AA544" i="2"/>
  <c r="AB546" i="2"/>
  <c r="AA549" i="2"/>
  <c r="AA550" i="2"/>
  <c r="AA552" i="2"/>
  <c r="AB555" i="2"/>
  <c r="AA556" i="2"/>
  <c r="AA559" i="2"/>
  <c r="AB561" i="2"/>
  <c r="AA565" i="2"/>
  <c r="AA570" i="2"/>
  <c r="AB571" i="2"/>
  <c r="AA572" i="2"/>
  <c r="AA575" i="2"/>
  <c r="AB577" i="2"/>
  <c r="AA581" i="2"/>
  <c r="AA586" i="2"/>
  <c r="AB587" i="2"/>
  <c r="AA588" i="2"/>
  <c r="AB591" i="2"/>
  <c r="AA592" i="2"/>
  <c r="AA593" i="2"/>
  <c r="AB597" i="2"/>
  <c r="AA599" i="2"/>
  <c r="AB601" i="2"/>
  <c r="AA604" i="2"/>
  <c r="AA606" i="2"/>
  <c r="AB607" i="2"/>
  <c r="AA609" i="2"/>
  <c r="AB615" i="2"/>
  <c r="AB619" i="2"/>
  <c r="AB621" i="2"/>
  <c r="AA623" i="2"/>
  <c r="AA629" i="2"/>
  <c r="AA631" i="2"/>
  <c r="AB452" i="2"/>
  <c r="AA454" i="2"/>
  <c r="AA460" i="2"/>
  <c r="AA461" i="2"/>
  <c r="AB462" i="2"/>
  <c r="AB478" i="2"/>
  <c r="AB488" i="2"/>
  <c r="AA489" i="2"/>
  <c r="AA498" i="2"/>
  <c r="AA500" i="2"/>
  <c r="AA502" i="2"/>
  <c r="AA504" i="2"/>
  <c r="AA509" i="2"/>
  <c r="AB514" i="2"/>
  <c r="AA515" i="2"/>
  <c r="AB516" i="2"/>
  <c r="AB518" i="2"/>
  <c r="AA520" i="2"/>
  <c r="AA524" i="2"/>
  <c r="AA528" i="2"/>
  <c r="AA529" i="2"/>
  <c r="AA532" i="2"/>
  <c r="AB536" i="2"/>
  <c r="AB540" i="2"/>
  <c r="AB544" i="2"/>
  <c r="AA548" i="2"/>
  <c r="AB550" i="2"/>
  <c r="AB552" i="2"/>
  <c r="AA558" i="2"/>
  <c r="AB559" i="2"/>
  <c r="AA560" i="2"/>
  <c r="AA563" i="2"/>
  <c r="AA451" i="2"/>
  <c r="AB470" i="2"/>
  <c r="AB471" i="2"/>
  <c r="AB480" i="2"/>
  <c r="AA481" i="2"/>
  <c r="AA490" i="2"/>
  <c r="AA492" i="2"/>
  <c r="AA495" i="2"/>
  <c r="AB502" i="2"/>
  <c r="AA503" i="2"/>
  <c r="AB504" i="2"/>
  <c r="AA506" i="2"/>
  <c r="AA508" i="2"/>
  <c r="AA513" i="2"/>
  <c r="AB520" i="2"/>
  <c r="AB524" i="2"/>
  <c r="AB528" i="2"/>
  <c r="AA530" i="2"/>
  <c r="AB532" i="2"/>
  <c r="AA537" i="2"/>
  <c r="AA538" i="2"/>
  <c r="AA542" i="2"/>
  <c r="AB547" i="2"/>
  <c r="AB548" i="2"/>
  <c r="AB551" i="2"/>
  <c r="AA553" i="2"/>
  <c r="AA554" i="2"/>
  <c r="AA557" i="2"/>
  <c r="AA562" i="2"/>
  <c r="AB563" i="2"/>
  <c r="AA564" i="2"/>
  <c r="AA567" i="2"/>
  <c r="AB569" i="2"/>
  <c r="AA573" i="2"/>
  <c r="AA578" i="2"/>
  <c r="AB579" i="2"/>
  <c r="AA580" i="2"/>
  <c r="AA583" i="2"/>
  <c r="AB585" i="2"/>
  <c r="AA589" i="2"/>
  <c r="AA594" i="2"/>
  <c r="AB595" i="2"/>
  <c r="AA603" i="2"/>
  <c r="AA605" i="2"/>
  <c r="AA611" i="2"/>
  <c r="AA612" i="2"/>
  <c r="AA613" i="2"/>
  <c r="AA614" i="2"/>
  <c r="AA617" i="2"/>
  <c r="AB625" i="2"/>
  <c r="AA627" i="2"/>
  <c r="AB630" i="2"/>
  <c r="AA569" i="2"/>
  <c r="AA574" i="2"/>
  <c r="AA584" i="2"/>
  <c r="AB593" i="2"/>
  <c r="AA595" i="2"/>
  <c r="AA597" i="2"/>
  <c r="AA598" i="2"/>
  <c r="AB605" i="2"/>
  <c r="AB613" i="2"/>
  <c r="AB629" i="2"/>
  <c r="AB633" i="2"/>
  <c r="AA635" i="2"/>
  <c r="AB640" i="2"/>
  <c r="AA641" i="2"/>
  <c r="AB642" i="2"/>
  <c r="AA644" i="2"/>
  <c r="AA646" i="2"/>
  <c r="AA651" i="2"/>
  <c r="AB656" i="2"/>
  <c r="AA657" i="2"/>
  <c r="AB658" i="2"/>
  <c r="AA660" i="2"/>
  <c r="AA662" i="2"/>
  <c r="AA667" i="2"/>
  <c r="AB672" i="2"/>
  <c r="AA673" i="2"/>
  <c r="AB674" i="2"/>
  <c r="AA676" i="2"/>
  <c r="AB680" i="2"/>
  <c r="AA683" i="2"/>
  <c r="AA688" i="2"/>
  <c r="AB692" i="2"/>
  <c r="AA695" i="2"/>
  <c r="AA703" i="2"/>
  <c r="AA705" i="2"/>
  <c r="AB706" i="2"/>
  <c r="AB709" i="2"/>
  <c r="AB710" i="2"/>
  <c r="AB713" i="2"/>
  <c r="AA715" i="2"/>
  <c r="AA716" i="2"/>
  <c r="AB717" i="2"/>
  <c r="AA719" i="2"/>
  <c r="AA721" i="2"/>
  <c r="AA726" i="2"/>
  <c r="AB731" i="2"/>
  <c r="AA732" i="2"/>
  <c r="AB733" i="2"/>
  <c r="AA576" i="2"/>
  <c r="AB583" i="2"/>
  <c r="AA585" i="2"/>
  <c r="AA587" i="2"/>
  <c r="AB589" i="2"/>
  <c r="AB611" i="2"/>
  <c r="AA615" i="2"/>
  <c r="AB617" i="2"/>
  <c r="AB623" i="2"/>
  <c r="AB627" i="2"/>
  <c r="AA628" i="2"/>
  <c r="AB631" i="2"/>
  <c r="AB634" i="2"/>
  <c r="AB635" i="2"/>
  <c r="AA639" i="2"/>
  <c r="AB644" i="2"/>
  <c r="AA645" i="2"/>
  <c r="AB646" i="2"/>
  <c r="AA648" i="2"/>
  <c r="AA650" i="2"/>
  <c r="AA655" i="2"/>
  <c r="AB660" i="2"/>
  <c r="AA661" i="2"/>
  <c r="AB662" i="2"/>
  <c r="AA664" i="2"/>
  <c r="AA666" i="2"/>
  <c r="AA671" i="2"/>
  <c r="AB676" i="2"/>
  <c r="AA677" i="2"/>
  <c r="AB688" i="2"/>
  <c r="AA690" i="2"/>
  <c r="AA694" i="2"/>
  <c r="AA696" i="2"/>
  <c r="AA697" i="2"/>
  <c r="AA700" i="2"/>
  <c r="AA707" i="2"/>
  <c r="AB719" i="2"/>
  <c r="AA720" i="2"/>
  <c r="AB721" i="2"/>
  <c r="AB575" i="2"/>
  <c r="AA577" i="2"/>
  <c r="AA579" i="2"/>
  <c r="AB581" i="2"/>
  <c r="AA590" i="2"/>
  <c r="AA591" i="2"/>
  <c r="AB599" i="2"/>
  <c r="AA601" i="2"/>
  <c r="AB603" i="2"/>
  <c r="AB609" i="2"/>
  <c r="AA619" i="2"/>
  <c r="AA620" i="2"/>
  <c r="AA632" i="2"/>
  <c r="AA636" i="2"/>
  <c r="AA638" i="2"/>
  <c r="AA643" i="2"/>
  <c r="AB648" i="2"/>
  <c r="AA649" i="2"/>
  <c r="AB650" i="2"/>
  <c r="AA652" i="2"/>
  <c r="AA654" i="2"/>
  <c r="AA659" i="2"/>
  <c r="AB664" i="2"/>
  <c r="AA665" i="2"/>
  <c r="AB666" i="2"/>
  <c r="AA668" i="2"/>
  <c r="AA670" i="2"/>
  <c r="AA675" i="2"/>
  <c r="AA678" i="2"/>
  <c r="AA679" i="2"/>
  <c r="AA682" i="2"/>
  <c r="AA684" i="2"/>
  <c r="AA686" i="2"/>
  <c r="AA687" i="2"/>
  <c r="AB690" i="2"/>
  <c r="AB694" i="2"/>
  <c r="AB696" i="2"/>
  <c r="AA698" i="2"/>
  <c r="AB700" i="2"/>
  <c r="AA702" i="2"/>
  <c r="AA704" i="2"/>
  <c r="AA708" i="2"/>
  <c r="AA711" i="2"/>
  <c r="AA712" i="2"/>
  <c r="AA714" i="2"/>
  <c r="AA718" i="2"/>
  <c r="AB723" i="2"/>
  <c r="AA724" i="2"/>
  <c r="AB725" i="2"/>
  <c r="AB565" i="2"/>
  <c r="AA571" i="2"/>
  <c r="AB573" i="2"/>
  <c r="AA582" i="2"/>
  <c r="AA607" i="2"/>
  <c r="AA621" i="2"/>
  <c r="AA622" i="2"/>
  <c r="AA625" i="2"/>
  <c r="AB626" i="2"/>
  <c r="AA633" i="2"/>
  <c r="AB636" i="2"/>
  <c r="AA637" i="2"/>
  <c r="AB638" i="2"/>
  <c r="AA640" i="2"/>
  <c r="AA642" i="2"/>
  <c r="AA647" i="2"/>
  <c r="AB652" i="2"/>
  <c r="AA653" i="2"/>
  <c r="AB654" i="2"/>
  <c r="AA656" i="2"/>
  <c r="AA658" i="2"/>
  <c r="AA663" i="2"/>
  <c r="AB668" i="2"/>
  <c r="AA669" i="2"/>
  <c r="AB670" i="2"/>
  <c r="AA672" i="2"/>
  <c r="AA674" i="2"/>
  <c r="AB678" i="2"/>
  <c r="AA680" i="2"/>
  <c r="AA681" i="2"/>
  <c r="AB682" i="2"/>
  <c r="AB684" i="2"/>
  <c r="AB686" i="2"/>
  <c r="AA692" i="2"/>
  <c r="AB698" i="2"/>
  <c r="AB702" i="2"/>
  <c r="AB704" i="2"/>
  <c r="AA706" i="2"/>
  <c r="AB708" i="2"/>
  <c r="AA710" i="2"/>
  <c r="AB712" i="2"/>
  <c r="AB714" i="2"/>
  <c r="AA717" i="2"/>
  <c r="AA722" i="2"/>
  <c r="AB727" i="2"/>
  <c r="AA728" i="2"/>
  <c r="AB729" i="2"/>
  <c r="AA731" i="2"/>
  <c r="AA733" i="2"/>
  <c r="AA738" i="2"/>
  <c r="AB743" i="2"/>
  <c r="AA744" i="2"/>
  <c r="AB745" i="2"/>
  <c r="AA747" i="2"/>
  <c r="AA749" i="2"/>
  <c r="AA754" i="2"/>
  <c r="AA725" i="2"/>
  <c r="AA727" i="2"/>
  <c r="AA729" i="2"/>
  <c r="AA730" i="2"/>
  <c r="AA739" i="2"/>
  <c r="AB741" i="2"/>
  <c r="AA745" i="2"/>
  <c r="AB751" i="2"/>
  <c r="AA752" i="2"/>
  <c r="AB759" i="2"/>
  <c r="AA760" i="2"/>
  <c r="AB761" i="2"/>
  <c r="AA763" i="2"/>
  <c r="AA765" i="2"/>
  <c r="AA770" i="2"/>
  <c r="AA774" i="2"/>
  <c r="AA777" i="2"/>
  <c r="AA778" i="2"/>
  <c r="AA781" i="2"/>
  <c r="AA783" i="2"/>
  <c r="AA785" i="2"/>
  <c r="AA786" i="2"/>
  <c r="AB789" i="2"/>
  <c r="AB791" i="2"/>
  <c r="AA792" i="2"/>
  <c r="AA797" i="2"/>
  <c r="AA801" i="2"/>
  <c r="AA802" i="2"/>
  <c r="AA805" i="2"/>
  <c r="AB809" i="2"/>
  <c r="AB813" i="2"/>
  <c r="AB817" i="2"/>
  <c r="AA819" i="2"/>
  <c r="AA821" i="2"/>
  <c r="AB8" i="2"/>
  <c r="AA11" i="2"/>
  <c r="AA15" i="2"/>
  <c r="AA16" i="2"/>
  <c r="AA20" i="2"/>
  <c r="AB22" i="2"/>
  <c r="AA27" i="2"/>
  <c r="AB28" i="2"/>
  <c r="AB30" i="2"/>
  <c r="AA31" i="2"/>
  <c r="AB32" i="2"/>
  <c r="AA33" i="2"/>
  <c r="AA36" i="2"/>
  <c r="AB38" i="2"/>
  <c r="AB44" i="2"/>
  <c r="AA45" i="2"/>
  <c r="AB46" i="2"/>
  <c r="AA48" i="2"/>
  <c r="AA50" i="2"/>
  <c r="AA52" i="2"/>
  <c r="AA55" i="2"/>
  <c r="AA56" i="2"/>
  <c r="AA58" i="2"/>
  <c r="AB59" i="2"/>
  <c r="AA63" i="2"/>
  <c r="AB72" i="2"/>
  <c r="AB73" i="2"/>
  <c r="AA723" i="2"/>
  <c r="AA734" i="2"/>
  <c r="AA737" i="2"/>
  <c r="AB739" i="2"/>
  <c r="AA740" i="2"/>
  <c r="AA742" i="2"/>
  <c r="AA746" i="2"/>
  <c r="AB749" i="2"/>
  <c r="AA758" i="2"/>
  <c r="AB763" i="2"/>
  <c r="AA764" i="2"/>
  <c r="AB765" i="2"/>
  <c r="AA767" i="2"/>
  <c r="AA769" i="2"/>
  <c r="AB777" i="2"/>
  <c r="AA779" i="2"/>
  <c r="AA780" i="2"/>
  <c r="AB781" i="2"/>
  <c r="AB783" i="2"/>
  <c r="AB785" i="2"/>
  <c r="AA790" i="2"/>
  <c r="AA793" i="2"/>
  <c r="AB797" i="2"/>
  <c r="AB801" i="2"/>
  <c r="AA803" i="2"/>
  <c r="AB805" i="2"/>
  <c r="AA810" i="2"/>
  <c r="AA811" i="2"/>
  <c r="AA815" i="2"/>
  <c r="AB819" i="2"/>
  <c r="AB821" i="2"/>
  <c r="AA7" i="2"/>
  <c r="AA9" i="2"/>
  <c r="AA13" i="2"/>
  <c r="AB16" i="2"/>
  <c r="AA17" i="2"/>
  <c r="AA18" i="2"/>
  <c r="AB20" i="2"/>
  <c r="AA21" i="2"/>
  <c r="AA24" i="2"/>
  <c r="AA35" i="2"/>
  <c r="AB36" i="2"/>
  <c r="AA39" i="2"/>
  <c r="AA43" i="2"/>
  <c r="AB48" i="2"/>
  <c r="AA49" i="2"/>
  <c r="AB50" i="2"/>
  <c r="AB52" i="2"/>
  <c r="AA54" i="2"/>
  <c r="AB56" i="2"/>
  <c r="AB58" i="2"/>
  <c r="AA61" i="2"/>
  <c r="AB63" i="2"/>
  <c r="AA67" i="2"/>
  <c r="AA69" i="2"/>
  <c r="AA75" i="2"/>
  <c r="AB77" i="2"/>
  <c r="AB83" i="2"/>
  <c r="AA84" i="2"/>
  <c r="AB85" i="2"/>
  <c r="AA87" i="2"/>
  <c r="AA735" i="2"/>
  <c r="AB737" i="2"/>
  <c r="AA748" i="2"/>
  <c r="AA750" i="2"/>
  <c r="AA753" i="2"/>
  <c r="AA755" i="2"/>
  <c r="AA757" i="2"/>
  <c r="AA762" i="2"/>
  <c r="AB767" i="2"/>
  <c r="AA768" i="2"/>
  <c r="AB769" i="2"/>
  <c r="AA771" i="2"/>
  <c r="AA773" i="2"/>
  <c r="AA775" i="2"/>
  <c r="AB779" i="2"/>
  <c r="AA782" i="2"/>
  <c r="AA787" i="2"/>
  <c r="AB793" i="2"/>
  <c r="AA794" i="2"/>
  <c r="AA795" i="2"/>
  <c r="AA799" i="2"/>
  <c r="AB803" i="2"/>
  <c r="AA804" i="2"/>
  <c r="AA807" i="2"/>
  <c r="AB811" i="2"/>
  <c r="AA812" i="2"/>
  <c r="AB815" i="2"/>
  <c r="AB820" i="2"/>
  <c r="AA822" i="2"/>
  <c r="AA6" i="2"/>
  <c r="AB9" i="2"/>
  <c r="AA12" i="2"/>
  <c r="AB13" i="2"/>
  <c r="AB17" i="2"/>
  <c r="AA19" i="2"/>
  <c r="AA23" i="2"/>
  <c r="AB24" i="2"/>
  <c r="AA25" i="2"/>
  <c r="AA26" i="2"/>
  <c r="AA29" i="2"/>
  <c r="AA34" i="2"/>
  <c r="AB39" i="2"/>
  <c r="AA40" i="2"/>
  <c r="AA42" i="2"/>
  <c r="AA47" i="2"/>
  <c r="AA51" i="2"/>
  <c r="AB54" i="2"/>
  <c r="AB57" i="2"/>
  <c r="AA60" i="2"/>
  <c r="AB61" i="2"/>
  <c r="AA62" i="2"/>
  <c r="AA65" i="2"/>
  <c r="AB67" i="2"/>
  <c r="AB69" i="2"/>
  <c r="AA71" i="2"/>
  <c r="AB735" i="2"/>
  <c r="AA736" i="2"/>
  <c r="AA741" i="2"/>
  <c r="AA743" i="2"/>
  <c r="AB747" i="2"/>
  <c r="AA751" i="2"/>
  <c r="AB753" i="2"/>
  <c r="AB755" i="2"/>
  <c r="AA756" i="2"/>
  <c r="AB757" i="2"/>
  <c r="AA759" i="2"/>
  <c r="AA761" i="2"/>
  <c r="AA766" i="2"/>
  <c r="AB771" i="2"/>
  <c r="AA772" i="2"/>
  <c r="AB773" i="2"/>
  <c r="AB775" i="2"/>
  <c r="AA776" i="2"/>
  <c r="AB787" i="2"/>
  <c r="AA789" i="2"/>
  <c r="AA791" i="2"/>
  <c r="AB795" i="2"/>
  <c r="AA796" i="2"/>
  <c r="AB799" i="2"/>
  <c r="AB807" i="2"/>
  <c r="AA809" i="2"/>
  <c r="AA813" i="2"/>
  <c r="AA817" i="2"/>
  <c r="AA818" i="2"/>
  <c r="AA8" i="2"/>
  <c r="AA10" i="2"/>
  <c r="AB12" i="2"/>
  <c r="AA14" i="2"/>
  <c r="AB19" i="2"/>
  <c r="AA22" i="2"/>
  <c r="AB26" i="2"/>
  <c r="AA28" i="2"/>
  <c r="AA30" i="2"/>
  <c r="AA32" i="2"/>
  <c r="AB34" i="2"/>
  <c r="AA38" i="2"/>
  <c r="AB40" i="2"/>
  <c r="AA41" i="2"/>
  <c r="AB42" i="2"/>
  <c r="AA44" i="2"/>
  <c r="AA46" i="2"/>
  <c r="AA59" i="2"/>
  <c r="AA64" i="2"/>
  <c r="AB65" i="2"/>
  <c r="AA66" i="2"/>
  <c r="AA68" i="2"/>
  <c r="AB71" i="2"/>
  <c r="AA73" i="2"/>
  <c r="AA79" i="2"/>
  <c r="AA81" i="2"/>
  <c r="AA86" i="2"/>
  <c r="AB76" i="2"/>
  <c r="AA77" i="2"/>
  <c r="AA78" i="2"/>
  <c r="AB79" i="2"/>
  <c r="AB91" i="2"/>
  <c r="AA92" i="2"/>
  <c r="AB93" i="2"/>
  <c r="AB97" i="2"/>
  <c r="AA101" i="2"/>
  <c r="AB104" i="2"/>
  <c r="AB105" i="2"/>
  <c r="AB109" i="2"/>
  <c r="AA110" i="2"/>
  <c r="AB111" i="2"/>
  <c r="AA113" i="2"/>
  <c r="AA115" i="2"/>
  <c r="AB119" i="2"/>
  <c r="AA122" i="2"/>
  <c r="AB124" i="2"/>
  <c r="AB128" i="2"/>
  <c r="AB132" i="2"/>
  <c r="AB136" i="2"/>
  <c r="AB140" i="2"/>
  <c r="AB144" i="2"/>
  <c r="AB149" i="2"/>
  <c r="AA150" i="2"/>
  <c r="AB153" i="2"/>
  <c r="AB155" i="2"/>
  <c r="AB159" i="2"/>
  <c r="AA160" i="2"/>
  <c r="AA165" i="2"/>
  <c r="AB166" i="2"/>
  <c r="AA173" i="2"/>
  <c r="AB174" i="2"/>
  <c r="AA181" i="2"/>
  <c r="AB182" i="2"/>
  <c r="AA188" i="2"/>
  <c r="AB194" i="2"/>
  <c r="AA195" i="2"/>
  <c r="AB198" i="2"/>
  <c r="AB200" i="2"/>
  <c r="AB201" i="2"/>
  <c r="AA204" i="2"/>
  <c r="AB206" i="2"/>
  <c r="AA208" i="2"/>
  <c r="AB210" i="2"/>
  <c r="AA212" i="2"/>
  <c r="AB214" i="2"/>
  <c r="AB75" i="2"/>
  <c r="AB81" i="2"/>
  <c r="AA82" i="2"/>
  <c r="AA90" i="2"/>
  <c r="AA94" i="2"/>
  <c r="AB101" i="2"/>
  <c r="AA102" i="2"/>
  <c r="AA107" i="2"/>
  <c r="AB113" i="2"/>
  <c r="AA114" i="2"/>
  <c r="AB115" i="2"/>
  <c r="AA117" i="2"/>
  <c r="AB122" i="2"/>
  <c r="AA125" i="2"/>
  <c r="AA126" i="2"/>
  <c r="AA129" i="2"/>
  <c r="AA130" i="2"/>
  <c r="AA133" i="2"/>
  <c r="AA134" i="2"/>
  <c r="AA137" i="2"/>
  <c r="AA138" i="2"/>
  <c r="AA141" i="2"/>
  <c r="AA142" i="2"/>
  <c r="AA145" i="2"/>
  <c r="AA146" i="2"/>
  <c r="AA151" i="2"/>
  <c r="AA156" i="2"/>
  <c r="AA158" i="2"/>
  <c r="AB160" i="2"/>
  <c r="AA161" i="2"/>
  <c r="AA162" i="2"/>
  <c r="AA163" i="2"/>
  <c r="AA168" i="2"/>
  <c r="AA170" i="2"/>
  <c r="AA171" i="2"/>
  <c r="AA176" i="2"/>
  <c r="AA178" i="2"/>
  <c r="AA179" i="2"/>
  <c r="AA184" i="2"/>
  <c r="AA186" i="2"/>
  <c r="AA196" i="2"/>
  <c r="AA202" i="2"/>
  <c r="AA203" i="2"/>
  <c r="AA205" i="2"/>
  <c r="AA209" i="2"/>
  <c r="AA213" i="2"/>
  <c r="AA215" i="2"/>
  <c r="AA216" i="2"/>
  <c r="AA219" i="2"/>
  <c r="AA220" i="2"/>
  <c r="AB225" i="2"/>
  <c r="AB229" i="2"/>
  <c r="AB217" i="2"/>
  <c r="AB221" i="2"/>
  <c r="AA74" i="2"/>
  <c r="AA83" i="2"/>
  <c r="AA85" i="2"/>
  <c r="AA89" i="2"/>
  <c r="AA95" i="2"/>
  <c r="AA96" i="2"/>
  <c r="AA98" i="2"/>
  <c r="AA99" i="2"/>
  <c r="AA103" i="2"/>
  <c r="AA106" i="2"/>
  <c r="AB107" i="2"/>
  <c r="AB108" i="2"/>
  <c r="AA112" i="2"/>
  <c r="AB117" i="2"/>
  <c r="AA121" i="2"/>
  <c r="AA123" i="2"/>
  <c r="AB125" i="2"/>
  <c r="AA127" i="2"/>
  <c r="AB129" i="2"/>
  <c r="AA131" i="2"/>
  <c r="AB133" i="2"/>
  <c r="AA135" i="2"/>
  <c r="AB137" i="2"/>
  <c r="AA139" i="2"/>
  <c r="AB141" i="2"/>
  <c r="AA143" i="2"/>
  <c r="AB145" i="2"/>
  <c r="AA147" i="2"/>
  <c r="AA152" i="2"/>
  <c r="AA154" i="2"/>
  <c r="AB156" i="2"/>
  <c r="AA157" i="2"/>
  <c r="AB161" i="2"/>
  <c r="AB162" i="2"/>
  <c r="AA169" i="2"/>
  <c r="AB170" i="2"/>
  <c r="AA177" i="2"/>
  <c r="AB178" i="2"/>
  <c r="AB186" i="2"/>
  <c r="AA187" i="2"/>
  <c r="AA190" i="2"/>
  <c r="AA191" i="2"/>
  <c r="AA197" i="2"/>
  <c r="AB202" i="2"/>
  <c r="AB205" i="2"/>
  <c r="AB209" i="2"/>
  <c r="AB213" i="2"/>
  <c r="AA226" i="2"/>
  <c r="AA230" i="2"/>
  <c r="AA80" i="2"/>
  <c r="AB87" i="2"/>
  <c r="AA88" i="2"/>
  <c r="AB89" i="2"/>
  <c r="AA91" i="2"/>
  <c r="AA93" i="2"/>
  <c r="AB95" i="2"/>
  <c r="AA97" i="2"/>
  <c r="AB99" i="2"/>
  <c r="AB103" i="2"/>
  <c r="AA105" i="2"/>
  <c r="AA109" i="2"/>
  <c r="AA111" i="2"/>
  <c r="AA116" i="2"/>
  <c r="AA119" i="2"/>
  <c r="AB121" i="2"/>
  <c r="AB123" i="2"/>
  <c r="AA124" i="2"/>
  <c r="AA128" i="2"/>
  <c r="AA132" i="2"/>
  <c r="AA136" i="2"/>
  <c r="AA140" i="2"/>
  <c r="AA144" i="2"/>
  <c r="AA149" i="2"/>
  <c r="AB152" i="2"/>
  <c r="AA153" i="2"/>
  <c r="AB157" i="2"/>
  <c r="AA159" i="2"/>
  <c r="AA164" i="2"/>
  <c r="AA166" i="2"/>
  <c r="AA167" i="2"/>
  <c r="AA172" i="2"/>
  <c r="AA174" i="2"/>
  <c r="AA175" i="2"/>
  <c r="AA180" i="2"/>
  <c r="AA182" i="2"/>
  <c r="AA183" i="2"/>
  <c r="AB190" i="2"/>
  <c r="AA192" i="2"/>
  <c r="AA194" i="2"/>
  <c r="AB197" i="2"/>
  <c r="AA198" i="2"/>
  <c r="AA199" i="2"/>
  <c r="AA206" i="2"/>
  <c r="AA207" i="2"/>
  <c r="AA210" i="2"/>
  <c r="AA211" i="2"/>
  <c r="AA214" i="2"/>
  <c r="AA218" i="2"/>
  <c r="AA222" i="2"/>
  <c r="AB226" i="2"/>
  <c r="AA227" i="2"/>
  <c r="AB230" i="2"/>
  <c r="AA231" i="2"/>
  <c r="AB218" i="2"/>
  <c r="AB222" i="2"/>
  <c r="AA223" i="2"/>
  <c r="AA225" i="2"/>
  <c r="AB231" i="2"/>
  <c r="AB175" i="2"/>
  <c r="AB112" i="2"/>
  <c r="AB187" i="2"/>
  <c r="AB173" i="2"/>
  <c r="AB90" i="2"/>
  <c r="AB179" i="2"/>
  <c r="AB146" i="2"/>
  <c r="AB138" i="2"/>
  <c r="AB130" i="2"/>
  <c r="AB195" i="2"/>
  <c r="AB169" i="2"/>
  <c r="AA118" i="2"/>
  <c r="AB782" i="2"/>
  <c r="AB762" i="2"/>
  <c r="AB33" i="2"/>
  <c r="AB774" i="2"/>
  <c r="AB738" i="2"/>
  <c r="AB750" i="2"/>
  <c r="AB687" i="2"/>
  <c r="AA689" i="2"/>
  <c r="AB639" i="2"/>
  <c r="AB667" i="2"/>
  <c r="AB558" i="2"/>
  <c r="AB511" i="2"/>
  <c r="AB566" i="2"/>
  <c r="AB479" i="2"/>
  <c r="AB475" i="2"/>
  <c r="AB437" i="2"/>
  <c r="AB396" i="2"/>
  <c r="AB483" i="2"/>
  <c r="AB434" i="2"/>
  <c r="AB312" i="2"/>
  <c r="AB277" i="2"/>
  <c r="AB300" i="2"/>
  <c r="AB798" i="2"/>
  <c r="AA814" i="2"/>
  <c r="AA798" i="2"/>
  <c r="AA709" i="2"/>
  <c r="AB715" i="2"/>
  <c r="AB693" i="2"/>
  <c r="AB227" i="2"/>
  <c r="AB211" i="2"/>
  <c r="AB167" i="2"/>
  <c r="AB184" i="2"/>
  <c r="AB168" i="2"/>
  <c r="AB219" i="2"/>
  <c r="AB171" i="2"/>
  <c r="AB223" i="2"/>
  <c r="AB180" i="2"/>
  <c r="AB164" i="2"/>
  <c r="AB116" i="2"/>
  <c r="AB51" i="2"/>
  <c r="AB7" i="2"/>
  <c r="AB11" i="2"/>
  <c r="AB790" i="2"/>
  <c r="AB758" i="2"/>
  <c r="AB27" i="2"/>
  <c r="AB786" i="2"/>
  <c r="AB6" i="2"/>
  <c r="AA788" i="2"/>
  <c r="AB643" i="2"/>
  <c r="AB655" i="2"/>
  <c r="AB570" i="2"/>
  <c r="AB683" i="2"/>
  <c r="AB647" i="2"/>
  <c r="AB574" i="2"/>
  <c r="AB507" i="2"/>
  <c r="AB582" i="2"/>
  <c r="AB515" i="2"/>
  <c r="AB491" i="2"/>
  <c r="AB473" i="2"/>
  <c r="AB388" i="2"/>
  <c r="AB328" i="2"/>
  <c r="AB499" i="2"/>
  <c r="AB445" i="2"/>
  <c r="AB400" i="2"/>
  <c r="AB324" i="2"/>
  <c r="AA326" i="2"/>
  <c r="AB273" i="2"/>
  <c r="AB316" i="2"/>
  <c r="AA264" i="2"/>
  <c r="AA806" i="2"/>
  <c r="AB780" i="2"/>
  <c r="AB822" i="2"/>
  <c r="AB800" i="2"/>
  <c r="AA816" i="2"/>
  <c r="AB810" i="2"/>
  <c r="AA800" i="2"/>
  <c r="AB794" i="2"/>
  <c r="AB806" i="2"/>
  <c r="AB792" i="2"/>
  <c r="AA784" i="2"/>
  <c r="AB772" i="2"/>
  <c r="AB768" i="2"/>
  <c r="AB764" i="2"/>
  <c r="AB760" i="2"/>
  <c r="AB756" i="2"/>
  <c r="AB752" i="2"/>
  <c r="AB748" i="2"/>
  <c r="AB744" i="2"/>
  <c r="AB740" i="2"/>
  <c r="AB736" i="2"/>
  <c r="AB732" i="2"/>
  <c r="AB728" i="2"/>
  <c r="AA189" i="2"/>
  <c r="AB181" i="2"/>
  <c r="AB165" i="2"/>
  <c r="AB94" i="2"/>
  <c r="AB215" i="2"/>
  <c r="AB163" i="2"/>
  <c r="AB142" i="2"/>
  <c r="AB134" i="2"/>
  <c r="AB126" i="2"/>
  <c r="AB177" i="2"/>
  <c r="AB150" i="2"/>
  <c r="AB82" i="2"/>
  <c r="AB23" i="2"/>
  <c r="AB746" i="2"/>
  <c r="AB730" i="2"/>
  <c r="AB43" i="2"/>
  <c r="AB754" i="2"/>
  <c r="AB770" i="2"/>
  <c r="AB14" i="2"/>
  <c r="AB718" i="2"/>
  <c r="AB679" i="2"/>
  <c r="AB659" i="2"/>
  <c r="AB586" i="2"/>
  <c r="AB671" i="2"/>
  <c r="AB722" i="2"/>
  <c r="AB663" i="2"/>
  <c r="AB578" i="2"/>
  <c r="AB598" i="2"/>
  <c r="AB562" i="2"/>
  <c r="AB408" i="2"/>
  <c r="AB392" i="2"/>
  <c r="AB320" i="2"/>
  <c r="AB272" i="2"/>
  <c r="AB266" i="2"/>
  <c r="AB237" i="2"/>
  <c r="AB258" i="2"/>
  <c r="AB233" i="2"/>
  <c r="AB818" i="2"/>
  <c r="AA808" i="2"/>
  <c r="AB802" i="2"/>
  <c r="AB814" i="2"/>
  <c r="AB784" i="2"/>
  <c r="AA820" i="2"/>
  <c r="AB812" i="2"/>
  <c r="AB796" i="2"/>
  <c r="AB808" i="2"/>
  <c r="AB776" i="2"/>
  <c r="AB207" i="2"/>
  <c r="AB183" i="2"/>
  <c r="AB191" i="2"/>
  <c r="AB176" i="2"/>
  <c r="AB188" i="2"/>
  <c r="AB86" i="2"/>
  <c r="AB172" i="2"/>
  <c r="AB47" i="2"/>
  <c r="AB742" i="2"/>
  <c r="AB726" i="2"/>
  <c r="AB66" i="2"/>
  <c r="AB778" i="2"/>
  <c r="AB62" i="2"/>
  <c r="AB10" i="2"/>
  <c r="AB766" i="2"/>
  <c r="AB734" i="2"/>
  <c r="AB675" i="2"/>
  <c r="AB594" i="2"/>
  <c r="AB651" i="2"/>
  <c r="AB590" i="2"/>
  <c r="AB487" i="2"/>
  <c r="AB495" i="2"/>
  <c r="AB503" i="2"/>
  <c r="AB404" i="2"/>
  <c r="AB441" i="2"/>
  <c r="AB262" i="2"/>
  <c r="AB296" i="2"/>
  <c r="AB804" i="2"/>
  <c r="AB816" i="2"/>
  <c r="AB788" i="2"/>
  <c r="AB697" i="2"/>
  <c r="AB691" i="2"/>
  <c r="AA701" i="2"/>
  <c r="AA713" i="2"/>
  <c r="AA691" i="2"/>
  <c r="AB699" i="2"/>
  <c r="AA685" i="2"/>
  <c r="AB673" i="2"/>
  <c r="AB669" i="2"/>
  <c r="AB665" i="2"/>
  <c r="AB661" i="2"/>
  <c r="AB657" i="2"/>
  <c r="AB653" i="2"/>
  <c r="AB649" i="2"/>
  <c r="AB645" i="2"/>
  <c r="AB641" i="2"/>
  <c r="AB637" i="2"/>
  <c r="AA616" i="2"/>
  <c r="AA602" i="2"/>
  <c r="AB632" i="2"/>
  <c r="AB608" i="2"/>
  <c r="AA630" i="2"/>
  <c r="AB622" i="2"/>
  <c r="AB604" i="2"/>
  <c r="AA596" i="2"/>
  <c r="AB602" i="2"/>
  <c r="AB576" i="2"/>
  <c r="AB560" i="2"/>
  <c r="AA547" i="2"/>
  <c r="AB545" i="2"/>
  <c r="AB541" i="2"/>
  <c r="AA541" i="2"/>
  <c r="AA527" i="2"/>
  <c r="AB523" i="2"/>
  <c r="AB505" i="2"/>
  <c r="AB489" i="2"/>
  <c r="AB457" i="2"/>
  <c r="AB453" i="2"/>
  <c r="AA457" i="2"/>
  <c r="AB467" i="2"/>
  <c r="AB426" i="2"/>
  <c r="AB410" i="2"/>
  <c r="AB422" i="2"/>
  <c r="AB418" i="2"/>
  <c r="AB402" i="2"/>
  <c r="AB386" i="2"/>
  <c r="AB380" i="2"/>
  <c r="AA376" i="2"/>
  <c r="AA370" i="2"/>
  <c r="AB358" i="2"/>
  <c r="AB350" i="2"/>
  <c r="AA362" i="2"/>
  <c r="AA359" i="2"/>
  <c r="AA321" i="2"/>
  <c r="AB346" i="2"/>
  <c r="AB338" i="2"/>
  <c r="AA693" i="2"/>
  <c r="AB701" i="2"/>
  <c r="AA618" i="2"/>
  <c r="AB614" i="2"/>
  <c r="AB596" i="2"/>
  <c r="AB624" i="2"/>
  <c r="AB620" i="2"/>
  <c r="AB618" i="2"/>
  <c r="AA600" i="2"/>
  <c r="AB580" i="2"/>
  <c r="AB564" i="2"/>
  <c r="AA533" i="2"/>
  <c r="AB527" i="2"/>
  <c r="AA551" i="2"/>
  <c r="AA543" i="2"/>
  <c r="AB539" i="2"/>
  <c r="AB521" i="2"/>
  <c r="AB535" i="2"/>
  <c r="AA519" i="2"/>
  <c r="AB509" i="2"/>
  <c r="AB493" i="2"/>
  <c r="AB477" i="2"/>
  <c r="AA465" i="2"/>
  <c r="AB449" i="2"/>
  <c r="AB459" i="2"/>
  <c r="AB469" i="2"/>
  <c r="AA459" i="2"/>
  <c r="AB451" i="2"/>
  <c r="AA432" i="2"/>
  <c r="AB390" i="2"/>
  <c r="AB374" i="2"/>
  <c r="AB382" i="2"/>
  <c r="AA380" i="2"/>
  <c r="AA371" i="2"/>
  <c r="AB370" i="2"/>
  <c r="AA330" i="2"/>
  <c r="AA305" i="2"/>
  <c r="AB317" i="2"/>
  <c r="AB309" i="2"/>
  <c r="AA291" i="2"/>
  <c r="AB301" i="2"/>
  <c r="AA279" i="2"/>
  <c r="AB260" i="2"/>
  <c r="AA255" i="2"/>
  <c r="AB253" i="2"/>
  <c r="AB241" i="2"/>
  <c r="AB228" i="2"/>
  <c r="AB212" i="2"/>
  <c r="AB185" i="2"/>
  <c r="AA200" i="2"/>
  <c r="AA232" i="2"/>
  <c r="AB681" i="2"/>
  <c r="AB707" i="2"/>
  <c r="AB703" i="2"/>
  <c r="AB689" i="2"/>
  <c r="AB677" i="2"/>
  <c r="AA626" i="2"/>
  <c r="AB612" i="2"/>
  <c r="AB600" i="2"/>
  <c r="AA608" i="2"/>
  <c r="AB588" i="2"/>
  <c r="AB628" i="2"/>
  <c r="AB616" i="2"/>
  <c r="AB592" i="2"/>
  <c r="AB584" i="2"/>
  <c r="AB568" i="2"/>
  <c r="AA535" i="2"/>
  <c r="AB531" i="2"/>
  <c r="AB525" i="2"/>
  <c r="AB519" i="2"/>
  <c r="AB537" i="2"/>
  <c r="AB533" i="2"/>
  <c r="AB513" i="2"/>
  <c r="AB497" i="2"/>
  <c r="AB481" i="2"/>
  <c r="AA467" i="2"/>
  <c r="AB461" i="2"/>
  <c r="AB455" i="2"/>
  <c r="AB447" i="2"/>
  <c r="AB443" i="2"/>
  <c r="AB439" i="2"/>
  <c r="AB435" i="2"/>
  <c r="AA414" i="2"/>
  <c r="AB430" i="2"/>
  <c r="AA406" i="2"/>
  <c r="AA428" i="2"/>
  <c r="AA422" i="2"/>
  <c r="AA410" i="2"/>
  <c r="AB416" i="2"/>
  <c r="AB394" i="2"/>
  <c r="AB384" i="2"/>
  <c r="AA382" i="2"/>
  <c r="AA354" i="2"/>
  <c r="AB362" i="2"/>
  <c r="AB366" i="2"/>
  <c r="AB724" i="2"/>
  <c r="AB720" i="2"/>
  <c r="AB716" i="2"/>
  <c r="AA699" i="2"/>
  <c r="AB695" i="2"/>
  <c r="AB685" i="2"/>
  <c r="AB705" i="2"/>
  <c r="AB711" i="2"/>
  <c r="AA634" i="2"/>
  <c r="AB610" i="2"/>
  <c r="AA624" i="2"/>
  <c r="AA610" i="2"/>
  <c r="AB606" i="2"/>
  <c r="AB572" i="2"/>
  <c r="AB556" i="2"/>
  <c r="AB529" i="2"/>
  <c r="AB553" i="2"/>
  <c r="AB543" i="2"/>
  <c r="AA525" i="2"/>
  <c r="AB549" i="2"/>
  <c r="AB517" i="2"/>
  <c r="AB501" i="2"/>
  <c r="AB485" i="2"/>
  <c r="AB463" i="2"/>
  <c r="AA453" i="2"/>
  <c r="AB465" i="2"/>
  <c r="AA416" i="2"/>
  <c r="AB412" i="2"/>
  <c r="AB424" i="2"/>
  <c r="AA424" i="2"/>
  <c r="AB420" i="2"/>
  <c r="AB414" i="2"/>
  <c r="AB406" i="2"/>
  <c r="AB398" i="2"/>
  <c r="AB378" i="2"/>
  <c r="AB376" i="2"/>
  <c r="AB367" i="2"/>
  <c r="AB359" i="2"/>
  <c r="AA329" i="2"/>
  <c r="AB297" i="2"/>
  <c r="AA294" i="2"/>
  <c r="AB313" i="2"/>
  <c r="AB291" i="2"/>
  <c r="AA289" i="2"/>
  <c r="AB285" i="2"/>
  <c r="AB287" i="2"/>
  <c r="AA268" i="2"/>
  <c r="AB251" i="2"/>
  <c r="AA243" i="2"/>
  <c r="AA228" i="2"/>
  <c r="AB220" i="2"/>
  <c r="AB204" i="2"/>
  <c r="AB192" i="2"/>
  <c r="AB203" i="2"/>
  <c r="AB193" i="2"/>
  <c r="AA221" i="2"/>
  <c r="AB354" i="2"/>
  <c r="AB325" i="2"/>
  <c r="AB321" i="2"/>
  <c r="AB279" i="2"/>
  <c r="AB247" i="2"/>
  <c r="AA241" i="2"/>
  <c r="AB232" i="2"/>
  <c r="AB224" i="2"/>
  <c r="AB216" i="2"/>
  <c r="AB208" i="2"/>
  <c r="AB189" i="2"/>
  <c r="AA155" i="2"/>
  <c r="AB135" i="2"/>
  <c r="AB120" i="2"/>
  <c r="AA104" i="2"/>
  <c r="AB98" i="2"/>
  <c r="AA325" i="2"/>
  <c r="AA301" i="2"/>
  <c r="AB304" i="2"/>
  <c r="AB268" i="2"/>
  <c r="AB249" i="2"/>
  <c r="AB235" i="2"/>
  <c r="AB199" i="2"/>
  <c r="AA224" i="2"/>
  <c r="AA217" i="2"/>
  <c r="AB148" i="2"/>
  <c r="AB139" i="2"/>
  <c r="AA120" i="2"/>
  <c r="AB100" i="2"/>
  <c r="AB74" i="2"/>
  <c r="AB78" i="2"/>
  <c r="AB70" i="2"/>
  <c r="AB68" i="2"/>
  <c r="AB64" i="2"/>
  <c r="AB60" i="2"/>
  <c r="AB55" i="2"/>
  <c r="AB53" i="2"/>
  <c r="AB49" i="2"/>
  <c r="AB45" i="2"/>
  <c r="AB41" i="2"/>
  <c r="AB29" i="2"/>
  <c r="AB35" i="2"/>
  <c r="AB31" i="2"/>
  <c r="AB25" i="2"/>
  <c r="AA148" i="2"/>
  <c r="AB96" i="2"/>
  <c r="AB92" i="2"/>
  <c r="AB84" i="2"/>
  <c r="AA72" i="2"/>
  <c r="AA70" i="2"/>
  <c r="AA53" i="2"/>
  <c r="AA37" i="2"/>
  <c r="AB21" i="2"/>
  <c r="AB326" i="2"/>
  <c r="AB334" i="2"/>
  <c r="AB281" i="2"/>
  <c r="AB270" i="2"/>
  <c r="AB264" i="2"/>
  <c r="AB243" i="2"/>
  <c r="AB239" i="2"/>
  <c r="AA229" i="2"/>
  <c r="AA201" i="2"/>
  <c r="AB158" i="2"/>
  <c r="AB127" i="2"/>
  <c r="AB88" i="2"/>
  <c r="AB80" i="2"/>
  <c r="AB342" i="2"/>
  <c r="AB322" i="2"/>
  <c r="AA287" i="2"/>
  <c r="AB283" i="2"/>
  <c r="AB289" i="2"/>
  <c r="AB275" i="2"/>
  <c r="AA270" i="2"/>
  <c r="AB256" i="2"/>
  <c r="AB245" i="2"/>
  <c r="AB196" i="2"/>
  <c r="AA193" i="2"/>
  <c r="AA185" i="2"/>
  <c r="AB143" i="2"/>
  <c r="AB151" i="2"/>
  <c r="AB147" i="2"/>
  <c r="AB131" i="2"/>
  <c r="AB118" i="2"/>
  <c r="AB114" i="2"/>
  <c r="AB110" i="2"/>
  <c r="AB102" i="2"/>
  <c r="AB106" i="2"/>
  <c r="AA76" i="2"/>
  <c r="AB18" i="2"/>
  <c r="AB15" i="2"/>
  <c r="AB154" i="2"/>
  <c r="AA100" i="2"/>
  <c r="AA108" i="2"/>
  <c r="AA57" i="2"/>
  <c r="AB37" i="2"/>
  <c r="B20" i="2"/>
  <c r="B18" i="2"/>
  <c r="L22" i="1"/>
  <c r="B51" i="2"/>
  <c r="B54" i="2" s="1"/>
  <c r="AB4" i="2"/>
  <c r="AB5" i="2"/>
  <c r="AA4" i="2"/>
  <c r="AA5" i="2"/>
  <c r="D19" i="2"/>
  <c r="E19" i="2"/>
  <c r="AD238" i="2" l="1"/>
  <c r="AC240" i="2"/>
  <c r="AC244" i="2"/>
  <c r="AD245" i="2"/>
  <c r="AD255" i="2"/>
  <c r="AD257" i="2"/>
  <c r="AD259" i="2"/>
  <c r="AD261" i="2"/>
  <c r="AC266" i="2"/>
  <c r="AD267" i="2"/>
  <c r="AD269" i="2"/>
  <c r="AD274" i="2"/>
  <c r="AD276" i="2"/>
  <c r="AD280" i="2"/>
  <c r="AD282" i="2"/>
  <c r="AC285" i="2"/>
  <c r="AD286" i="2"/>
  <c r="AD288" i="2"/>
  <c r="AD293" i="2"/>
  <c r="AD296" i="2"/>
  <c r="AD299" i="2"/>
  <c r="AC300" i="2"/>
  <c r="AC307" i="2"/>
  <c r="AC308" i="2"/>
  <c r="AD311" i="2"/>
  <c r="AD312" i="2"/>
  <c r="AD319" i="2"/>
  <c r="AC323" i="2"/>
  <c r="AC324" i="2"/>
  <c r="AC327" i="2"/>
  <c r="AC328" i="2"/>
  <c r="AC331" i="2"/>
  <c r="AC332" i="2"/>
  <c r="AC336" i="2"/>
  <c r="AC340" i="2"/>
  <c r="AC344" i="2"/>
  <c r="AC348" i="2"/>
  <c r="AC352" i="2"/>
  <c r="AC353" i="2"/>
  <c r="AD354" i="2"/>
  <c r="AC356" i="2"/>
  <c r="AD358" i="2"/>
  <c r="AD361" i="2"/>
  <c r="AD365" i="2"/>
  <c r="AD373" i="2"/>
  <c r="AD381" i="2"/>
  <c r="AC396" i="2"/>
  <c r="AC397" i="2"/>
  <c r="AD401" i="2"/>
  <c r="AD403" i="2"/>
  <c r="AC412" i="2"/>
  <c r="AD413" i="2"/>
  <c r="AC414" i="2"/>
  <c r="AD417" i="2"/>
  <c r="AC418" i="2"/>
  <c r="AC420" i="2"/>
  <c r="AD421" i="2"/>
  <c r="AC422" i="2"/>
  <c r="AD425" i="2"/>
  <c r="AC429" i="2"/>
  <c r="AD430" i="2"/>
  <c r="AD433" i="2"/>
  <c r="AC435" i="2"/>
  <c r="AC436" i="2"/>
  <c r="AC439" i="2"/>
  <c r="AC440" i="2"/>
  <c r="AD444" i="2"/>
  <c r="AD446" i="2"/>
  <c r="AC452" i="2"/>
  <c r="AC456" i="2"/>
  <c r="AC460" i="2"/>
  <c r="AC461" i="2"/>
  <c r="AC463" i="2"/>
  <c r="AD464" i="2"/>
  <c r="AD466" i="2"/>
  <c r="AD472" i="2"/>
  <c r="AD473" i="2"/>
  <c r="AC480" i="2"/>
  <c r="AD484" i="2"/>
  <c r="AC485" i="2"/>
  <c r="AD486" i="2"/>
  <c r="AC496" i="2"/>
  <c r="AD500" i="2"/>
  <c r="AC501" i="2"/>
  <c r="AD502" i="2"/>
  <c r="AC235" i="2"/>
  <c r="AC236" i="2"/>
  <c r="AD240" i="2"/>
  <c r="AC241" i="2"/>
  <c r="AD244" i="2"/>
  <c r="AC248" i="2"/>
  <c r="AC249" i="2"/>
  <c r="AD250" i="2"/>
  <c r="AC270" i="2"/>
  <c r="AC277" i="2"/>
  <c r="AC278" i="2"/>
  <c r="AC281" i="2"/>
  <c r="AC289" i="2"/>
  <c r="AD300" i="2"/>
  <c r="AC303" i="2"/>
  <c r="AD307" i="2"/>
  <c r="AD308" i="2"/>
  <c r="AC315" i="2"/>
  <c r="AC316" i="2"/>
  <c r="AD321" i="2"/>
  <c r="AD323" i="2"/>
  <c r="AD324" i="2"/>
  <c r="AD327" i="2"/>
  <c r="AD328" i="2"/>
  <c r="AC330" i="2"/>
  <c r="AD331" i="2"/>
  <c r="AC333" i="2"/>
  <c r="AC337" i="2"/>
  <c r="AC341" i="2"/>
  <c r="AC345" i="2"/>
  <c r="AC349" i="2"/>
  <c r="AD353" i="2"/>
  <c r="AC357" i="2"/>
  <c r="AD375" i="2"/>
  <c r="AD377" i="2"/>
  <c r="AC382" i="2"/>
  <c r="AC392" i="2"/>
  <c r="AC393" i="2"/>
  <c r="AD397" i="2"/>
  <c r="AD399" i="2"/>
  <c r="AD407" i="2"/>
  <c r="AC409" i="2"/>
  <c r="AD415" i="2"/>
  <c r="AD423" i="2"/>
  <c r="AD429" i="2"/>
  <c r="AD436" i="2"/>
  <c r="AD438" i="2"/>
  <c r="AD440" i="2"/>
  <c r="AD442" i="2"/>
  <c r="AC451" i="2"/>
  <c r="AD452" i="2"/>
  <c r="AC453" i="2"/>
  <c r="AC455" i="2"/>
  <c r="AD456" i="2"/>
  <c r="AC457" i="2"/>
  <c r="AD460" i="2"/>
  <c r="AC467" i="2"/>
  <c r="AD470" i="2"/>
  <c r="AC476" i="2"/>
  <c r="AD480" i="2"/>
  <c r="AC481" i="2"/>
  <c r="AD482" i="2"/>
  <c r="AC492" i="2"/>
  <c r="AD496" i="2"/>
  <c r="AC497" i="2"/>
  <c r="AD498" i="2"/>
  <c r="AD236" i="2"/>
  <c r="AD242" i="2"/>
  <c r="AD246" i="2"/>
  <c r="AD248" i="2"/>
  <c r="AC251" i="2"/>
  <c r="AC252" i="2"/>
  <c r="AC262" i="2"/>
  <c r="AC263" i="2"/>
  <c r="AD265" i="2"/>
  <c r="AC271" i="2"/>
  <c r="AD278" i="2"/>
  <c r="AD284" i="2"/>
  <c r="AC290" i="2"/>
  <c r="AD292" i="2"/>
  <c r="AC295" i="2"/>
  <c r="AD297" i="2"/>
  <c r="AD303" i="2"/>
  <c r="AD315" i="2"/>
  <c r="AD316" i="2"/>
  <c r="AC320" i="2"/>
  <c r="AD325" i="2"/>
  <c r="AD329" i="2"/>
  <c r="AD333" i="2"/>
  <c r="AD337" i="2"/>
  <c r="AD341" i="2"/>
  <c r="AD345" i="2"/>
  <c r="AD349" i="2"/>
  <c r="AD357" i="2"/>
  <c r="AC364" i="2"/>
  <c r="AD366" i="2"/>
  <c r="AC368" i="2"/>
  <c r="AC369" i="2"/>
  <c r="AD370" i="2"/>
  <c r="AC372" i="2"/>
  <c r="AC379" i="2"/>
  <c r="AC383" i="2"/>
  <c r="AD385" i="2"/>
  <c r="AC387" i="2"/>
  <c r="AC388" i="2"/>
  <c r="AC389" i="2"/>
  <c r="AD393" i="2"/>
  <c r="AD395" i="2"/>
  <c r="AC404" i="2"/>
  <c r="AC405" i="2"/>
  <c r="AC408" i="2"/>
  <c r="AD409" i="2"/>
  <c r="AD411" i="2"/>
  <c r="AC416" i="2"/>
  <c r="AC424" i="2"/>
  <c r="AD427" i="2"/>
  <c r="AD431" i="2"/>
  <c r="AC447" i="2"/>
  <c r="AC448" i="2"/>
  <c r="AD454" i="2"/>
  <c r="AD458" i="2"/>
  <c r="AC468" i="2"/>
  <c r="AC469" i="2"/>
  <c r="AD476" i="2"/>
  <c r="AC477" i="2"/>
  <c r="AD478" i="2"/>
  <c r="AC488" i="2"/>
  <c r="AD492" i="2"/>
  <c r="AC493" i="2"/>
  <c r="AD494" i="2"/>
  <c r="AC504" i="2"/>
  <c r="AD234" i="2"/>
  <c r="AC243" i="2"/>
  <c r="AC247" i="2"/>
  <c r="AD252" i="2"/>
  <c r="AD254" i="2"/>
  <c r="AC258" i="2"/>
  <c r="AC259" i="2"/>
  <c r="AD263" i="2"/>
  <c r="AC267" i="2"/>
  <c r="AC268" i="2"/>
  <c r="AD271" i="2"/>
  <c r="AC273" i="2"/>
  <c r="AC274" i="2"/>
  <c r="AC282" i="2"/>
  <c r="AC283" i="2"/>
  <c r="AC286" i="2"/>
  <c r="AC287" i="2"/>
  <c r="AD290" i="2"/>
  <c r="AD295" i="2"/>
  <c r="AC296" i="2"/>
  <c r="AC299" i="2"/>
  <c r="AD301" i="2"/>
  <c r="AD305" i="2"/>
  <c r="AC311" i="2"/>
  <c r="AC312" i="2"/>
  <c r="AC319" i="2"/>
  <c r="AD320" i="2"/>
  <c r="AC360" i="2"/>
  <c r="AC361" i="2"/>
  <c r="AD362" i="2"/>
  <c r="AC365" i="2"/>
  <c r="AD369" i="2"/>
  <c r="AC373" i="2"/>
  <c r="AD374" i="2"/>
  <c r="AC378" i="2"/>
  <c r="AD379" i="2"/>
  <c r="AC380" i="2"/>
  <c r="AD383" i="2"/>
  <c r="AC384" i="2"/>
  <c r="AC386" i="2"/>
  <c r="AD387" i="2"/>
  <c r="AD389" i="2"/>
  <c r="AD391" i="2"/>
  <c r="AC400" i="2"/>
  <c r="AC401" i="2"/>
  <c r="AD405" i="2"/>
  <c r="AC413" i="2"/>
  <c r="AC417" i="2"/>
  <c r="AD419" i="2"/>
  <c r="AC421" i="2"/>
  <c r="AC425" i="2"/>
  <c r="AC426" i="2"/>
  <c r="AC433" i="2"/>
  <c r="AC443" i="2"/>
  <c r="AC444" i="2"/>
  <c r="AD448" i="2"/>
  <c r="AD450" i="2"/>
  <c r="AC459" i="2"/>
  <c r="AD462" i="2"/>
  <c r="AC464" i="2"/>
  <c r="AC465" i="2"/>
  <c r="AD468" i="2"/>
  <c r="AC471" i="2"/>
  <c r="AC472" i="2"/>
  <c r="AC473" i="2"/>
  <c r="AD474" i="2"/>
  <c r="AC484" i="2"/>
  <c r="AD488" i="2"/>
  <c r="AC489" i="2"/>
  <c r="AD490" i="2"/>
  <c r="AC500" i="2"/>
  <c r="AD504" i="2"/>
  <c r="AC512" i="2"/>
  <c r="AD516" i="2"/>
  <c r="AC517" i="2"/>
  <c r="AD520" i="2"/>
  <c r="AC523" i="2"/>
  <c r="AD524" i="2"/>
  <c r="AC525" i="2"/>
  <c r="AD528" i="2"/>
  <c r="AC529" i="2"/>
  <c r="AC531" i="2"/>
  <c r="AD532" i="2"/>
  <c r="AD534" i="2"/>
  <c r="AD542" i="2"/>
  <c r="AC548" i="2"/>
  <c r="AD549" i="2"/>
  <c r="AD552" i="2"/>
  <c r="AD554" i="2"/>
  <c r="AC555" i="2"/>
  <c r="AD559" i="2"/>
  <c r="AD561" i="2"/>
  <c r="AC570" i="2"/>
  <c r="AC571" i="2"/>
  <c r="AD575" i="2"/>
  <c r="AD577" i="2"/>
  <c r="AC586" i="2"/>
  <c r="AC587" i="2"/>
  <c r="AD595" i="2"/>
  <c r="AD597" i="2"/>
  <c r="AD603" i="2"/>
  <c r="AC606" i="2"/>
  <c r="AD607" i="2"/>
  <c r="AD609" i="2"/>
  <c r="AD617" i="2"/>
  <c r="AD631" i="2"/>
  <c r="AD633" i="2"/>
  <c r="AC638" i="2"/>
  <c r="AD642" i="2"/>
  <c r="AC643" i="2"/>
  <c r="AD644" i="2"/>
  <c r="AC654" i="2"/>
  <c r="AD658" i="2"/>
  <c r="AC659" i="2"/>
  <c r="AD660" i="2"/>
  <c r="AC670" i="2"/>
  <c r="AD674" i="2"/>
  <c r="AC675" i="2"/>
  <c r="AD676" i="2"/>
  <c r="AD682" i="2"/>
  <c r="AC683" i="2"/>
  <c r="AD684" i="2"/>
  <c r="AC686" i="2"/>
  <c r="AD692" i="2"/>
  <c r="AD700" i="2"/>
  <c r="AC714" i="2"/>
  <c r="AC725" i="2"/>
  <c r="AD729" i="2"/>
  <c r="AC730" i="2"/>
  <c r="AD731" i="2"/>
  <c r="AC741" i="2"/>
  <c r="AD745" i="2"/>
  <c r="AC746" i="2"/>
  <c r="AD747" i="2"/>
  <c r="AC508" i="2"/>
  <c r="AD512" i="2"/>
  <c r="AC513" i="2"/>
  <c r="AD514" i="2"/>
  <c r="AD526" i="2"/>
  <c r="AC535" i="2"/>
  <c r="AD538" i="2"/>
  <c r="AC543" i="2"/>
  <c r="AD548" i="2"/>
  <c r="AD555" i="2"/>
  <c r="AD557" i="2"/>
  <c r="AC566" i="2"/>
  <c r="AC567" i="2"/>
  <c r="AD571" i="2"/>
  <c r="AD573" i="2"/>
  <c r="AC582" i="2"/>
  <c r="AC583" i="2"/>
  <c r="AD587" i="2"/>
  <c r="AD589" i="2"/>
  <c r="AD601" i="2"/>
  <c r="AC610" i="2"/>
  <c r="AC618" i="2"/>
  <c r="AD621" i="2"/>
  <c r="AC627" i="2"/>
  <c r="AD628" i="2"/>
  <c r="AD638" i="2"/>
  <c r="AC639" i="2"/>
  <c r="AD640" i="2"/>
  <c r="AC650" i="2"/>
  <c r="AD654" i="2"/>
  <c r="AC655" i="2"/>
  <c r="AD656" i="2"/>
  <c r="AC666" i="2"/>
  <c r="AD670" i="2"/>
  <c r="AC671" i="2"/>
  <c r="AD672" i="2"/>
  <c r="AC678" i="2"/>
  <c r="AD680" i="2"/>
  <c r="AD686" i="2"/>
  <c r="AC687" i="2"/>
  <c r="AD688" i="2"/>
  <c r="AC693" i="2"/>
  <c r="AC701" i="2"/>
  <c r="AD704" i="2"/>
  <c r="AC710" i="2"/>
  <c r="AD711" i="2"/>
  <c r="AD714" i="2"/>
  <c r="AC721" i="2"/>
  <c r="AD725" i="2"/>
  <c r="AC726" i="2"/>
  <c r="AD727" i="2"/>
  <c r="AC737" i="2"/>
  <c r="AD741" i="2"/>
  <c r="AC742" i="2"/>
  <c r="AD743" i="2"/>
  <c r="AD508" i="2"/>
  <c r="AC509" i="2"/>
  <c r="AD510" i="2"/>
  <c r="AD522" i="2"/>
  <c r="AC527" i="2"/>
  <c r="AC536" i="2"/>
  <c r="AC537" i="2"/>
  <c r="AC540" i="2"/>
  <c r="AC544" i="2"/>
  <c r="AD550" i="2"/>
  <c r="AC562" i="2"/>
  <c r="AC563" i="2"/>
  <c r="AD567" i="2"/>
  <c r="AD569" i="2"/>
  <c r="AC578" i="2"/>
  <c r="AC579" i="2"/>
  <c r="AD583" i="2"/>
  <c r="AD585" i="2"/>
  <c r="AC591" i="2"/>
  <c r="AD593" i="2"/>
  <c r="AC598" i="2"/>
  <c r="AC599" i="2"/>
  <c r="AC602" i="2"/>
  <c r="AD605" i="2"/>
  <c r="AC611" i="2"/>
  <c r="AD613" i="2"/>
  <c r="AC615" i="2"/>
  <c r="AC619" i="2"/>
  <c r="AC620" i="2"/>
  <c r="AC623" i="2"/>
  <c r="AC624" i="2"/>
  <c r="AD627" i="2"/>
  <c r="AC635" i="2"/>
  <c r="AD636" i="2"/>
  <c r="AC646" i="2"/>
  <c r="AD650" i="2"/>
  <c r="AC651" i="2"/>
  <c r="AD652" i="2"/>
  <c r="AC662" i="2"/>
  <c r="AD666" i="2"/>
  <c r="AC667" i="2"/>
  <c r="AD668" i="2"/>
  <c r="AD678" i="2"/>
  <c r="AC679" i="2"/>
  <c r="AC690" i="2"/>
  <c r="AC694" i="2"/>
  <c r="AD696" i="2"/>
  <c r="AC698" i="2"/>
  <c r="AC702" i="2"/>
  <c r="AC703" i="2"/>
  <c r="AC706" i="2"/>
  <c r="AD710" i="2"/>
  <c r="AC717" i="2"/>
  <c r="AD721" i="2"/>
  <c r="AC722" i="2"/>
  <c r="AD723" i="2"/>
  <c r="AC733" i="2"/>
  <c r="AD737" i="2"/>
  <c r="AC738" i="2"/>
  <c r="AD739" i="2"/>
  <c r="AC749" i="2"/>
  <c r="AC505" i="2"/>
  <c r="AD506" i="2"/>
  <c r="AC516" i="2"/>
  <c r="AD518" i="2"/>
  <c r="AC520" i="2"/>
  <c r="AC521" i="2"/>
  <c r="AC524" i="2"/>
  <c r="AC528" i="2"/>
  <c r="AD530" i="2"/>
  <c r="AC532" i="2"/>
  <c r="AC533" i="2"/>
  <c r="AD536" i="2"/>
  <c r="AC539" i="2"/>
  <c r="AD540" i="2"/>
  <c r="AC541" i="2"/>
  <c r="AD544" i="2"/>
  <c r="AD546" i="2"/>
  <c r="AC552" i="2"/>
  <c r="AC558" i="2"/>
  <c r="AC559" i="2"/>
  <c r="AD563" i="2"/>
  <c r="AD565" i="2"/>
  <c r="AC574" i="2"/>
  <c r="AC575" i="2"/>
  <c r="AD579" i="2"/>
  <c r="AD581" i="2"/>
  <c r="AC590" i="2"/>
  <c r="AD591" i="2"/>
  <c r="AC594" i="2"/>
  <c r="AC595" i="2"/>
  <c r="AD599" i="2"/>
  <c r="AC603" i="2"/>
  <c r="AC604" i="2"/>
  <c r="AC607" i="2"/>
  <c r="AC608" i="2"/>
  <c r="AD611" i="2"/>
  <c r="AC612" i="2"/>
  <c r="AC614" i="2"/>
  <c r="AD615" i="2"/>
  <c r="AC616" i="2"/>
  <c r="AD619" i="2"/>
  <c r="AC622" i="2"/>
  <c r="AD623" i="2"/>
  <c r="AD625" i="2"/>
  <c r="AD629" i="2"/>
  <c r="AC631" i="2"/>
  <c r="AD635" i="2"/>
  <c r="AC642" i="2"/>
  <c r="AD646" i="2"/>
  <c r="AC647" i="2"/>
  <c r="AD648" i="2"/>
  <c r="AC658" i="2"/>
  <c r="AD662" i="2"/>
  <c r="AC663" i="2"/>
  <c r="AD664" i="2"/>
  <c r="AC674" i="2"/>
  <c r="AC682" i="2"/>
  <c r="AD690" i="2"/>
  <c r="AC691" i="2"/>
  <c r="AD694" i="2"/>
  <c r="AC695" i="2"/>
  <c r="AC697" i="2"/>
  <c r="AD698" i="2"/>
  <c r="AC699" i="2"/>
  <c r="AD702" i="2"/>
  <c r="AC705" i="2"/>
  <c r="AD706" i="2"/>
  <c r="AD708" i="2"/>
  <c r="AD712" i="2"/>
  <c r="AD717" i="2"/>
  <c r="AC718" i="2"/>
  <c r="AD719" i="2"/>
  <c r="AC729" i="2"/>
  <c r="AD733" i="2"/>
  <c r="AC734" i="2"/>
  <c r="AD735" i="2"/>
  <c r="AC745" i="2"/>
  <c r="AD749" i="2"/>
  <c r="AC750" i="2"/>
  <c r="AC753" i="2"/>
  <c r="AD757" i="2"/>
  <c r="AC758" i="2"/>
  <c r="AD759" i="2"/>
  <c r="AC769" i="2"/>
  <c r="AD773" i="2"/>
  <c r="AC774" i="2"/>
  <c r="AD775" i="2"/>
  <c r="AD781" i="2"/>
  <c r="AC782" i="2"/>
  <c r="AD783" i="2"/>
  <c r="AC785" i="2"/>
  <c r="AC793" i="2"/>
  <c r="AD795" i="2"/>
  <c r="AC800" i="2"/>
  <c r="AC809" i="2"/>
  <c r="AC810" i="2"/>
  <c r="AC813" i="2"/>
  <c r="AC817" i="2"/>
  <c r="AD819" i="2"/>
  <c r="AD13" i="2"/>
  <c r="AD17" i="2"/>
  <c r="AD20" i="2"/>
  <c r="AD22" i="2"/>
  <c r="AC35" i="2"/>
  <c r="AC36" i="2"/>
  <c r="AC37" i="2"/>
  <c r="AC39" i="2"/>
  <c r="AC40" i="2"/>
  <c r="AC46" i="2"/>
  <c r="AD50" i="2"/>
  <c r="AC51" i="2"/>
  <c r="AD52" i="2"/>
  <c r="AD56" i="2"/>
  <c r="AD59" i="2"/>
  <c r="AC77" i="2"/>
  <c r="AD81" i="2"/>
  <c r="AC82" i="2"/>
  <c r="AD83" i="2"/>
  <c r="AC93" i="2"/>
  <c r="AD95" i="2"/>
  <c r="AC97" i="2"/>
  <c r="AC100" i="2"/>
  <c r="AD105" i="2"/>
  <c r="AC111" i="2"/>
  <c r="AD115" i="2"/>
  <c r="AC116" i="2"/>
  <c r="AD117" i="2"/>
  <c r="AD123" i="2"/>
  <c r="AC125" i="2"/>
  <c r="AC126" i="2"/>
  <c r="AC133" i="2"/>
  <c r="AC134" i="2"/>
  <c r="AC141" i="2"/>
  <c r="AC142" i="2"/>
  <c r="AD149" i="2"/>
  <c r="AC150" i="2"/>
  <c r="AC156" i="2"/>
  <c r="AC157" i="2"/>
  <c r="AC158" i="2"/>
  <c r="AD163" i="2"/>
  <c r="AD166" i="2"/>
  <c r="AC167" i="2"/>
  <c r="AC170" i="2"/>
  <c r="AD172" i="2"/>
  <c r="AD179" i="2"/>
  <c r="AD182" i="2"/>
  <c r="AC183" i="2"/>
  <c r="AD753" i="2"/>
  <c r="AC754" i="2"/>
  <c r="AD755" i="2"/>
  <c r="AC765" i="2"/>
  <c r="AD769" i="2"/>
  <c r="AC770" i="2"/>
  <c r="AD771" i="2"/>
  <c r="AC777" i="2"/>
  <c r="AD779" i="2"/>
  <c r="AD785" i="2"/>
  <c r="AC786" i="2"/>
  <c r="AD787" i="2"/>
  <c r="AD793" i="2"/>
  <c r="AC794" i="2"/>
  <c r="AC797" i="2"/>
  <c r="AC801" i="2"/>
  <c r="AD803" i="2"/>
  <c r="AC805" i="2"/>
  <c r="AC806" i="2"/>
  <c r="AD809" i="2"/>
  <c r="AC812" i="2"/>
  <c r="AD813" i="2"/>
  <c r="AC814" i="2"/>
  <c r="AD817" i="2"/>
  <c r="AC818" i="2"/>
  <c r="AC821" i="2"/>
  <c r="AC8" i="2"/>
  <c r="AC9" i="2"/>
  <c r="AD10" i="2"/>
  <c r="AC31" i="2"/>
  <c r="AC32" i="2"/>
  <c r="AD36" i="2"/>
  <c r="AD40" i="2"/>
  <c r="AC42" i="2"/>
  <c r="AD46" i="2"/>
  <c r="AC47" i="2"/>
  <c r="AD48" i="2"/>
  <c r="AC53" i="2"/>
  <c r="AC58" i="2"/>
  <c r="AC64" i="2"/>
  <c r="AC65" i="2"/>
  <c r="AC73" i="2"/>
  <c r="AD74" i="2"/>
  <c r="AD77" i="2"/>
  <c r="AD79" i="2"/>
  <c r="AC89" i="2"/>
  <c r="AD93" i="2"/>
  <c r="AC94" i="2"/>
  <c r="AC96" i="2"/>
  <c r="AD97" i="2"/>
  <c r="AC98" i="2"/>
  <c r="AC101" i="2"/>
  <c r="AD103" i="2"/>
  <c r="AD107" i="2"/>
  <c r="AD111" i="2"/>
  <c r="AC112" i="2"/>
  <c r="AD113" i="2"/>
  <c r="AC119" i="2"/>
  <c r="AD125" i="2"/>
  <c r="AD126" i="2"/>
  <c r="AD133" i="2"/>
  <c r="AD134" i="2"/>
  <c r="AD141" i="2"/>
  <c r="AD142" i="2"/>
  <c r="AD147" i="2"/>
  <c r="AD150" i="2"/>
  <c r="AD157" i="2"/>
  <c r="AD158" i="2"/>
  <c r="AC161" i="2"/>
  <c r="AD167" i="2"/>
  <c r="AD170" i="2"/>
  <c r="AC171" i="2"/>
  <c r="AC174" i="2"/>
  <c r="AD176" i="2"/>
  <c r="AD183" i="2"/>
  <c r="AD191" i="2"/>
  <c r="AC194" i="2"/>
  <c r="AC198" i="2"/>
  <c r="AD199" i="2"/>
  <c r="AD206" i="2"/>
  <c r="AD751" i="2"/>
  <c r="AC761" i="2"/>
  <c r="AD765" i="2"/>
  <c r="AC766" i="2"/>
  <c r="AD767" i="2"/>
  <c r="AD777" i="2"/>
  <c r="AC778" i="2"/>
  <c r="AC789" i="2"/>
  <c r="AC796" i="2"/>
  <c r="AD797" i="2"/>
  <c r="AC798" i="2"/>
  <c r="AD801" i="2"/>
  <c r="AC802" i="2"/>
  <c r="AC804" i="2"/>
  <c r="AD805" i="2"/>
  <c r="AD807" i="2"/>
  <c r="AD815" i="2"/>
  <c r="AD821" i="2"/>
  <c r="AD6" i="2"/>
  <c r="AD9" i="2"/>
  <c r="AC12" i="2"/>
  <c r="AC23" i="2"/>
  <c r="AC24" i="2"/>
  <c r="AD26" i="2"/>
  <c r="AC28" i="2"/>
  <c r="AD32" i="2"/>
  <c r="AD34" i="2"/>
  <c r="AD38" i="2"/>
  <c r="AD42" i="2"/>
  <c r="AC43" i="2"/>
  <c r="AD44" i="2"/>
  <c r="AC54" i="2"/>
  <c r="AD55" i="2"/>
  <c r="AD58" i="2"/>
  <c r="AC60" i="2"/>
  <c r="AC61" i="2"/>
  <c r="AD65" i="2"/>
  <c r="AD67" i="2"/>
  <c r="AC69" i="2"/>
  <c r="AC70" i="2"/>
  <c r="AD73" i="2"/>
  <c r="AC85" i="2"/>
  <c r="AD89" i="2"/>
  <c r="AC90" i="2"/>
  <c r="AD91" i="2"/>
  <c r="AD101" i="2"/>
  <c r="AD109" i="2"/>
  <c r="AD119" i="2"/>
  <c r="AC120" i="2"/>
  <c r="AC129" i="2"/>
  <c r="AC130" i="2"/>
  <c r="AC137" i="2"/>
  <c r="AC138" i="2"/>
  <c r="AC145" i="2"/>
  <c r="AC146" i="2"/>
  <c r="AD151" i="2"/>
  <c r="AC153" i="2"/>
  <c r="AD161" i="2"/>
  <c r="AC162" i="2"/>
  <c r="AD164" i="2"/>
  <c r="AD171" i="2"/>
  <c r="AD174" i="2"/>
  <c r="AC175" i="2"/>
  <c r="AC178" i="2"/>
  <c r="AD180" i="2"/>
  <c r="AC757" i="2"/>
  <c r="AD761" i="2"/>
  <c r="AC762" i="2"/>
  <c r="AD763" i="2"/>
  <c r="AC773" i="2"/>
  <c r="AC781" i="2"/>
  <c r="AD789" i="2"/>
  <c r="AC790" i="2"/>
  <c r="AD791" i="2"/>
  <c r="AD799" i="2"/>
  <c r="AC808" i="2"/>
  <c r="AD811" i="2"/>
  <c r="AC816" i="2"/>
  <c r="AC13" i="2"/>
  <c r="AD14" i="2"/>
  <c r="AC16" i="2"/>
  <c r="AC17" i="2"/>
  <c r="AD19" i="2"/>
  <c r="AC20" i="2"/>
  <c r="AD24" i="2"/>
  <c r="AC27" i="2"/>
  <c r="AD28" i="2"/>
  <c r="AD30" i="2"/>
  <c r="AC50" i="2"/>
  <c r="AD54" i="2"/>
  <c r="AD61" i="2"/>
  <c r="AD63" i="2"/>
  <c r="AC68" i="2"/>
  <c r="AD69" i="2"/>
  <c r="AD71" i="2"/>
  <c r="AD75" i="2"/>
  <c r="AC81" i="2"/>
  <c r="AD85" i="2"/>
  <c r="AC86" i="2"/>
  <c r="AD87" i="2"/>
  <c r="AD99" i="2"/>
  <c r="AC105" i="2"/>
  <c r="AD106" i="2"/>
  <c r="AC115" i="2"/>
  <c r="AD121" i="2"/>
  <c r="AC123" i="2"/>
  <c r="AD129" i="2"/>
  <c r="AD130" i="2"/>
  <c r="AD137" i="2"/>
  <c r="AD138" i="2"/>
  <c r="AD145" i="2"/>
  <c r="AD146" i="2"/>
  <c r="AC149" i="2"/>
  <c r="AD153" i="2"/>
  <c r="AD162" i="2"/>
  <c r="AC163" i="2"/>
  <c r="AC166" i="2"/>
  <c r="AD168" i="2"/>
  <c r="AD175" i="2"/>
  <c r="AD178" i="2"/>
  <c r="AC179" i="2"/>
  <c r="AC182" i="2"/>
  <c r="AD184" i="2"/>
  <c r="AD186" i="2"/>
  <c r="AC187" i="2"/>
  <c r="AC190" i="2"/>
  <c r="AD195" i="2"/>
  <c r="AD202" i="2"/>
  <c r="AC186" i="2"/>
  <c r="AD187" i="2"/>
  <c r="AD192" i="2"/>
  <c r="AD196" i="2"/>
  <c r="AC202" i="2"/>
  <c r="AC207" i="2"/>
  <c r="AC214" i="2"/>
  <c r="AC215" i="2"/>
  <c r="AC229" i="2"/>
  <c r="AD231" i="2"/>
  <c r="AD198" i="2"/>
  <c r="AC206" i="2"/>
  <c r="AD207" i="2"/>
  <c r="AD214" i="2"/>
  <c r="AD215" i="2"/>
  <c r="AC218" i="2"/>
  <c r="AC219" i="2"/>
  <c r="AC223" i="2"/>
  <c r="AC227" i="2"/>
  <c r="AC230" i="2"/>
  <c r="AD218" i="2"/>
  <c r="AD188" i="2"/>
  <c r="AC201" i="2"/>
  <c r="AC210" i="2"/>
  <c r="AC211" i="2"/>
  <c r="AD219" i="2"/>
  <c r="AC222" i="2"/>
  <c r="AD223" i="2"/>
  <c r="AC226" i="2"/>
  <c r="AD227" i="2"/>
  <c r="AD230" i="2"/>
  <c r="AD190" i="2"/>
  <c r="AC191" i="2"/>
  <c r="AD194" i="2"/>
  <c r="AC195" i="2"/>
  <c r="AC203" i="2"/>
  <c r="AD210" i="2"/>
  <c r="AD211" i="2"/>
  <c r="AD222" i="2"/>
  <c r="AD226" i="2"/>
  <c r="AD200" i="2"/>
  <c r="AC106" i="2"/>
  <c r="AC104" i="2"/>
  <c r="AC102" i="2"/>
  <c r="AC709" i="2"/>
  <c r="AC549" i="2"/>
  <c r="AC547" i="2"/>
  <c r="AC634" i="2"/>
  <c r="AC245" i="2"/>
  <c r="AC304" i="2"/>
  <c r="AC819" i="2"/>
  <c r="AD804" i="2"/>
  <c r="AD810" i="2"/>
  <c r="AD794" i="2"/>
  <c r="AC792" i="2"/>
  <c r="AC776" i="2"/>
  <c r="AD790" i="2"/>
  <c r="AD774" i="2"/>
  <c r="AD770" i="2"/>
  <c r="AD766" i="2"/>
  <c r="AD762" i="2"/>
  <c r="AD758" i="2"/>
  <c r="AD754" i="2"/>
  <c r="AD750" i="2"/>
  <c r="AD746" i="2"/>
  <c r="AD742" i="2"/>
  <c r="AD738" i="2"/>
  <c r="AD734" i="2"/>
  <c r="AD730" i="2"/>
  <c r="AD726" i="2"/>
  <c r="AD722" i="2"/>
  <c r="AD718" i="2"/>
  <c r="AD681" i="2"/>
  <c r="AD693" i="2"/>
  <c r="AC779" i="2"/>
  <c r="AC689" i="2"/>
  <c r="AC772" i="2"/>
  <c r="AC764" i="2"/>
  <c r="AC756" i="2"/>
  <c r="AC748" i="2"/>
  <c r="AC740" i="2"/>
  <c r="AC732" i="2"/>
  <c r="AC724" i="2"/>
  <c r="AC716" i="2"/>
  <c r="AD677" i="2"/>
  <c r="AD679" i="2"/>
  <c r="AD614" i="2"/>
  <c r="AD596" i="2"/>
  <c r="AD610" i="2"/>
  <c r="AC600" i="2"/>
  <c r="AC684" i="2"/>
  <c r="AC672" i="2"/>
  <c r="AD669" i="2"/>
  <c r="AC664" i="2"/>
  <c r="AD661" i="2"/>
  <c r="AC656" i="2"/>
  <c r="AD653" i="2"/>
  <c r="AC648" i="2"/>
  <c r="AD645" i="2"/>
  <c r="AC640" i="2"/>
  <c r="AD637" i="2"/>
  <c r="AC633" i="2"/>
  <c r="AD604" i="2"/>
  <c r="AD634" i="2"/>
  <c r="AD632" i="2"/>
  <c r="AD592" i="2"/>
  <c r="AC625" i="2"/>
  <c r="AC617" i="2"/>
  <c r="AC609" i="2"/>
  <c r="AC601" i="2"/>
  <c r="AD594" i="2"/>
  <c r="AC585" i="2"/>
  <c r="AD582" i="2"/>
  <c r="AC577" i="2"/>
  <c r="AD574" i="2"/>
  <c r="AC569" i="2"/>
  <c r="AD566" i="2"/>
  <c r="AC561" i="2"/>
  <c r="AD558" i="2"/>
  <c r="AC550" i="2"/>
  <c r="AD519" i="2"/>
  <c r="AD539" i="2"/>
  <c r="AC584" i="2"/>
  <c r="AC576" i="2"/>
  <c r="AC568" i="2"/>
  <c r="AC560" i="2"/>
  <c r="AD553" i="2"/>
  <c r="AD471" i="2"/>
  <c r="AD449" i="2"/>
  <c r="AD451" i="2"/>
  <c r="AD445" i="2"/>
  <c r="AD441" i="2"/>
  <c r="AD437" i="2"/>
  <c r="AD426" i="2"/>
  <c r="AC160" i="2"/>
  <c r="AC18" i="2"/>
  <c r="AC55" i="2"/>
  <c r="AC78" i="2"/>
  <c r="AC632" i="2"/>
  <c r="AC707" i="2"/>
  <c r="AC545" i="2"/>
  <c r="AC628" i="2"/>
  <c r="AC432" i="2"/>
  <c r="AD802" i="2"/>
  <c r="AC780" i="2"/>
  <c r="AD816" i="2"/>
  <c r="AD800" i="2"/>
  <c r="AC784" i="2"/>
  <c r="AD788" i="2"/>
  <c r="AD778" i="2"/>
  <c r="AC712" i="2"/>
  <c r="AD697" i="2"/>
  <c r="AD691" i="2"/>
  <c r="AC685" i="2"/>
  <c r="AC811" i="2"/>
  <c r="AC803" i="2"/>
  <c r="AC795" i="2"/>
  <c r="AC783" i="2"/>
  <c r="AC771" i="2"/>
  <c r="AD768" i="2"/>
  <c r="AC763" i="2"/>
  <c r="AD760" i="2"/>
  <c r="AC755" i="2"/>
  <c r="AD752" i="2"/>
  <c r="AC747" i="2"/>
  <c r="AD744" i="2"/>
  <c r="AC739" i="2"/>
  <c r="AD736" i="2"/>
  <c r="AC731" i="2"/>
  <c r="AD728" i="2"/>
  <c r="AC723" i="2"/>
  <c r="AD720" i="2"/>
  <c r="AD705" i="2"/>
  <c r="AD709" i="2"/>
  <c r="AD707" i="2"/>
  <c r="AD683" i="2"/>
  <c r="AC629" i="2"/>
  <c r="AC704" i="2"/>
  <c r="AC696" i="2"/>
  <c r="AC688" i="2"/>
  <c r="AD620" i="2"/>
  <c r="AD606" i="2"/>
  <c r="AC588" i="2"/>
  <c r="AC673" i="2"/>
  <c r="AC665" i="2"/>
  <c r="AC657" i="2"/>
  <c r="AC649" i="2"/>
  <c r="AC641" i="2"/>
  <c r="AD602" i="2"/>
  <c r="AC597" i="2"/>
  <c r="AD590" i="2"/>
  <c r="AD584" i="2"/>
  <c r="AD580" i="2"/>
  <c r="AD576" i="2"/>
  <c r="AD572" i="2"/>
  <c r="AD568" i="2"/>
  <c r="AD564" i="2"/>
  <c r="AD560" i="2"/>
  <c r="AD556" i="2"/>
  <c r="AD533" i="2"/>
  <c r="AC542" i="2"/>
  <c r="AC534" i="2"/>
  <c r="AC526" i="2"/>
  <c r="AC518" i="2"/>
  <c r="AD515" i="2"/>
  <c r="AC510" i="2"/>
  <c r="AD507" i="2"/>
  <c r="AC502" i="2"/>
  <c r="AD499" i="2"/>
  <c r="AC494" i="2"/>
  <c r="AD491" i="2"/>
  <c r="AC486" i="2"/>
  <c r="AD483" i="2"/>
  <c r="AC478" i="2"/>
  <c r="AD475" i="2"/>
  <c r="AD463" i="2"/>
  <c r="AC515" i="2"/>
  <c r="AC507" i="2"/>
  <c r="AC499" i="2"/>
  <c r="AC491" i="2"/>
  <c r="AC76" i="2"/>
  <c r="AD159" i="2"/>
  <c r="AC822" i="2"/>
  <c r="AC820" i="2"/>
  <c r="AC626" i="2"/>
  <c r="AC630" i="2"/>
  <c r="AC715" i="2"/>
  <c r="AC430" i="2"/>
  <c r="AC428" i="2"/>
  <c r="AD820" i="2"/>
  <c r="AD814" i="2"/>
  <c r="AD798" i="2"/>
  <c r="AD808" i="2"/>
  <c r="AD792" i="2"/>
  <c r="AD776" i="2"/>
  <c r="AD782" i="2"/>
  <c r="AD695" i="2"/>
  <c r="AC681" i="2"/>
  <c r="AD713" i="2"/>
  <c r="AC787" i="2"/>
  <c r="AC708" i="2"/>
  <c r="AD703" i="2"/>
  <c r="AD689" i="2"/>
  <c r="AC768" i="2"/>
  <c r="AC760" i="2"/>
  <c r="AC752" i="2"/>
  <c r="AC744" i="2"/>
  <c r="AC736" i="2"/>
  <c r="AC728" i="2"/>
  <c r="AC720" i="2"/>
  <c r="AD715" i="2"/>
  <c r="AD701" i="2"/>
  <c r="AC677" i="2"/>
  <c r="AD687" i="2"/>
  <c r="AC596" i="2"/>
  <c r="AD624" i="2"/>
  <c r="AD600" i="2"/>
  <c r="AC676" i="2"/>
  <c r="AD673" i="2"/>
  <c r="AC668" i="2"/>
  <c r="AD665" i="2"/>
  <c r="AC660" i="2"/>
  <c r="AD657" i="2"/>
  <c r="AC652" i="2"/>
  <c r="AD649" i="2"/>
  <c r="AC644" i="2"/>
  <c r="AD641" i="2"/>
  <c r="AC636" i="2"/>
  <c r="AD622" i="2"/>
  <c r="AD616" i="2"/>
  <c r="AC592" i="2"/>
  <c r="AC621" i="2"/>
  <c r="AC613" i="2"/>
  <c r="AC605" i="2"/>
  <c r="AC593" i="2"/>
  <c r="AD586" i="2"/>
  <c r="AC581" i="2"/>
  <c r="AD578" i="2"/>
  <c r="AC573" i="2"/>
  <c r="AD570" i="2"/>
  <c r="AC565" i="2"/>
  <c r="AD562" i="2"/>
  <c r="AC557" i="2"/>
  <c r="AD529" i="2"/>
  <c r="AD551" i="2"/>
  <c r="AD541" i="2"/>
  <c r="AD525" i="2"/>
  <c r="AC554" i="2"/>
  <c r="AC546" i="2"/>
  <c r="AD521" i="2"/>
  <c r="AC580" i="2"/>
  <c r="AC572" i="2"/>
  <c r="AC564" i="2"/>
  <c r="AC556" i="2"/>
  <c r="AD535" i="2"/>
  <c r="AD461" i="2"/>
  <c r="AC449" i="2"/>
  <c r="AD459" i="2"/>
  <c r="AD517" i="2"/>
  <c r="AD513" i="2"/>
  <c r="AD509" i="2"/>
  <c r="AD505" i="2"/>
  <c r="AD501" i="2"/>
  <c r="AD497" i="2"/>
  <c r="AD493" i="2"/>
  <c r="AC154" i="2"/>
  <c r="AC108" i="2"/>
  <c r="AC152" i="2"/>
  <c r="AC713" i="2"/>
  <c r="AC553" i="2"/>
  <c r="AC551" i="2"/>
  <c r="AC711" i="2"/>
  <c r="AC302" i="2"/>
  <c r="AC253" i="2"/>
  <c r="AD818" i="2"/>
  <c r="AD780" i="2"/>
  <c r="AD784" i="2"/>
  <c r="AD812" i="2"/>
  <c r="AD796" i="2"/>
  <c r="AC788" i="2"/>
  <c r="AD822" i="2"/>
  <c r="AD806" i="2"/>
  <c r="AD786" i="2"/>
  <c r="AD685" i="2"/>
  <c r="AC815" i="2"/>
  <c r="AC807" i="2"/>
  <c r="AC799" i="2"/>
  <c r="AC791" i="2"/>
  <c r="AC775" i="2"/>
  <c r="AD772" i="2"/>
  <c r="AC767" i="2"/>
  <c r="AD764" i="2"/>
  <c r="AC759" i="2"/>
  <c r="AD756" i="2"/>
  <c r="AC751" i="2"/>
  <c r="AD748" i="2"/>
  <c r="AC743" i="2"/>
  <c r="AD740" i="2"/>
  <c r="AC735" i="2"/>
  <c r="AD732" i="2"/>
  <c r="AC727" i="2"/>
  <c r="AD724" i="2"/>
  <c r="AC719" i="2"/>
  <c r="AD716" i="2"/>
  <c r="AD699" i="2"/>
  <c r="AD675" i="2"/>
  <c r="AD671" i="2"/>
  <c r="AD667" i="2"/>
  <c r="AD663" i="2"/>
  <c r="AD659" i="2"/>
  <c r="AD655" i="2"/>
  <c r="AD651" i="2"/>
  <c r="AD647" i="2"/>
  <c r="AD643" i="2"/>
  <c r="AD639" i="2"/>
  <c r="AD612" i="2"/>
  <c r="AD630" i="2"/>
  <c r="AD608" i="2"/>
  <c r="AC700" i="2"/>
  <c r="AC692" i="2"/>
  <c r="AC680" i="2"/>
  <c r="AD588" i="2"/>
  <c r="AC669" i="2"/>
  <c r="AC661" i="2"/>
  <c r="AC653" i="2"/>
  <c r="AC645" i="2"/>
  <c r="AC637" i="2"/>
  <c r="AD626" i="2"/>
  <c r="AD618" i="2"/>
  <c r="AD598" i="2"/>
  <c r="AC589" i="2"/>
  <c r="AD531" i="2"/>
  <c r="AD543" i="2"/>
  <c r="AD527" i="2"/>
  <c r="AC519" i="2"/>
  <c r="AD537" i="2"/>
  <c r="AD523" i="2"/>
  <c r="AD547" i="2"/>
  <c r="AD545" i="2"/>
  <c r="AC538" i="2"/>
  <c r="AC530" i="2"/>
  <c r="AC522" i="2"/>
  <c r="AC514" i="2"/>
  <c r="AD511" i="2"/>
  <c r="AC506" i="2"/>
  <c r="AD503" i="2"/>
  <c r="AC498" i="2"/>
  <c r="AD495" i="2"/>
  <c r="AC490" i="2"/>
  <c r="AD487" i="2"/>
  <c r="AC482" i="2"/>
  <c r="AD479" i="2"/>
  <c r="AC474" i="2"/>
  <c r="AC511" i="2"/>
  <c r="AC503" i="2"/>
  <c r="AC495" i="2"/>
  <c r="AC487" i="2"/>
  <c r="AD467" i="2"/>
  <c r="AD410" i="2"/>
  <c r="AD434" i="2"/>
  <c r="AC470" i="2"/>
  <c r="AC462" i="2"/>
  <c r="AD447" i="2"/>
  <c r="AC442" i="2"/>
  <c r="AD439" i="2"/>
  <c r="AD418" i="2"/>
  <c r="AD416" i="2"/>
  <c r="AC423" i="2"/>
  <c r="AC415" i="2"/>
  <c r="AC403" i="2"/>
  <c r="AD400" i="2"/>
  <c r="AC395" i="2"/>
  <c r="AD392" i="2"/>
  <c r="AD384" i="2"/>
  <c r="AD402" i="2"/>
  <c r="AD398" i="2"/>
  <c r="AD394" i="2"/>
  <c r="AD390" i="2"/>
  <c r="AC371" i="2"/>
  <c r="AC359" i="2"/>
  <c r="AC366" i="2"/>
  <c r="AD363" i="2"/>
  <c r="AC342" i="2"/>
  <c r="AD335" i="2"/>
  <c r="AD364" i="2"/>
  <c r="AC347" i="2"/>
  <c r="AD344" i="2"/>
  <c r="AC339" i="2"/>
  <c r="AD336" i="2"/>
  <c r="AD342" i="2"/>
  <c r="AD318" i="2"/>
  <c r="AC313" i="2"/>
  <c r="AD310" i="2"/>
  <c r="AD304" i="2"/>
  <c r="AD302" i="2"/>
  <c r="AC301" i="2"/>
  <c r="AD285" i="2"/>
  <c r="AD287" i="2"/>
  <c r="AD264" i="2"/>
  <c r="AD262" i="2"/>
  <c r="AC246" i="2"/>
  <c r="AC192" i="2"/>
  <c r="AD185" i="2"/>
  <c r="AC184" i="2"/>
  <c r="AC176" i="2"/>
  <c r="AC168" i="2"/>
  <c r="AD156" i="2"/>
  <c r="AC173" i="2"/>
  <c r="AD160" i="2"/>
  <c r="AC128" i="2"/>
  <c r="AD100" i="2"/>
  <c r="AC72" i="2"/>
  <c r="AD62" i="2"/>
  <c r="AD53" i="2"/>
  <c r="AC63" i="2"/>
  <c r="AC57" i="2"/>
  <c r="AD37" i="2"/>
  <c r="AD49" i="2"/>
  <c r="AD41" i="2"/>
  <c r="AC29" i="2"/>
  <c r="AC10" i="2"/>
  <c r="AC483" i="2"/>
  <c r="AC475" i="2"/>
  <c r="AD469" i="2"/>
  <c r="AD465" i="2"/>
  <c r="AC445" i="2"/>
  <c r="AC437" i="2"/>
  <c r="AC450" i="2"/>
  <c r="AC438" i="2"/>
  <c r="AD435" i="2"/>
  <c r="AC431" i="2"/>
  <c r="AD420" i="2"/>
  <c r="AC406" i="2"/>
  <c r="AD408" i="2"/>
  <c r="AC376" i="2"/>
  <c r="AD378" i="2"/>
  <c r="AC398" i="2"/>
  <c r="AC390" i="2"/>
  <c r="AC358" i="2"/>
  <c r="AD355" i="2"/>
  <c r="AD350" i="2"/>
  <c r="AC350" i="2"/>
  <c r="AC381" i="2"/>
  <c r="AC367" i="2"/>
  <c r="AC354" i="2"/>
  <c r="AD347" i="2"/>
  <c r="AC338" i="2"/>
  <c r="AC322" i="2"/>
  <c r="AD368" i="2"/>
  <c r="AD352" i="2"/>
  <c r="AC325" i="2"/>
  <c r="AD346" i="2"/>
  <c r="AC326" i="2"/>
  <c r="AC321" i="2"/>
  <c r="AD306" i="2"/>
  <c r="AC318" i="2"/>
  <c r="AD309" i="2"/>
  <c r="AD281" i="2"/>
  <c r="AD289" i="2"/>
  <c r="AD277" i="2"/>
  <c r="AC272" i="2"/>
  <c r="AC275" i="2"/>
  <c r="AC265" i="2"/>
  <c r="AC255" i="2"/>
  <c r="AC256" i="2"/>
  <c r="AD251" i="2"/>
  <c r="AD243" i="2"/>
  <c r="AD239" i="2"/>
  <c r="AC234" i="2"/>
  <c r="AC217" i="2"/>
  <c r="AD203" i="2"/>
  <c r="AD216" i="2"/>
  <c r="AD201" i="2"/>
  <c r="AD232" i="2"/>
  <c r="AD228" i="2"/>
  <c r="AC228" i="2"/>
  <c r="AD225" i="2"/>
  <c r="AC220" i="2"/>
  <c r="AD217" i="2"/>
  <c r="AC212" i="2"/>
  <c r="AD209" i="2"/>
  <c r="AC204" i="2"/>
  <c r="AD148" i="2"/>
  <c r="AC188" i="2"/>
  <c r="AD154" i="2"/>
  <c r="AC143" i="2"/>
  <c r="AC177" i="2"/>
  <c r="AC159" i="2"/>
  <c r="AD155" i="2"/>
  <c r="AC147" i="2"/>
  <c r="AC144" i="2"/>
  <c r="AC132" i="2"/>
  <c r="AD120" i="2"/>
  <c r="AD135" i="2"/>
  <c r="AC118" i="2"/>
  <c r="AC139" i="2"/>
  <c r="AD136" i="2"/>
  <c r="AC131" i="2"/>
  <c r="AD128" i="2"/>
  <c r="AC122" i="2"/>
  <c r="AC117" i="2"/>
  <c r="AD114" i="2"/>
  <c r="AC109" i="2"/>
  <c r="AD98" i="2"/>
  <c r="AC88" i="2"/>
  <c r="AC80" i="2"/>
  <c r="AC75" i="2"/>
  <c r="AC95" i="2"/>
  <c r="AD92" i="2"/>
  <c r="AC87" i="2"/>
  <c r="AD84" i="2"/>
  <c r="AC71" i="2"/>
  <c r="AC56" i="2"/>
  <c r="AD51" i="2"/>
  <c r="AD47" i="2"/>
  <c r="AD43" i="2"/>
  <c r="AD39" i="2"/>
  <c r="AD29" i="2"/>
  <c r="AD35" i="2"/>
  <c r="AC30" i="2"/>
  <c r="AC26" i="2"/>
  <c r="AC21" i="2"/>
  <c r="AC15" i="2"/>
  <c r="AC11" i="2"/>
  <c r="AC7" i="2"/>
  <c r="AC291" i="2"/>
  <c r="AD298" i="2"/>
  <c r="AD313" i="2"/>
  <c r="AC293" i="2"/>
  <c r="AC288" i="2"/>
  <c r="AC264" i="2"/>
  <c r="AC261" i="2"/>
  <c r="AD247" i="2"/>
  <c r="AC250" i="2"/>
  <c r="AD233" i="2"/>
  <c r="AC242" i="2"/>
  <c r="AC205" i="2"/>
  <c r="AC200" i="2"/>
  <c r="AC185" i="2"/>
  <c r="AC189" i="2"/>
  <c r="AC180" i="2"/>
  <c r="AC172" i="2"/>
  <c r="AC164" i="2"/>
  <c r="AC181" i="2"/>
  <c r="AC165" i="2"/>
  <c r="AC136" i="2"/>
  <c r="AC121" i="2"/>
  <c r="AD96" i="2"/>
  <c r="AC110" i="2"/>
  <c r="AD72" i="2"/>
  <c r="AC74" i="2"/>
  <c r="AC66" i="2"/>
  <c r="AD64" i="2"/>
  <c r="AC59" i="2"/>
  <c r="AC41" i="2"/>
  <c r="AC48" i="2"/>
  <c r="AD33" i="2"/>
  <c r="AC38" i="2"/>
  <c r="AD21" i="2"/>
  <c r="AD11" i="2"/>
  <c r="AD457" i="2"/>
  <c r="AD453" i="2"/>
  <c r="AD489" i="2"/>
  <c r="AD485" i="2"/>
  <c r="AD481" i="2"/>
  <c r="AD477" i="2"/>
  <c r="AC410" i="2"/>
  <c r="AD422" i="2"/>
  <c r="AC466" i="2"/>
  <c r="AC458" i="2"/>
  <c r="AC446" i="2"/>
  <c r="AD443" i="2"/>
  <c r="AC427" i="2"/>
  <c r="AC419" i="2"/>
  <c r="AC411" i="2"/>
  <c r="AD404" i="2"/>
  <c r="AC399" i="2"/>
  <c r="AD396" i="2"/>
  <c r="AC391" i="2"/>
  <c r="AD388" i="2"/>
  <c r="AC374" i="2"/>
  <c r="AD382" i="2"/>
  <c r="AC375" i="2"/>
  <c r="AD371" i="2"/>
  <c r="AC362" i="2"/>
  <c r="AD359" i="2"/>
  <c r="AC363" i="2"/>
  <c r="AD351" i="2"/>
  <c r="AD343" i="2"/>
  <c r="AC334" i="2"/>
  <c r="AD372" i="2"/>
  <c r="AD356" i="2"/>
  <c r="AD348" i="2"/>
  <c r="AC343" i="2"/>
  <c r="AD340" i="2"/>
  <c r="AC335" i="2"/>
  <c r="AD332" i="2"/>
  <c r="AD334" i="2"/>
  <c r="AC317" i="2"/>
  <c r="AD314" i="2"/>
  <c r="AC309" i="2"/>
  <c r="AC306" i="2"/>
  <c r="AD294" i="2"/>
  <c r="AC305" i="2"/>
  <c r="AC279" i="2"/>
  <c r="AC280" i="2"/>
  <c r="AD258" i="2"/>
  <c r="AC254" i="2"/>
  <c r="AD241" i="2"/>
  <c r="AD237" i="2"/>
  <c r="AC221" i="2"/>
  <c r="AC197" i="2"/>
  <c r="AD193" i="2"/>
  <c r="AD204" i="2"/>
  <c r="AC196" i="2"/>
  <c r="AD177" i="2"/>
  <c r="AD169" i="2"/>
  <c r="AD139" i="2"/>
  <c r="AD108" i="2"/>
  <c r="AD57" i="2"/>
  <c r="AC67" i="2"/>
  <c r="AC49" i="2"/>
  <c r="AD45" i="2"/>
  <c r="AC25" i="2"/>
  <c r="AC22" i="2"/>
  <c r="AC479" i="2"/>
  <c r="AD455" i="2"/>
  <c r="AD412" i="2"/>
  <c r="AC441" i="2"/>
  <c r="AD428" i="2"/>
  <c r="AD424" i="2"/>
  <c r="AC454" i="2"/>
  <c r="AC434" i="2"/>
  <c r="AD432" i="2"/>
  <c r="AD414" i="2"/>
  <c r="AD406" i="2"/>
  <c r="AC407" i="2"/>
  <c r="AD386" i="2"/>
  <c r="AD380" i="2"/>
  <c r="AD376" i="2"/>
  <c r="AC402" i="2"/>
  <c r="AC394" i="2"/>
  <c r="AC355" i="2"/>
  <c r="AC385" i="2"/>
  <c r="AC377" i="2"/>
  <c r="AC370" i="2"/>
  <c r="AD367" i="2"/>
  <c r="AC346" i="2"/>
  <c r="AD339" i="2"/>
  <c r="AD330" i="2"/>
  <c r="AD322" i="2"/>
  <c r="AD360" i="2"/>
  <c r="AC351" i="2"/>
  <c r="AD338" i="2"/>
  <c r="AC329" i="2"/>
  <c r="AD326" i="2"/>
  <c r="AC297" i="2"/>
  <c r="AC310" i="2"/>
  <c r="AD317" i="2"/>
  <c r="AC292" i="2"/>
  <c r="AD283" i="2"/>
  <c r="AC276" i="2"/>
  <c r="AD273" i="2"/>
  <c r="AD268" i="2"/>
  <c r="AD275" i="2"/>
  <c r="AD266" i="2"/>
  <c r="AC257" i="2"/>
  <c r="AD260" i="2"/>
  <c r="AD256" i="2"/>
  <c r="AC260" i="2"/>
  <c r="AD253" i="2"/>
  <c r="AC237" i="2"/>
  <c r="AC238" i="2"/>
  <c r="AD235" i="2"/>
  <c r="AC239" i="2"/>
  <c r="AC225" i="2"/>
  <c r="AC209" i="2"/>
  <c r="AD220" i="2"/>
  <c r="AD208" i="2"/>
  <c r="AC231" i="2"/>
  <c r="AD224" i="2"/>
  <c r="AC232" i="2"/>
  <c r="AD229" i="2"/>
  <c r="AC224" i="2"/>
  <c r="AD221" i="2"/>
  <c r="AC216" i="2"/>
  <c r="AD213" i="2"/>
  <c r="AC208" i="2"/>
  <c r="AD205" i="2"/>
  <c r="AC199" i="2"/>
  <c r="AC155" i="2"/>
  <c r="AD143" i="2"/>
  <c r="AC169" i="2"/>
  <c r="AC140" i="2"/>
  <c r="AC124" i="2"/>
  <c r="AD127" i="2"/>
  <c r="AD118" i="2"/>
  <c r="AD144" i="2"/>
  <c r="AD140" i="2"/>
  <c r="AC135" i="2"/>
  <c r="AD132" i="2"/>
  <c r="AC127" i="2"/>
  <c r="AD124" i="2"/>
  <c r="AD116" i="2"/>
  <c r="AD112" i="2"/>
  <c r="AC107" i="2"/>
  <c r="AC113" i="2"/>
  <c r="AD110" i="2"/>
  <c r="AC103" i="2"/>
  <c r="AD104" i="2"/>
  <c r="AD102" i="2"/>
  <c r="AC92" i="2"/>
  <c r="AC84" i="2"/>
  <c r="AD78" i="2"/>
  <c r="AD94" i="2"/>
  <c r="AD90" i="2"/>
  <c r="AD86" i="2"/>
  <c r="AD82" i="2"/>
  <c r="AD76" i="2"/>
  <c r="AD70" i="2"/>
  <c r="AC99" i="2"/>
  <c r="AC91" i="2"/>
  <c r="AD88" i="2"/>
  <c r="AC83" i="2"/>
  <c r="AD80" i="2"/>
  <c r="AC33" i="2"/>
  <c r="AC34" i="2"/>
  <c r="AD31" i="2"/>
  <c r="AD27" i="2"/>
  <c r="AC19" i="2"/>
  <c r="AD18" i="2"/>
  <c r="AD15" i="2"/>
  <c r="AC14" i="2"/>
  <c r="AD7" i="2"/>
  <c r="AD16" i="2"/>
  <c r="AD12" i="2"/>
  <c r="AD8" i="2"/>
  <c r="AC314" i="2"/>
  <c r="AC298" i="2"/>
  <c r="AC294" i="2"/>
  <c r="AD291" i="2"/>
  <c r="AD279" i="2"/>
  <c r="AC284" i="2"/>
  <c r="AD270" i="2"/>
  <c r="AD272" i="2"/>
  <c r="AC269" i="2"/>
  <c r="AD249" i="2"/>
  <c r="AC233" i="2"/>
  <c r="AC213" i="2"/>
  <c r="AD197" i="2"/>
  <c r="AC193" i="2"/>
  <c r="AD212" i="2"/>
  <c r="AD189" i="2"/>
  <c r="AC148" i="2"/>
  <c r="AD181" i="2"/>
  <c r="AD173" i="2"/>
  <c r="AD165" i="2"/>
  <c r="AC151" i="2"/>
  <c r="AD152" i="2"/>
  <c r="AD122" i="2"/>
  <c r="AD131" i="2"/>
  <c r="AC114" i="2"/>
  <c r="AC79" i="2"/>
  <c r="AD66" i="2"/>
  <c r="AC62" i="2"/>
  <c r="AD68" i="2"/>
  <c r="AD60" i="2"/>
  <c r="AC45" i="2"/>
  <c r="AC52" i="2"/>
  <c r="AC44" i="2"/>
  <c r="AD25" i="2"/>
  <c r="AD23" i="2"/>
  <c r="AC6" i="2"/>
  <c r="Z240" i="2"/>
  <c r="Z242" i="2"/>
  <c r="Y244" i="2"/>
  <c r="Z248" i="2"/>
  <c r="Z252" i="2"/>
  <c r="Z254" i="2"/>
  <c r="Z257" i="2"/>
  <c r="Y259" i="2"/>
  <c r="Z261" i="2"/>
  <c r="Z263" i="2"/>
  <c r="Y267" i="2"/>
  <c r="AE267" i="2" s="1"/>
  <c r="AR267" i="2" s="1"/>
  <c r="Y271" i="2"/>
  <c r="Y273" i="2"/>
  <c r="Y277" i="2"/>
  <c r="Z280" i="2"/>
  <c r="Y283" i="2"/>
  <c r="Y285" i="2"/>
  <c r="Z288" i="2"/>
  <c r="Y295" i="2"/>
  <c r="Y296" i="2"/>
  <c r="Y299" i="2"/>
  <c r="Y303" i="2"/>
  <c r="AE303" i="2" s="1"/>
  <c r="AR303" i="2" s="1"/>
  <c r="Z304" i="2"/>
  <c r="Y308" i="2"/>
  <c r="Y311" i="2"/>
  <c r="Y312" i="2"/>
  <c r="Y236" i="2"/>
  <c r="Z244" i="2"/>
  <c r="AF244" i="2" s="1"/>
  <c r="AS244" i="2" s="1"/>
  <c r="Y247" i="2"/>
  <c r="AE247" i="2" s="1"/>
  <c r="AR247" i="2" s="1"/>
  <c r="Y262" i="2"/>
  <c r="Y266" i="2"/>
  <c r="AE266" i="2" s="1"/>
  <c r="AR266" i="2" s="1"/>
  <c r="Z267" i="2"/>
  <c r="AF267" i="2" s="1"/>
  <c r="AS267" i="2" s="1"/>
  <c r="Y290" i="2"/>
  <c r="Z295" i="2"/>
  <c r="Z299" i="2"/>
  <c r="AF299" i="2" s="1"/>
  <c r="AS299" i="2" s="1"/>
  <c r="Z303" i="2"/>
  <c r="Y307" i="2"/>
  <c r="AE307" i="2" s="1"/>
  <c r="AR307" i="2" s="1"/>
  <c r="Z308" i="2"/>
  <c r="Z236" i="2"/>
  <c r="Y241" i="2"/>
  <c r="Z250" i="2"/>
  <c r="Y251" i="2"/>
  <c r="AE251" i="2" s="1"/>
  <c r="AR251" i="2" s="1"/>
  <c r="Y258" i="2"/>
  <c r="Z269" i="2"/>
  <c r="Y274" i="2"/>
  <c r="Y278" i="2"/>
  <c r="AE278" i="2" s="1"/>
  <c r="AR278" i="2" s="1"/>
  <c r="Y281" i="2"/>
  <c r="AE281" i="2" s="1"/>
  <c r="AR281" i="2" s="1"/>
  <c r="Y282" i="2"/>
  <c r="Y286" i="2"/>
  <c r="Z290" i="2"/>
  <c r="Z292" i="2"/>
  <c r="AF292" i="2" s="1"/>
  <c r="AS292" i="2" s="1"/>
  <c r="Y293" i="2"/>
  <c r="AE293" i="2" s="1"/>
  <c r="AR293" i="2" s="1"/>
  <c r="Z297" i="2"/>
  <c r="AF297" i="2" s="1"/>
  <c r="AS297" i="2" s="1"/>
  <c r="Y300" i="2"/>
  <c r="Z312" i="2"/>
  <c r="Y315" i="2"/>
  <c r="Y320" i="2"/>
  <c r="AE320" i="2" s="1"/>
  <c r="AR320" i="2" s="1"/>
  <c r="Z324" i="2"/>
  <c r="Z327" i="2"/>
  <c r="Z234" i="2"/>
  <c r="Y235" i="2"/>
  <c r="Y240" i="2"/>
  <c r="Z246" i="2"/>
  <c r="Y263" i="2"/>
  <c r="Z265" i="2"/>
  <c r="Z271" i="2"/>
  <c r="Z274" i="2"/>
  <c r="Z278" i="2"/>
  <c r="AF278" i="2" s="1"/>
  <c r="AS278" i="2" s="1"/>
  <c r="Z282" i="2"/>
  <c r="AF282" i="2" s="1"/>
  <c r="AS282" i="2" s="1"/>
  <c r="Z286" i="2"/>
  <c r="Z300" i="2"/>
  <c r="Z238" i="2"/>
  <c r="AF238" i="2" s="1"/>
  <c r="AS238" i="2" s="1"/>
  <c r="Y243" i="2"/>
  <c r="Y245" i="2"/>
  <c r="Y248" i="2"/>
  <c r="Y249" i="2"/>
  <c r="Y252" i="2"/>
  <c r="Y255" i="2"/>
  <c r="Z259" i="2"/>
  <c r="Z276" i="2"/>
  <c r="Z284" i="2"/>
  <c r="AF284" i="2" s="1"/>
  <c r="AS284" i="2" s="1"/>
  <c r="Z296" i="2"/>
  <c r="AF296" i="2" s="1"/>
  <c r="AS296" i="2" s="1"/>
  <c r="Y316" i="2"/>
  <c r="Y319" i="2"/>
  <c r="AE319" i="2" s="1"/>
  <c r="AR319" i="2" s="1"/>
  <c r="Z323" i="2"/>
  <c r="AF323" i="2" s="1"/>
  <c r="AS323" i="2" s="1"/>
  <c r="Z328" i="2"/>
  <c r="Z320" i="2"/>
  <c r="Y323" i="2"/>
  <c r="Z311" i="2"/>
  <c r="Z315" i="2"/>
  <c r="Z316" i="2"/>
  <c r="Z319" i="2"/>
  <c r="Z331" i="2"/>
  <c r="AF331" i="2" s="1"/>
  <c r="AS331" i="2" s="1"/>
  <c r="Z333" i="2"/>
  <c r="Y337" i="2"/>
  <c r="AE337" i="2" s="1"/>
  <c r="AR337" i="2" s="1"/>
  <c r="Y340" i="2"/>
  <c r="Z349" i="2"/>
  <c r="AF349" i="2" s="1"/>
  <c r="AS349" i="2" s="1"/>
  <c r="Z353" i="2"/>
  <c r="Y356" i="2"/>
  <c r="AE356" i="2" s="1"/>
  <c r="AR356" i="2" s="1"/>
  <c r="Y360" i="2"/>
  <c r="Y361" i="2"/>
  <c r="Z365" i="2"/>
  <c r="AF365" i="2" s="1"/>
  <c r="AS365" i="2" s="1"/>
  <c r="Z369" i="2"/>
  <c r="Z373" i="2"/>
  <c r="Y374" i="2"/>
  <c r="Z377" i="2"/>
  <c r="Z381" i="2"/>
  <c r="Y386" i="2"/>
  <c r="Z389" i="2"/>
  <c r="AF389" i="2" s="1"/>
  <c r="AS389" i="2" s="1"/>
  <c r="Y393" i="2"/>
  <c r="Z395" i="2"/>
  <c r="AF395" i="2" s="1"/>
  <c r="AS395" i="2" s="1"/>
  <c r="Y400" i="2"/>
  <c r="Y324" i="2"/>
  <c r="Y328" i="2"/>
  <c r="Y330" i="2"/>
  <c r="Y332" i="2"/>
  <c r="Z341" i="2"/>
  <c r="Y345" i="2"/>
  <c r="Y348" i="2"/>
  <c r="AE348" i="2" s="1"/>
  <c r="AR348" i="2" s="1"/>
  <c r="Z354" i="2"/>
  <c r="Z357" i="2"/>
  <c r="AF357" i="2" s="1"/>
  <c r="AS357" i="2" s="1"/>
  <c r="Y364" i="2"/>
  <c r="AE364" i="2" s="1"/>
  <c r="AR364" i="2" s="1"/>
  <c r="Z370" i="2"/>
  <c r="Y372" i="2"/>
  <c r="Z379" i="2"/>
  <c r="Z383" i="2"/>
  <c r="Y384" i="2"/>
  <c r="Y387" i="2"/>
  <c r="Y392" i="2"/>
  <c r="AE392" i="2" s="1"/>
  <c r="AR392" i="2" s="1"/>
  <c r="Z397" i="2"/>
  <c r="AF397" i="2" s="1"/>
  <c r="AS397" i="2" s="1"/>
  <c r="Y401" i="2"/>
  <c r="AE401" i="2" s="1"/>
  <c r="AR401" i="2" s="1"/>
  <c r="Z403" i="2"/>
  <c r="AF403" i="2" s="1"/>
  <c r="AS403" i="2" s="1"/>
  <c r="Y333" i="2"/>
  <c r="Y341" i="2"/>
  <c r="Y349" i="2"/>
  <c r="Y353" i="2"/>
  <c r="Z366" i="2"/>
  <c r="Z387" i="2"/>
  <c r="Y388" i="2"/>
  <c r="Y389" i="2"/>
  <c r="Z391" i="2"/>
  <c r="AF391" i="2" s="1"/>
  <c r="AS391" i="2" s="1"/>
  <c r="Z405" i="2"/>
  <c r="Y408" i="2"/>
  <c r="Z411" i="2"/>
  <c r="Z415" i="2"/>
  <c r="Y421" i="2"/>
  <c r="Z423" i="2"/>
  <c r="AF423" i="2" s="1"/>
  <c r="AS423" i="2" s="1"/>
  <c r="Y425" i="2"/>
  <c r="Z427" i="2"/>
  <c r="Y429" i="2"/>
  <c r="AE429" i="2" s="1"/>
  <c r="AR429" i="2" s="1"/>
  <c r="Y430" i="2"/>
  <c r="AE430" i="2" s="1"/>
  <c r="AR430" i="2" s="1"/>
  <c r="Z431" i="2"/>
  <c r="AF431" i="2" s="1"/>
  <c r="AS431" i="2" s="1"/>
  <c r="Z433" i="2"/>
  <c r="AF433" i="2" s="1"/>
  <c r="AS433" i="2" s="1"/>
  <c r="Y444" i="2"/>
  <c r="Z446" i="2"/>
  <c r="Y331" i="2"/>
  <c r="Z361" i="2"/>
  <c r="AF361" i="2" s="1"/>
  <c r="AS361" i="2" s="1"/>
  <c r="Y365" i="2"/>
  <c r="Y369" i="2"/>
  <c r="Y383" i="2"/>
  <c r="Y404" i="2"/>
  <c r="AE404" i="2" s="1"/>
  <c r="AR404" i="2" s="1"/>
  <c r="Y409" i="2"/>
  <c r="Y413" i="2"/>
  <c r="Y417" i="2"/>
  <c r="Z421" i="2"/>
  <c r="Z425" i="2"/>
  <c r="Z429" i="2"/>
  <c r="Y436" i="2"/>
  <c r="Z438" i="2"/>
  <c r="Y440" i="2"/>
  <c r="Z442" i="2"/>
  <c r="Z444" i="2"/>
  <c r="Y448" i="2"/>
  <c r="Z450" i="2"/>
  <c r="Y452" i="2"/>
  <c r="AE452" i="2" s="1"/>
  <c r="AR452" i="2" s="1"/>
  <c r="Z454" i="2"/>
  <c r="Z456" i="2"/>
  <c r="AF456" i="2" s="1"/>
  <c r="AS456" i="2" s="1"/>
  <c r="Z460" i="2"/>
  <c r="Y463" i="2"/>
  <c r="Z466" i="2"/>
  <c r="Y468" i="2"/>
  <c r="AE468" i="2" s="1"/>
  <c r="AR468" i="2" s="1"/>
  <c r="Y473" i="2"/>
  <c r="Z482" i="2"/>
  <c r="Z484" i="2"/>
  <c r="Y488" i="2"/>
  <c r="Y489" i="2"/>
  <c r="Z498" i="2"/>
  <c r="Z500" i="2"/>
  <c r="Y327" i="2"/>
  <c r="AE327" i="2" s="1"/>
  <c r="AR327" i="2" s="1"/>
  <c r="Y336" i="2"/>
  <c r="Z337" i="2"/>
  <c r="Y344" i="2"/>
  <c r="Z345" i="2"/>
  <c r="Y352" i="2"/>
  <c r="Y373" i="2"/>
  <c r="AE373" i="2" s="1"/>
  <c r="AR373" i="2" s="1"/>
  <c r="Z401" i="2"/>
  <c r="Z409" i="2"/>
  <c r="Z413" i="2"/>
  <c r="AF413" i="2" s="1"/>
  <c r="AS413" i="2" s="1"/>
  <c r="Z417" i="2"/>
  <c r="Y418" i="2"/>
  <c r="Y428" i="2"/>
  <c r="Z436" i="2"/>
  <c r="Z440" i="2"/>
  <c r="AF440" i="2" s="1"/>
  <c r="AS440" i="2" s="1"/>
  <c r="Y443" i="2"/>
  <c r="AE443" i="2" s="1"/>
  <c r="AR443" i="2" s="1"/>
  <c r="Y357" i="2"/>
  <c r="AE357" i="2" s="1"/>
  <c r="AR357" i="2" s="1"/>
  <c r="Y368" i="2"/>
  <c r="Y379" i="2"/>
  <c r="Z385" i="2"/>
  <c r="Z393" i="2"/>
  <c r="Y396" i="2"/>
  <c r="Y397" i="2"/>
  <c r="Z399" i="2"/>
  <c r="Y405" i="2"/>
  <c r="AE405" i="2" s="1"/>
  <c r="AR405" i="2" s="1"/>
  <c r="Z407" i="2"/>
  <c r="Z419" i="2"/>
  <c r="AF419" i="2" s="1"/>
  <c r="AS419" i="2" s="1"/>
  <c r="Y422" i="2"/>
  <c r="AE422" i="2" s="1"/>
  <c r="AR422" i="2" s="1"/>
  <c r="Y424" i="2"/>
  <c r="Y433" i="2"/>
  <c r="Y435" i="2"/>
  <c r="Y439" i="2"/>
  <c r="Y447" i="2"/>
  <c r="AE447" i="2" s="1"/>
  <c r="AR447" i="2" s="1"/>
  <c r="Y457" i="2"/>
  <c r="AE457" i="2" s="1"/>
  <c r="AR457" i="2" s="1"/>
  <c r="Y459" i="2"/>
  <c r="Y461" i="2"/>
  <c r="Z464" i="2"/>
  <c r="AF464" i="2" s="1"/>
  <c r="AS464" i="2" s="1"/>
  <c r="Z472" i="2"/>
  <c r="AF472" i="2" s="1"/>
  <c r="AS472" i="2" s="1"/>
  <c r="Z474" i="2"/>
  <c r="Z476" i="2"/>
  <c r="Y480" i="2"/>
  <c r="AE480" i="2" s="1"/>
  <c r="AR480" i="2" s="1"/>
  <c r="Y481" i="2"/>
  <c r="Z490" i="2"/>
  <c r="Z492" i="2"/>
  <c r="Y496" i="2"/>
  <c r="AE496" i="2" s="1"/>
  <c r="AR496" i="2" s="1"/>
  <c r="Y497" i="2"/>
  <c r="Y456" i="2"/>
  <c r="Z458" i="2"/>
  <c r="AF458" i="2" s="1"/>
  <c r="AS458" i="2" s="1"/>
  <c r="Y464" i="2"/>
  <c r="Z468" i="2"/>
  <c r="Y472" i="2"/>
  <c r="Y476" i="2"/>
  <c r="Y485" i="2"/>
  <c r="Z486" i="2"/>
  <c r="Z496" i="2"/>
  <c r="AF496" i="2" s="1"/>
  <c r="AS496" i="2" s="1"/>
  <c r="Y504" i="2"/>
  <c r="Y505" i="2"/>
  <c r="AE505" i="2" s="1"/>
  <c r="AR505" i="2" s="1"/>
  <c r="Z514" i="2"/>
  <c r="Z516" i="2"/>
  <c r="Z518" i="2"/>
  <c r="Y520" i="2"/>
  <c r="Y524" i="2"/>
  <c r="Y528" i="2"/>
  <c r="Y532" i="2"/>
  <c r="Z536" i="2"/>
  <c r="AF536" i="2" s="1"/>
  <c r="AS536" i="2" s="1"/>
  <c r="Z540" i="2"/>
  <c r="AF540" i="2" s="1"/>
  <c r="AS540" i="2" s="1"/>
  <c r="Z544" i="2"/>
  <c r="Y548" i="2"/>
  <c r="Y549" i="2"/>
  <c r="AE549" i="2" s="1"/>
  <c r="AR549" i="2" s="1"/>
  <c r="Z550" i="2"/>
  <c r="Z552" i="2"/>
  <c r="Z559" i="2"/>
  <c r="Y563" i="2"/>
  <c r="Z565" i="2"/>
  <c r="AF565" i="2" s="1"/>
  <c r="AS565" i="2" s="1"/>
  <c r="Y570" i="2"/>
  <c r="AE570" i="2" s="1"/>
  <c r="AR570" i="2" s="1"/>
  <c r="Z452" i="2"/>
  <c r="Y453" i="2"/>
  <c r="Y460" i="2"/>
  <c r="Z462" i="2"/>
  <c r="Z473" i="2"/>
  <c r="Y477" i="2"/>
  <c r="AE477" i="2" s="1"/>
  <c r="AR477" i="2" s="1"/>
  <c r="Z478" i="2"/>
  <c r="Z488" i="2"/>
  <c r="Y500" i="2"/>
  <c r="Z502" i="2"/>
  <c r="Z504" i="2"/>
  <c r="Y508" i="2"/>
  <c r="Y509" i="2"/>
  <c r="Z520" i="2"/>
  <c r="Z524" i="2"/>
  <c r="Z528" i="2"/>
  <c r="Y529" i="2"/>
  <c r="Z532" i="2"/>
  <c r="AF532" i="2" s="1"/>
  <c r="AS532" i="2" s="1"/>
  <c r="Z548" i="2"/>
  <c r="Y558" i="2"/>
  <c r="AE558" i="2" s="1"/>
  <c r="AR558" i="2" s="1"/>
  <c r="Z563" i="2"/>
  <c r="Y567" i="2"/>
  <c r="AE567" i="2" s="1"/>
  <c r="AR567" i="2" s="1"/>
  <c r="Z569" i="2"/>
  <c r="Y574" i="2"/>
  <c r="AE574" i="2" s="1"/>
  <c r="AR574" i="2" s="1"/>
  <c r="Z579" i="2"/>
  <c r="Y583" i="2"/>
  <c r="Z585" i="2"/>
  <c r="Y590" i="2"/>
  <c r="AE590" i="2" s="1"/>
  <c r="AR590" i="2" s="1"/>
  <c r="Z595" i="2"/>
  <c r="Y598" i="2"/>
  <c r="AE598" i="2" s="1"/>
  <c r="AR598" i="2" s="1"/>
  <c r="Y603" i="2"/>
  <c r="Y611" i="2"/>
  <c r="Y616" i="2"/>
  <c r="AE616" i="2" s="1"/>
  <c r="AR616" i="2" s="1"/>
  <c r="Y618" i="2"/>
  <c r="Y620" i="2"/>
  <c r="Y622" i="2"/>
  <c r="Z625" i="2"/>
  <c r="AF625" i="2" s="1"/>
  <c r="AS625" i="2" s="1"/>
  <c r="Y627" i="2"/>
  <c r="AE627" i="2" s="1"/>
  <c r="AR627" i="2" s="1"/>
  <c r="Y628" i="2"/>
  <c r="Z470" i="2"/>
  <c r="Y471" i="2"/>
  <c r="Z480" i="2"/>
  <c r="Y492" i="2"/>
  <c r="AE492" i="2" s="1"/>
  <c r="AR492" i="2" s="1"/>
  <c r="Z506" i="2"/>
  <c r="Z508" i="2"/>
  <c r="AF508" i="2" s="1"/>
  <c r="AS508" i="2" s="1"/>
  <c r="Y512" i="2"/>
  <c r="Y513" i="2"/>
  <c r="Z530" i="2"/>
  <c r="Y533" i="2"/>
  <c r="Y535" i="2"/>
  <c r="Z538" i="2"/>
  <c r="Z542" i="2"/>
  <c r="AF542" i="2" s="1"/>
  <c r="AS542" i="2" s="1"/>
  <c r="Y547" i="2"/>
  <c r="Y555" i="2"/>
  <c r="AE555" i="2" s="1"/>
  <c r="AR555" i="2" s="1"/>
  <c r="Z557" i="2"/>
  <c r="Y562" i="2"/>
  <c r="Z448" i="2"/>
  <c r="Y465" i="2"/>
  <c r="Y467" i="2"/>
  <c r="Y484" i="2"/>
  <c r="Y493" i="2"/>
  <c r="AE493" i="2" s="1"/>
  <c r="AR493" i="2" s="1"/>
  <c r="Z494" i="2"/>
  <c r="AF494" i="2" s="1"/>
  <c r="AS494" i="2" s="1"/>
  <c r="Y501" i="2"/>
  <c r="AE501" i="2" s="1"/>
  <c r="AR501" i="2" s="1"/>
  <c r="Z510" i="2"/>
  <c r="Z512" i="2"/>
  <c r="Y516" i="2"/>
  <c r="Y517" i="2"/>
  <c r="Z522" i="2"/>
  <c r="Z526" i="2"/>
  <c r="Y531" i="2"/>
  <c r="AE531" i="2" s="1"/>
  <c r="AR531" i="2" s="1"/>
  <c r="Z534" i="2"/>
  <c r="AF534" i="2" s="1"/>
  <c r="AS534" i="2" s="1"/>
  <c r="Y536" i="2"/>
  <c r="Y540" i="2"/>
  <c r="Y544" i="2"/>
  <c r="Y552" i="2"/>
  <c r="AE552" i="2" s="1"/>
  <c r="AR552" i="2" s="1"/>
  <c r="Z555" i="2"/>
  <c r="Y559" i="2"/>
  <c r="AE559" i="2" s="1"/>
  <c r="AR559" i="2" s="1"/>
  <c r="Z561" i="2"/>
  <c r="Y566" i="2"/>
  <c r="Z571" i="2"/>
  <c r="Y575" i="2"/>
  <c r="AE575" i="2" s="1"/>
  <c r="AR575" i="2" s="1"/>
  <c r="Z577" i="2"/>
  <c r="Y582" i="2"/>
  <c r="Z587" i="2"/>
  <c r="Z591" i="2"/>
  <c r="AF591" i="2" s="1"/>
  <c r="AS591" i="2" s="1"/>
  <c r="Z597" i="2"/>
  <c r="Y599" i="2"/>
  <c r="Z601" i="2"/>
  <c r="Z607" i="2"/>
  <c r="Z615" i="2"/>
  <c r="Z619" i="2"/>
  <c r="Z621" i="2"/>
  <c r="AF621" i="2" s="1"/>
  <c r="AS621" i="2" s="1"/>
  <c r="Y623" i="2"/>
  <c r="Y626" i="2"/>
  <c r="AE626" i="2" s="1"/>
  <c r="AR626" i="2" s="1"/>
  <c r="Y631" i="2"/>
  <c r="AE631" i="2" s="1"/>
  <c r="AR631" i="2" s="1"/>
  <c r="Z583" i="2"/>
  <c r="Y586" i="2"/>
  <c r="Y587" i="2"/>
  <c r="AE587" i="2" s="1"/>
  <c r="AR587" i="2" s="1"/>
  <c r="Z589" i="2"/>
  <c r="Y602" i="2"/>
  <c r="Y604" i="2"/>
  <c r="Z611" i="2"/>
  <c r="AF611" i="2" s="1"/>
  <c r="AS611" i="2" s="1"/>
  <c r="Y615" i="2"/>
  <c r="AE615" i="2" s="1"/>
  <c r="AR615" i="2" s="1"/>
  <c r="Z617" i="2"/>
  <c r="AF617" i="2" s="1"/>
  <c r="AS617" i="2" s="1"/>
  <c r="Z623" i="2"/>
  <c r="Z627" i="2"/>
  <c r="Z631" i="2"/>
  <c r="Y634" i="2"/>
  <c r="AE634" i="2" s="1"/>
  <c r="AR634" i="2" s="1"/>
  <c r="Y638" i="2"/>
  <c r="Y639" i="2"/>
  <c r="Z648" i="2"/>
  <c r="Z650" i="2"/>
  <c r="AF650" i="2" s="1"/>
  <c r="AS650" i="2" s="1"/>
  <c r="Y654" i="2"/>
  <c r="Y655" i="2"/>
  <c r="Z664" i="2"/>
  <c r="Z666" i="2"/>
  <c r="AF666" i="2" s="1"/>
  <c r="AS666" i="2" s="1"/>
  <c r="Y670" i="2"/>
  <c r="Y671" i="2"/>
  <c r="Y678" i="2"/>
  <c r="Y682" i="2"/>
  <c r="Y686" i="2"/>
  <c r="Z690" i="2"/>
  <c r="Z694" i="2"/>
  <c r="Z696" i="2"/>
  <c r="Y698" i="2"/>
  <c r="Z700" i="2"/>
  <c r="Y702" i="2"/>
  <c r="Y714" i="2"/>
  <c r="Z723" i="2"/>
  <c r="Z725" i="2"/>
  <c r="Y729" i="2"/>
  <c r="Y730" i="2"/>
  <c r="AE730" i="2" s="1"/>
  <c r="AR730" i="2" s="1"/>
  <c r="Z575" i="2"/>
  <c r="Y578" i="2"/>
  <c r="Y579" i="2"/>
  <c r="Z581" i="2"/>
  <c r="Y591" i="2"/>
  <c r="Z599" i="2"/>
  <c r="Z603" i="2"/>
  <c r="Z609" i="2"/>
  <c r="Y619" i="2"/>
  <c r="Z636" i="2"/>
  <c r="AF636" i="2" s="1"/>
  <c r="AS636" i="2" s="1"/>
  <c r="Z638" i="2"/>
  <c r="AF638" i="2" s="1"/>
  <c r="AS638" i="2" s="1"/>
  <c r="Y642" i="2"/>
  <c r="Y643" i="2"/>
  <c r="AE643" i="2" s="1"/>
  <c r="AR643" i="2" s="1"/>
  <c r="Z652" i="2"/>
  <c r="AF652" i="2" s="1"/>
  <c r="AS652" i="2" s="1"/>
  <c r="Z654" i="2"/>
  <c r="AF654" i="2" s="1"/>
  <c r="AS654" i="2" s="1"/>
  <c r="Y658" i="2"/>
  <c r="Y659" i="2"/>
  <c r="AE659" i="2" s="1"/>
  <c r="AR659" i="2" s="1"/>
  <c r="Z668" i="2"/>
  <c r="AF668" i="2" s="1"/>
  <c r="AS668" i="2" s="1"/>
  <c r="Z670" i="2"/>
  <c r="AF670" i="2" s="1"/>
  <c r="AS670" i="2" s="1"/>
  <c r="Y674" i="2"/>
  <c r="Y675" i="2"/>
  <c r="AE675" i="2" s="1"/>
  <c r="AR675" i="2" s="1"/>
  <c r="Z678" i="2"/>
  <c r="Y679" i="2"/>
  <c r="Z682" i="2"/>
  <c r="Z684" i="2"/>
  <c r="AF684" i="2" s="1"/>
  <c r="AS684" i="2" s="1"/>
  <c r="Z686" i="2"/>
  <c r="Y687" i="2"/>
  <c r="Z698" i="2"/>
  <c r="AF698" i="2" s="1"/>
  <c r="AS698" i="2" s="1"/>
  <c r="Z702" i="2"/>
  <c r="Z704" i="2"/>
  <c r="AF704" i="2" s="1"/>
  <c r="AS704" i="2" s="1"/>
  <c r="Y706" i="2"/>
  <c r="Z708" i="2"/>
  <c r="Y710" i="2"/>
  <c r="Y711" i="2"/>
  <c r="Z712" i="2"/>
  <c r="Z714" i="2"/>
  <c r="AF714" i="2" s="1"/>
  <c r="AS714" i="2" s="1"/>
  <c r="Y717" i="2"/>
  <c r="AE717" i="2" s="1"/>
  <c r="AR717" i="2" s="1"/>
  <c r="Y718" i="2"/>
  <c r="Z567" i="2"/>
  <c r="Y571" i="2"/>
  <c r="Z573" i="2"/>
  <c r="Y607" i="2"/>
  <c r="Z633" i="2"/>
  <c r="Y635" i="2"/>
  <c r="Z640" i="2"/>
  <c r="AF640" i="2" s="1"/>
  <c r="AS640" i="2" s="1"/>
  <c r="Z642" i="2"/>
  <c r="Y646" i="2"/>
  <c r="Y647" i="2"/>
  <c r="Z656" i="2"/>
  <c r="AF656" i="2" s="1"/>
  <c r="AS656" i="2" s="1"/>
  <c r="Z658" i="2"/>
  <c r="Y662" i="2"/>
  <c r="AE662" i="2" s="1"/>
  <c r="AR662" i="2" s="1"/>
  <c r="Y663" i="2"/>
  <c r="Z672" i="2"/>
  <c r="AF672" i="2" s="1"/>
  <c r="AS672" i="2" s="1"/>
  <c r="Z674" i="2"/>
  <c r="Z680" i="2"/>
  <c r="AF680" i="2" s="1"/>
  <c r="AS680" i="2" s="1"/>
  <c r="Z692" i="2"/>
  <c r="Z706" i="2"/>
  <c r="Z710" i="2"/>
  <c r="Z717" i="2"/>
  <c r="AF717" i="2" s="1"/>
  <c r="AS717" i="2" s="1"/>
  <c r="Y721" i="2"/>
  <c r="Y722" i="2"/>
  <c r="Z593" i="2"/>
  <c r="Y594" i="2"/>
  <c r="Y595" i="2"/>
  <c r="Z605" i="2"/>
  <c r="Y606" i="2"/>
  <c r="AE606" i="2" s="1"/>
  <c r="AR606" i="2" s="1"/>
  <c r="Z613" i="2"/>
  <c r="Z635" i="2"/>
  <c r="AF635" i="2" s="1"/>
  <c r="AS635" i="2" s="1"/>
  <c r="Z644" i="2"/>
  <c r="Z646" i="2"/>
  <c r="AF646" i="2" s="1"/>
  <c r="AS646" i="2" s="1"/>
  <c r="Y650" i="2"/>
  <c r="Y651" i="2"/>
  <c r="Z660" i="2"/>
  <c r="Z662" i="2"/>
  <c r="AF662" i="2" s="1"/>
  <c r="AS662" i="2" s="1"/>
  <c r="Y666" i="2"/>
  <c r="Y667" i="2"/>
  <c r="Z676" i="2"/>
  <c r="Y683" i="2"/>
  <c r="Z688" i="2"/>
  <c r="Y690" i="2"/>
  <c r="Y694" i="2"/>
  <c r="Y699" i="2"/>
  <c r="AE699" i="2" s="1"/>
  <c r="AR699" i="2" s="1"/>
  <c r="Y701" i="2"/>
  <c r="Y703" i="2"/>
  <c r="Y705" i="2"/>
  <c r="Y709" i="2"/>
  <c r="Z719" i="2"/>
  <c r="Z721" i="2"/>
  <c r="Y725" i="2"/>
  <c r="Y726" i="2"/>
  <c r="Z735" i="2"/>
  <c r="Z737" i="2"/>
  <c r="Y741" i="2"/>
  <c r="Y742" i="2"/>
  <c r="Z751" i="2"/>
  <c r="Z753" i="2"/>
  <c r="Z733" i="2"/>
  <c r="Y734" i="2"/>
  <c r="Y737" i="2"/>
  <c r="Y746" i="2"/>
  <c r="AE746" i="2" s="1"/>
  <c r="AR746" i="2" s="1"/>
  <c r="Z749" i="2"/>
  <c r="Y754" i="2"/>
  <c r="Y757" i="2"/>
  <c r="Y758" i="2"/>
  <c r="Z767" i="2"/>
  <c r="AF767" i="2" s="1"/>
  <c r="AS767" i="2" s="1"/>
  <c r="Z769" i="2"/>
  <c r="AF769" i="2" s="1"/>
  <c r="AS769" i="2" s="1"/>
  <c r="Y773" i="2"/>
  <c r="Z779" i="2"/>
  <c r="Y790" i="2"/>
  <c r="Z793" i="2"/>
  <c r="AF793" i="2" s="1"/>
  <c r="AS793" i="2" s="1"/>
  <c r="Z803" i="2"/>
  <c r="Y806" i="2"/>
  <c r="Y808" i="2"/>
  <c r="Z811" i="2"/>
  <c r="AF811" i="2" s="1"/>
  <c r="AS811" i="2" s="1"/>
  <c r="Z815" i="2"/>
  <c r="Z9" i="2"/>
  <c r="AF9" i="2" s="1"/>
  <c r="AS9" i="2" s="1"/>
  <c r="Z13" i="2"/>
  <c r="Z17" i="2"/>
  <c r="Z24" i="2"/>
  <c r="Y35" i="2"/>
  <c r="Y37" i="2"/>
  <c r="Y39" i="2"/>
  <c r="Y40" i="2"/>
  <c r="Y42" i="2"/>
  <c r="Y43" i="2"/>
  <c r="Z54" i="2"/>
  <c r="Z61" i="2"/>
  <c r="Y65" i="2"/>
  <c r="Z67" i="2"/>
  <c r="Z69" i="2"/>
  <c r="AF69" i="2" s="1"/>
  <c r="AS69" i="2" s="1"/>
  <c r="Z731" i="2"/>
  <c r="Y750" i="2"/>
  <c r="AE750" i="2" s="1"/>
  <c r="AR750" i="2" s="1"/>
  <c r="Y753" i="2"/>
  <c r="AE753" i="2" s="1"/>
  <c r="AR753" i="2" s="1"/>
  <c r="Z755" i="2"/>
  <c r="Z757" i="2"/>
  <c r="Y761" i="2"/>
  <c r="Y762" i="2"/>
  <c r="Z771" i="2"/>
  <c r="Z773" i="2"/>
  <c r="Z775" i="2"/>
  <c r="AF775" i="2" s="1"/>
  <c r="AS775" i="2" s="1"/>
  <c r="Y782" i="2"/>
  <c r="Z787" i="2"/>
  <c r="Y789" i="2"/>
  <c r="Z795" i="2"/>
  <c r="Z799" i="2"/>
  <c r="Y804" i="2"/>
  <c r="AE804" i="2" s="1"/>
  <c r="AR804" i="2" s="1"/>
  <c r="Z807" i="2"/>
  <c r="Y809" i="2"/>
  <c r="AE809" i="2" s="1"/>
  <c r="AR809" i="2" s="1"/>
  <c r="Y813" i="2"/>
  <c r="Y817" i="2"/>
  <c r="Y12" i="2"/>
  <c r="Y23" i="2"/>
  <c r="Z26" i="2"/>
  <c r="Y28" i="2"/>
  <c r="AE28" i="2" s="1"/>
  <c r="AR28" i="2" s="1"/>
  <c r="Y32" i="2"/>
  <c r="AE32" i="2" s="1"/>
  <c r="AR32" i="2" s="1"/>
  <c r="Z34" i="2"/>
  <c r="Z40" i="2"/>
  <c r="Z42" i="2"/>
  <c r="AF42" i="2" s="1"/>
  <c r="AS42" i="2" s="1"/>
  <c r="Y46" i="2"/>
  <c r="Y47" i="2"/>
  <c r="AE47" i="2" s="1"/>
  <c r="AR47" i="2" s="1"/>
  <c r="Y51" i="2"/>
  <c r="Y60" i="2"/>
  <c r="Z65" i="2"/>
  <c r="Z71" i="2"/>
  <c r="Y73" i="2"/>
  <c r="Y74" i="2"/>
  <c r="Y81" i="2"/>
  <c r="Y82" i="2"/>
  <c r="Z741" i="2"/>
  <c r="Z743" i="2"/>
  <c r="Y745" i="2"/>
  <c r="Z747" i="2"/>
  <c r="Z759" i="2"/>
  <c r="Z761" i="2"/>
  <c r="Y765" i="2"/>
  <c r="Y766" i="2"/>
  <c r="AE766" i="2" s="1"/>
  <c r="AR766" i="2" s="1"/>
  <c r="Y777" i="2"/>
  <c r="Y781" i="2"/>
  <c r="Y785" i="2"/>
  <c r="Z789" i="2"/>
  <c r="AF789" i="2" s="1"/>
  <c r="AS789" i="2" s="1"/>
  <c r="Z791" i="2"/>
  <c r="Y797" i="2"/>
  <c r="Y801" i="2"/>
  <c r="Y805" i="2"/>
  <c r="Z809" i="2"/>
  <c r="Z813" i="2"/>
  <c r="AF813" i="2" s="1"/>
  <c r="AS813" i="2" s="1"/>
  <c r="Z817" i="2"/>
  <c r="Y818" i="2"/>
  <c r="Y821" i="2"/>
  <c r="Y8" i="2"/>
  <c r="Z10" i="2"/>
  <c r="Z14" i="2"/>
  <c r="AF14" i="2" s="1"/>
  <c r="AS14" i="2" s="1"/>
  <c r="Y20" i="2"/>
  <c r="Z22" i="2"/>
  <c r="Z28" i="2"/>
  <c r="AF28" i="2" s="1"/>
  <c r="AS28" i="2" s="1"/>
  <c r="Z30" i="2"/>
  <c r="AF30" i="2" s="1"/>
  <c r="AS30" i="2" s="1"/>
  <c r="Z32" i="2"/>
  <c r="Y36" i="2"/>
  <c r="AE36" i="2" s="1"/>
  <c r="AR36" i="2" s="1"/>
  <c r="Z38" i="2"/>
  <c r="Z44" i="2"/>
  <c r="Z46" i="2"/>
  <c r="Y50" i="2"/>
  <c r="AE50" i="2" s="1"/>
  <c r="AR50" i="2" s="1"/>
  <c r="Y53" i="2"/>
  <c r="Y58" i="2"/>
  <c r="Z59" i="2"/>
  <c r="Y64" i="2"/>
  <c r="Y68" i="2"/>
  <c r="Z727" i="2"/>
  <c r="AF727" i="2" s="1"/>
  <c r="AS727" i="2" s="1"/>
  <c r="Z729" i="2"/>
  <c r="Y733" i="2"/>
  <c r="AE733" i="2" s="1"/>
  <c r="AR733" i="2" s="1"/>
  <c r="Y738" i="2"/>
  <c r="AE738" i="2" s="1"/>
  <c r="AR738" i="2" s="1"/>
  <c r="Z739" i="2"/>
  <c r="AF739" i="2" s="1"/>
  <c r="AS739" i="2" s="1"/>
  <c r="Z745" i="2"/>
  <c r="Y749" i="2"/>
  <c r="AE749" i="2" s="1"/>
  <c r="AR749" i="2" s="1"/>
  <c r="Z763" i="2"/>
  <c r="Z765" i="2"/>
  <c r="Y769" i="2"/>
  <c r="AE769" i="2" s="1"/>
  <c r="AR769" i="2" s="1"/>
  <c r="Y770" i="2"/>
  <c r="AE770" i="2" s="1"/>
  <c r="AR770" i="2" s="1"/>
  <c r="Y774" i="2"/>
  <c r="AE774" i="2" s="1"/>
  <c r="AR774" i="2" s="1"/>
  <c r="Z777" i="2"/>
  <c r="Y778" i="2"/>
  <c r="Z781" i="2"/>
  <c r="AF781" i="2" s="1"/>
  <c r="AS781" i="2" s="1"/>
  <c r="Z783" i="2"/>
  <c r="AF783" i="2" s="1"/>
  <c r="AS783" i="2" s="1"/>
  <c r="Z785" i="2"/>
  <c r="Y786" i="2"/>
  <c r="Y793" i="2"/>
  <c r="AE793" i="2" s="1"/>
  <c r="AR793" i="2" s="1"/>
  <c r="Z797" i="2"/>
  <c r="Z801" i="2"/>
  <c r="AF801" i="2" s="1"/>
  <c r="AS801" i="2" s="1"/>
  <c r="Y802" i="2"/>
  <c r="AE802" i="2" s="1"/>
  <c r="AR802" i="2" s="1"/>
  <c r="Z805" i="2"/>
  <c r="Z819" i="2"/>
  <c r="Z821" i="2"/>
  <c r="Y9" i="2"/>
  <c r="Y13" i="2"/>
  <c r="Y16" i="2"/>
  <c r="Y17" i="2"/>
  <c r="Z20" i="2"/>
  <c r="Y24" i="2"/>
  <c r="Y27" i="2"/>
  <c r="Y31" i="2"/>
  <c r="Z36" i="2"/>
  <c r="Z48" i="2"/>
  <c r="AF48" i="2" s="1"/>
  <c r="AS48" i="2" s="1"/>
  <c r="Z50" i="2"/>
  <c r="AF50" i="2" s="1"/>
  <c r="AS50" i="2" s="1"/>
  <c r="Z52" i="2"/>
  <c r="Y54" i="2"/>
  <c r="Y55" i="2"/>
  <c r="Z56" i="2"/>
  <c r="Z58" i="2"/>
  <c r="Y61" i="2"/>
  <c r="Z63" i="2"/>
  <c r="Y69" i="2"/>
  <c r="AE69" i="2" s="1"/>
  <c r="AR69" i="2" s="1"/>
  <c r="Y72" i="2"/>
  <c r="AE72" i="2" s="1"/>
  <c r="AR72" i="2" s="1"/>
  <c r="Z77" i="2"/>
  <c r="Z83" i="2"/>
  <c r="Z85" i="2"/>
  <c r="Z81" i="2"/>
  <c r="Y89" i="2"/>
  <c r="Y90" i="2"/>
  <c r="Y94" i="2"/>
  <c r="Y100" i="2"/>
  <c r="Z117" i="2"/>
  <c r="Y123" i="2"/>
  <c r="Z125" i="2"/>
  <c r="Z126" i="2"/>
  <c r="AF126" i="2" s="1"/>
  <c r="AS126" i="2" s="1"/>
  <c r="Z129" i="2"/>
  <c r="Z130" i="2"/>
  <c r="Z133" i="2"/>
  <c r="Z134" i="2"/>
  <c r="Z137" i="2"/>
  <c r="AF137" i="2" s="1"/>
  <c r="AS137" i="2" s="1"/>
  <c r="Z138" i="2"/>
  <c r="AF138" i="2" s="1"/>
  <c r="AS138" i="2" s="1"/>
  <c r="Z141" i="2"/>
  <c r="AF141" i="2" s="1"/>
  <c r="AS141" i="2" s="1"/>
  <c r="Z142" i="2"/>
  <c r="AF142" i="2" s="1"/>
  <c r="AS142" i="2" s="1"/>
  <c r="Z145" i="2"/>
  <c r="Z146" i="2"/>
  <c r="Z151" i="2"/>
  <c r="Y156" i="2"/>
  <c r="Y157" i="2"/>
  <c r="Z158" i="2"/>
  <c r="Z161" i="2"/>
  <c r="Z162" i="2"/>
  <c r="Z163" i="2"/>
  <c r="AF163" i="2" s="1"/>
  <c r="AS163" i="2" s="1"/>
  <c r="Z168" i="2"/>
  <c r="AF168" i="2" s="1"/>
  <c r="AS168" i="2" s="1"/>
  <c r="Z170" i="2"/>
  <c r="AF170" i="2" s="1"/>
  <c r="AS170" i="2" s="1"/>
  <c r="Z171" i="2"/>
  <c r="Z176" i="2"/>
  <c r="Z178" i="2"/>
  <c r="Z179" i="2"/>
  <c r="Z184" i="2"/>
  <c r="Z186" i="2"/>
  <c r="Y187" i="2"/>
  <c r="AE187" i="2" s="1"/>
  <c r="AR187" i="2" s="1"/>
  <c r="Y190" i="2"/>
  <c r="Y191" i="2"/>
  <c r="Z196" i="2"/>
  <c r="Z202" i="2"/>
  <c r="Z215" i="2"/>
  <c r="AF215" i="2" s="1"/>
  <c r="AS215" i="2" s="1"/>
  <c r="Z219" i="2"/>
  <c r="Y226" i="2"/>
  <c r="AE226" i="2" s="1"/>
  <c r="AR226" i="2" s="1"/>
  <c r="Y230" i="2"/>
  <c r="Y85" i="2"/>
  <c r="Z89" i="2"/>
  <c r="Y93" i="2"/>
  <c r="Z95" i="2"/>
  <c r="AF95" i="2" s="1"/>
  <c r="AS95" i="2" s="1"/>
  <c r="Y97" i="2"/>
  <c r="Y98" i="2"/>
  <c r="Z99" i="2"/>
  <c r="AF99" i="2" s="1"/>
  <c r="AS99" i="2" s="1"/>
  <c r="Z103" i="2"/>
  <c r="AF103" i="2" s="1"/>
  <c r="AS103" i="2" s="1"/>
  <c r="Y105" i="2"/>
  <c r="Y106" i="2"/>
  <c r="Y111" i="2"/>
  <c r="AE111" i="2" s="1"/>
  <c r="AR111" i="2" s="1"/>
  <c r="Y112" i="2"/>
  <c r="Y119" i="2"/>
  <c r="Z121" i="2"/>
  <c r="Z123" i="2"/>
  <c r="AF123" i="2" s="1"/>
  <c r="AS123" i="2" s="1"/>
  <c r="Y149" i="2"/>
  <c r="AE149" i="2" s="1"/>
  <c r="AR149" i="2" s="1"/>
  <c r="Y153" i="2"/>
  <c r="Z154" i="2"/>
  <c r="Z157" i="2"/>
  <c r="Y166" i="2"/>
  <c r="AE166" i="2" s="1"/>
  <c r="AR166" i="2" s="1"/>
  <c r="Y167" i="2"/>
  <c r="Y174" i="2"/>
  <c r="Y175" i="2"/>
  <c r="Y182" i="2"/>
  <c r="AE182" i="2" s="1"/>
  <c r="AR182" i="2" s="1"/>
  <c r="Y183" i="2"/>
  <c r="Z187" i="2"/>
  <c r="Z190" i="2"/>
  <c r="Z191" i="2"/>
  <c r="Y194" i="2"/>
  <c r="Y198" i="2"/>
  <c r="Y199" i="2"/>
  <c r="Y206" i="2"/>
  <c r="Y207" i="2"/>
  <c r="Y210" i="2"/>
  <c r="AE210" i="2" s="1"/>
  <c r="AR210" i="2" s="1"/>
  <c r="Y211" i="2"/>
  <c r="Y214" i="2"/>
  <c r="Y218" i="2"/>
  <c r="Y222" i="2"/>
  <c r="Z226" i="2"/>
  <c r="Y227" i="2"/>
  <c r="Z230" i="2"/>
  <c r="AF230" i="2" s="1"/>
  <c r="AS230" i="2" s="1"/>
  <c r="Z214" i="2"/>
  <c r="Y223" i="2"/>
  <c r="Z227" i="2"/>
  <c r="AF227" i="2" s="1"/>
  <c r="AS227" i="2" s="1"/>
  <c r="Z231" i="2"/>
  <c r="Y86" i="2"/>
  <c r="Z87" i="2"/>
  <c r="Z91" i="2"/>
  <c r="AF91" i="2" s="1"/>
  <c r="AS91" i="2" s="1"/>
  <c r="Z93" i="2"/>
  <c r="AF93" i="2" s="1"/>
  <c r="AS93" i="2" s="1"/>
  <c r="Z97" i="2"/>
  <c r="Y101" i="2"/>
  <c r="Z105" i="2"/>
  <c r="Z109" i="2"/>
  <c r="AF109" i="2" s="1"/>
  <c r="AS109" i="2" s="1"/>
  <c r="Z111" i="2"/>
  <c r="Y115" i="2"/>
  <c r="Y116" i="2"/>
  <c r="Z119" i="2"/>
  <c r="Z149" i="2"/>
  <c r="AF149" i="2" s="1"/>
  <c r="AS149" i="2" s="1"/>
  <c r="Y150" i="2"/>
  <c r="AE150" i="2" s="1"/>
  <c r="AR150" i="2" s="1"/>
  <c r="Z153" i="2"/>
  <c r="Z159" i="2"/>
  <c r="Z164" i="2"/>
  <c r="AF164" i="2" s="1"/>
  <c r="AS164" i="2" s="1"/>
  <c r="Z166" i="2"/>
  <c r="Z167" i="2"/>
  <c r="AF167" i="2" s="1"/>
  <c r="AS167" i="2" s="1"/>
  <c r="Z172" i="2"/>
  <c r="Z174" i="2"/>
  <c r="Z175" i="2"/>
  <c r="Z180" i="2"/>
  <c r="AF180" i="2" s="1"/>
  <c r="AS180" i="2" s="1"/>
  <c r="Z182" i="2"/>
  <c r="AF182" i="2" s="1"/>
  <c r="AS182" i="2" s="1"/>
  <c r="Z183" i="2"/>
  <c r="Z192" i="2"/>
  <c r="Z194" i="2"/>
  <c r="AF194" i="2" s="1"/>
  <c r="AS194" i="2" s="1"/>
  <c r="Y195" i="2"/>
  <c r="AE195" i="2" s="1"/>
  <c r="AR195" i="2" s="1"/>
  <c r="Z198" i="2"/>
  <c r="Z199" i="2"/>
  <c r="Z206" i="2"/>
  <c r="Z207" i="2"/>
  <c r="Z210" i="2"/>
  <c r="Z211" i="2"/>
  <c r="Z218" i="2"/>
  <c r="AF218" i="2" s="1"/>
  <c r="AS218" i="2" s="1"/>
  <c r="Z222" i="2"/>
  <c r="AF222" i="2" s="1"/>
  <c r="AS222" i="2" s="1"/>
  <c r="Z73" i="2"/>
  <c r="Y77" i="2"/>
  <c r="Z79" i="2"/>
  <c r="AF79" i="2" s="1"/>
  <c r="AS79" i="2" s="1"/>
  <c r="Z101" i="2"/>
  <c r="Y104" i="2"/>
  <c r="Z113" i="2"/>
  <c r="AF113" i="2" s="1"/>
  <c r="AS113" i="2" s="1"/>
  <c r="Z115" i="2"/>
  <c r="AF115" i="2" s="1"/>
  <c r="AS115" i="2" s="1"/>
  <c r="Y122" i="2"/>
  <c r="Y125" i="2"/>
  <c r="Y126" i="2"/>
  <c r="Y129" i="2"/>
  <c r="Y130" i="2"/>
  <c r="Y133" i="2"/>
  <c r="AE133" i="2" s="1"/>
  <c r="AR133" i="2" s="1"/>
  <c r="Y134" i="2"/>
  <c r="AE134" i="2" s="1"/>
  <c r="AR134" i="2" s="1"/>
  <c r="Y137" i="2"/>
  <c r="Y138" i="2"/>
  <c r="Y141" i="2"/>
  <c r="Y142" i="2"/>
  <c r="Y145" i="2"/>
  <c r="AE145" i="2" s="1"/>
  <c r="AR145" i="2" s="1"/>
  <c r="Y146" i="2"/>
  <c r="AE146" i="2" s="1"/>
  <c r="AR146" i="2" s="1"/>
  <c r="Z150" i="2"/>
  <c r="Y158" i="2"/>
  <c r="Y161" i="2"/>
  <c r="AE161" i="2" s="1"/>
  <c r="AR161" i="2" s="1"/>
  <c r="Y162" i="2"/>
  <c r="AE162" i="2" s="1"/>
  <c r="AR162" i="2" s="1"/>
  <c r="Y163" i="2"/>
  <c r="AE163" i="2" s="1"/>
  <c r="AR163" i="2" s="1"/>
  <c r="Y170" i="2"/>
  <c r="Y171" i="2"/>
  <c r="Y178" i="2"/>
  <c r="Y179" i="2"/>
  <c r="Y186" i="2"/>
  <c r="AE186" i="2" s="1"/>
  <c r="AR186" i="2" s="1"/>
  <c r="Z188" i="2"/>
  <c r="AF188" i="2" s="1"/>
  <c r="AS188" i="2" s="1"/>
  <c r="Z195" i="2"/>
  <c r="AF195" i="2" s="1"/>
  <c r="AS195" i="2" s="1"/>
  <c r="Y202" i="2"/>
  <c r="Y215" i="2"/>
  <c r="Y219" i="2"/>
  <c r="AE219" i="2" s="1"/>
  <c r="AR219" i="2" s="1"/>
  <c r="Z223" i="2"/>
  <c r="Y229" i="2"/>
  <c r="Z213" i="2"/>
  <c r="Z205" i="2"/>
  <c r="Y228" i="2"/>
  <c r="Y110" i="2"/>
  <c r="Y113" i="2"/>
  <c r="Y139" i="2"/>
  <c r="Y131" i="2"/>
  <c r="Y91" i="2"/>
  <c r="Z60" i="2"/>
  <c r="Y34" i="2"/>
  <c r="Z12" i="2"/>
  <c r="Y740" i="2"/>
  <c r="Y67" i="2"/>
  <c r="AE67" i="2" s="1"/>
  <c r="AR67" i="2" s="1"/>
  <c r="Y803" i="2"/>
  <c r="Y760" i="2"/>
  <c r="Y728" i="2"/>
  <c r="Y63" i="2"/>
  <c r="Z31" i="2"/>
  <c r="Y796" i="2"/>
  <c r="Y756" i="2"/>
  <c r="Y59" i="2"/>
  <c r="Y22" i="2"/>
  <c r="Z8" i="2"/>
  <c r="Y791" i="2"/>
  <c r="AE791" i="2" s="1"/>
  <c r="AR791" i="2" s="1"/>
  <c r="Y759" i="2"/>
  <c r="AE759" i="2" s="1"/>
  <c r="AR759" i="2" s="1"/>
  <c r="Y727" i="2"/>
  <c r="Y668" i="2"/>
  <c r="Y645" i="2"/>
  <c r="Y617" i="2"/>
  <c r="Y723" i="2"/>
  <c r="Y657" i="2"/>
  <c r="Y593" i="2"/>
  <c r="Y688" i="2"/>
  <c r="Y644" i="2"/>
  <c r="AE644" i="2" s="1"/>
  <c r="AR644" i="2" s="1"/>
  <c r="Y731" i="2"/>
  <c r="Y672" i="2"/>
  <c r="AE672" i="2" s="1"/>
  <c r="AR672" i="2" s="1"/>
  <c r="Y649" i="2"/>
  <c r="Y609" i="2"/>
  <c r="AE609" i="2" s="1"/>
  <c r="AR609" i="2" s="1"/>
  <c r="Y568" i="2"/>
  <c r="Y585" i="2"/>
  <c r="AE585" i="2" s="1"/>
  <c r="AR585" i="2" s="1"/>
  <c r="Y486" i="2"/>
  <c r="Z546" i="2"/>
  <c r="AF546" i="2" s="1"/>
  <c r="AS546" i="2" s="1"/>
  <c r="Y514" i="2"/>
  <c r="AE514" i="2" s="1"/>
  <c r="AR514" i="2" s="1"/>
  <c r="Y494" i="2"/>
  <c r="Y621" i="2"/>
  <c r="Y597" i="2"/>
  <c r="AE597" i="2" s="1"/>
  <c r="AR597" i="2" s="1"/>
  <c r="Y537" i="2"/>
  <c r="AE537" i="2" s="1"/>
  <c r="AR537" i="2" s="1"/>
  <c r="Y522" i="2"/>
  <c r="Z501" i="2"/>
  <c r="Y557" i="2"/>
  <c r="Y498" i="2"/>
  <c r="AE498" i="2" s="1"/>
  <c r="AR498" i="2" s="1"/>
  <c r="Y442" i="2"/>
  <c r="AE442" i="2" s="1"/>
  <c r="AR442" i="2" s="1"/>
  <c r="Y391" i="2"/>
  <c r="Y335" i="2"/>
  <c r="Y415" i="2"/>
  <c r="Z329" i="2"/>
  <c r="AF329" i="2" s="1"/>
  <c r="AS329" i="2" s="1"/>
  <c r="Z447" i="2"/>
  <c r="Z352" i="2"/>
  <c r="AF352" i="2" s="1"/>
  <c r="AS352" i="2" s="1"/>
  <c r="Z336" i="2"/>
  <c r="Z356" i="2"/>
  <c r="AF356" i="2" s="1"/>
  <c r="AS356" i="2" s="1"/>
  <c r="Z321" i="2"/>
  <c r="Z307" i="2"/>
  <c r="Y378" i="2"/>
  <c r="Y347" i="2"/>
  <c r="Z317" i="2"/>
  <c r="Y260" i="2"/>
  <c r="AE260" i="2" s="1"/>
  <c r="AR260" i="2" s="1"/>
  <c r="Y318" i="2"/>
  <c r="Y246" i="2"/>
  <c r="Z293" i="2"/>
  <c r="Y239" i="2"/>
  <c r="Y269" i="2"/>
  <c r="Z255" i="2"/>
  <c r="AF255" i="2" s="1"/>
  <c r="AS255" i="2" s="1"/>
  <c r="Y780" i="2"/>
  <c r="AE780" i="2" s="1"/>
  <c r="AR780" i="2" s="1"/>
  <c r="Z780" i="2"/>
  <c r="Z820" i="2"/>
  <c r="Z800" i="2"/>
  <c r="Z810" i="2"/>
  <c r="AF810" i="2" s="1"/>
  <c r="AS810" i="2" s="1"/>
  <c r="Z794" i="2"/>
  <c r="AF794" i="2" s="1"/>
  <c r="AS794" i="2" s="1"/>
  <c r="Y822" i="2"/>
  <c r="AE822" i="2" s="1"/>
  <c r="AR822" i="2" s="1"/>
  <c r="Z806" i="2"/>
  <c r="Y792" i="2"/>
  <c r="Z792" i="2"/>
  <c r="AF792" i="2" s="1"/>
  <c r="AS792" i="2" s="1"/>
  <c r="Z782" i="2"/>
  <c r="Y203" i="2"/>
  <c r="AE203" i="2" s="1"/>
  <c r="AR203" i="2" s="1"/>
  <c r="Y99" i="2"/>
  <c r="Y224" i="2"/>
  <c r="Y204" i="2"/>
  <c r="Z80" i="2"/>
  <c r="Z144" i="2"/>
  <c r="Z136" i="2"/>
  <c r="Z128" i="2"/>
  <c r="AF128" i="2" s="1"/>
  <c r="AS128" i="2" s="1"/>
  <c r="Z88" i="2"/>
  <c r="Z84" i="2"/>
  <c r="Y26" i="2"/>
  <c r="Y799" i="2"/>
  <c r="AE799" i="2" s="1"/>
  <c r="AR799" i="2" s="1"/>
  <c r="Y775" i="2"/>
  <c r="Y755" i="2"/>
  <c r="Y732" i="2"/>
  <c r="AE732" i="2" s="1"/>
  <c r="AR732" i="2" s="1"/>
  <c r="Z45" i="2"/>
  <c r="AF45" i="2" s="1"/>
  <c r="AS45" i="2" s="1"/>
  <c r="Y83" i="2"/>
  <c r="AE83" i="2" s="1"/>
  <c r="AR83" i="2" s="1"/>
  <c r="Y52" i="2"/>
  <c r="Y772" i="2"/>
  <c r="AE772" i="2" s="1"/>
  <c r="AR772" i="2" s="1"/>
  <c r="Y751" i="2"/>
  <c r="AE751" i="2" s="1"/>
  <c r="AR751" i="2" s="1"/>
  <c r="Z68" i="2"/>
  <c r="Y44" i="2"/>
  <c r="Z19" i="2"/>
  <c r="Y747" i="2"/>
  <c r="Y743" i="2"/>
  <c r="Y720" i="2"/>
  <c r="Y684" i="2"/>
  <c r="Y661" i="2"/>
  <c r="Y589" i="2"/>
  <c r="Y716" i="2"/>
  <c r="Y673" i="2"/>
  <c r="Y613" i="2"/>
  <c r="Y660" i="2"/>
  <c r="Y637" i="2"/>
  <c r="Y724" i="2"/>
  <c r="Y665" i="2"/>
  <c r="Y581" i="2"/>
  <c r="Y625" i="2"/>
  <c r="Y556" i="2"/>
  <c r="AE556" i="2" s="1"/>
  <c r="AR556" i="2" s="1"/>
  <c r="Z509" i="2"/>
  <c r="Z485" i="2"/>
  <c r="AF485" i="2" s="1"/>
  <c r="AS485" i="2" s="1"/>
  <c r="Y539" i="2"/>
  <c r="Z493" i="2"/>
  <c r="Y564" i="2"/>
  <c r="Y534" i="2"/>
  <c r="Z517" i="2"/>
  <c r="Y470" i="2"/>
  <c r="Y542" i="2"/>
  <c r="Y478" i="2"/>
  <c r="Y455" i="2"/>
  <c r="AE455" i="2" s="1"/>
  <c r="AR455" i="2" s="1"/>
  <c r="Y438" i="2"/>
  <c r="Y427" i="2"/>
  <c r="Y411" i="2"/>
  <c r="Y394" i="2"/>
  <c r="Z481" i="2"/>
  <c r="Y419" i="2"/>
  <c r="Z346" i="2"/>
  <c r="AF346" i="2" s="1"/>
  <c r="AS346" i="2" s="1"/>
  <c r="Y451" i="2"/>
  <c r="Y381" i="2"/>
  <c r="Z342" i="2"/>
  <c r="Y403" i="2"/>
  <c r="Z372" i="2"/>
  <c r="Z334" i="2"/>
  <c r="AF334" i="2" s="1"/>
  <c r="AS334" i="2" s="1"/>
  <c r="Y306" i="2"/>
  <c r="AE306" i="2" s="1"/>
  <c r="AR306" i="2" s="1"/>
  <c r="Y280" i="2"/>
  <c r="Y257" i="2"/>
  <c r="Y275" i="2"/>
  <c r="AE275" i="2" s="1"/>
  <c r="AR275" i="2" s="1"/>
  <c r="Y238" i="2"/>
  <c r="Y261" i="2"/>
  <c r="AE261" i="2" s="1"/>
  <c r="AR261" i="2" s="1"/>
  <c r="Z235" i="2"/>
  <c r="Y234" i="2"/>
  <c r="Z818" i="2"/>
  <c r="AF818" i="2" s="1"/>
  <c r="AS818" i="2" s="1"/>
  <c r="Z802" i="2"/>
  <c r="AF802" i="2" s="1"/>
  <c r="AS802" i="2" s="1"/>
  <c r="Z814" i="2"/>
  <c r="Y784" i="2"/>
  <c r="Z784" i="2"/>
  <c r="AF784" i="2" s="1"/>
  <c r="AS784" i="2" s="1"/>
  <c r="Z812" i="2"/>
  <c r="Z796" i="2"/>
  <c r="Y816" i="2"/>
  <c r="AE816" i="2" s="1"/>
  <c r="AR816" i="2" s="1"/>
  <c r="Z808" i="2"/>
  <c r="AF808" i="2" s="1"/>
  <c r="AS808" i="2" s="1"/>
  <c r="Y776" i="2"/>
  <c r="AE776" i="2" s="1"/>
  <c r="AR776" i="2" s="1"/>
  <c r="Z776" i="2"/>
  <c r="Z778" i="2"/>
  <c r="AF778" i="2" s="1"/>
  <c r="AS778" i="2" s="1"/>
  <c r="Y220" i="2"/>
  <c r="AE220" i="2" s="1"/>
  <c r="AR220" i="2" s="1"/>
  <c r="Z209" i="2"/>
  <c r="Y95" i="2"/>
  <c r="Y212" i="2"/>
  <c r="Y201" i="2"/>
  <c r="AE201" i="2" s="1"/>
  <c r="AR201" i="2" s="1"/>
  <c r="Z229" i="2"/>
  <c r="Y87" i="2"/>
  <c r="Z221" i="2"/>
  <c r="Y135" i="2"/>
  <c r="Y127" i="2"/>
  <c r="Y109" i="2"/>
  <c r="Z49" i="2"/>
  <c r="AF49" i="2" s="1"/>
  <c r="AS49" i="2" s="1"/>
  <c r="Y810" i="2"/>
  <c r="AE810" i="2" s="1"/>
  <c r="AR810" i="2" s="1"/>
  <c r="Y795" i="2"/>
  <c r="Y771" i="2"/>
  <c r="Y815" i="2"/>
  <c r="Y779" i="2"/>
  <c r="Y48" i="2"/>
  <c r="AE48" i="2" s="1"/>
  <c r="AR48" i="2" s="1"/>
  <c r="Z16" i="2"/>
  <c r="Y783" i="2"/>
  <c r="AE783" i="2" s="1"/>
  <c r="AR783" i="2" s="1"/>
  <c r="Y748" i="2"/>
  <c r="Z64" i="2"/>
  <c r="Y38" i="2"/>
  <c r="Y812" i="2"/>
  <c r="AE812" i="2" s="1"/>
  <c r="AR812" i="2" s="1"/>
  <c r="Y768" i="2"/>
  <c r="Y735" i="2"/>
  <c r="Y736" i="2"/>
  <c r="Y636" i="2"/>
  <c r="Y700" i="2"/>
  <c r="AE700" i="2" s="1"/>
  <c r="AR700" i="2" s="1"/>
  <c r="Y648" i="2"/>
  <c r="Y605" i="2"/>
  <c r="Y565" i="2"/>
  <c r="Y676" i="2"/>
  <c r="Y653" i="2"/>
  <c r="Y692" i="2"/>
  <c r="Y640" i="2"/>
  <c r="Y572" i="2"/>
  <c r="Y502" i="2"/>
  <c r="AE502" i="2" s="1"/>
  <c r="AR502" i="2" s="1"/>
  <c r="Y521" i="2"/>
  <c r="Z505" i="2"/>
  <c r="AF505" i="2" s="1"/>
  <c r="AS505" i="2" s="1"/>
  <c r="Y580" i="2"/>
  <c r="Y561" i="2"/>
  <c r="Y510" i="2"/>
  <c r="Y538" i="2"/>
  <c r="Z513" i="2"/>
  <c r="Z477" i="2"/>
  <c r="Z489" i="2"/>
  <c r="Y469" i="2"/>
  <c r="Y454" i="2"/>
  <c r="Y351" i="2"/>
  <c r="Y446" i="2"/>
  <c r="Y423" i="2"/>
  <c r="Y385" i="2"/>
  <c r="Z497" i="2"/>
  <c r="AF497" i="2" s="1"/>
  <c r="AS497" i="2" s="1"/>
  <c r="Y474" i="2"/>
  <c r="Z439" i="2"/>
  <c r="Y407" i="2"/>
  <c r="Z344" i="2"/>
  <c r="Y398" i="2"/>
  <c r="AE398" i="2" s="1"/>
  <c r="AR398" i="2" s="1"/>
  <c r="Y377" i="2"/>
  <c r="Z340" i="2"/>
  <c r="AF340" i="2" s="1"/>
  <c r="AS340" i="2" s="1"/>
  <c r="Z364" i="2"/>
  <c r="Z332" i="2"/>
  <c r="AF332" i="2" s="1"/>
  <c r="AS332" i="2" s="1"/>
  <c r="Z305" i="2"/>
  <c r="Y250" i="2"/>
  <c r="AE250" i="2" s="1"/>
  <c r="AR250" i="2" s="1"/>
  <c r="Y310" i="2"/>
  <c r="Y265" i="2"/>
  <c r="Y314" i="2"/>
  <c r="AE314" i="2" s="1"/>
  <c r="AR314" i="2" s="1"/>
  <c r="Y284" i="2"/>
  <c r="AE284" i="2" s="1"/>
  <c r="AR284" i="2" s="1"/>
  <c r="Y819" i="2"/>
  <c r="Z804" i="2"/>
  <c r="Z816" i="2"/>
  <c r="Y788" i="2"/>
  <c r="Z788" i="2"/>
  <c r="Y820" i="2"/>
  <c r="Y798" i="2"/>
  <c r="Z790" i="2"/>
  <c r="AF790" i="2" s="1"/>
  <c r="AS790" i="2" s="1"/>
  <c r="Z774" i="2"/>
  <c r="Z770" i="2"/>
  <c r="Z766" i="2"/>
  <c r="Z762" i="2"/>
  <c r="AF762" i="2" s="1"/>
  <c r="AS762" i="2" s="1"/>
  <c r="Z758" i="2"/>
  <c r="Z754" i="2"/>
  <c r="Z750" i="2"/>
  <c r="Z746" i="2"/>
  <c r="AF746" i="2" s="1"/>
  <c r="AS746" i="2" s="1"/>
  <c r="Z742" i="2"/>
  <c r="Z738" i="2"/>
  <c r="Y216" i="2"/>
  <c r="AE216" i="2" s="1"/>
  <c r="AR216" i="2" s="1"/>
  <c r="Y114" i="2"/>
  <c r="Y232" i="2"/>
  <c r="Y208" i="2"/>
  <c r="Y117" i="2"/>
  <c r="Z92" i="2"/>
  <c r="Z225" i="2"/>
  <c r="Z140" i="2"/>
  <c r="Z132" i="2"/>
  <c r="Z124" i="2"/>
  <c r="AF124" i="2" s="1"/>
  <c r="AS124" i="2" s="1"/>
  <c r="Z217" i="2"/>
  <c r="Y71" i="2"/>
  <c r="Y21" i="2"/>
  <c r="AE21" i="2" s="1"/>
  <c r="AR21" i="2" s="1"/>
  <c r="Y807" i="2"/>
  <c r="AE807" i="2" s="1"/>
  <c r="AR807" i="2" s="1"/>
  <c r="Y787" i="2"/>
  <c r="AE787" i="2" s="1"/>
  <c r="AR787" i="2" s="1"/>
  <c r="Y764" i="2"/>
  <c r="Z35" i="2"/>
  <c r="Y811" i="2"/>
  <c r="Y767" i="2"/>
  <c r="Y739" i="2"/>
  <c r="Z41" i="2"/>
  <c r="Y763" i="2"/>
  <c r="AE763" i="2" s="1"/>
  <c r="AR763" i="2" s="1"/>
  <c r="Y744" i="2"/>
  <c r="Y30" i="2"/>
  <c r="Y794" i="2"/>
  <c r="AE794" i="2" s="1"/>
  <c r="AR794" i="2" s="1"/>
  <c r="Y752" i="2"/>
  <c r="AE752" i="2" s="1"/>
  <c r="AR752" i="2" s="1"/>
  <c r="Y704" i="2"/>
  <c r="Y652" i="2"/>
  <c r="Y584" i="2"/>
  <c r="Y696" i="2"/>
  <c r="AE696" i="2" s="1"/>
  <c r="AR696" i="2" s="1"/>
  <c r="Y664" i="2"/>
  <c r="Y641" i="2"/>
  <c r="Y719" i="2"/>
  <c r="Y669" i="2"/>
  <c r="Y573" i="2"/>
  <c r="Y680" i="2"/>
  <c r="AE680" i="2" s="1"/>
  <c r="AR680" i="2" s="1"/>
  <c r="Y656" i="2"/>
  <c r="Y576" i="2"/>
  <c r="Y569" i="2"/>
  <c r="AE569" i="2" s="1"/>
  <c r="AR569" i="2" s="1"/>
  <c r="Y523" i="2"/>
  <c r="Y458" i="2"/>
  <c r="Y518" i="2"/>
  <c r="Y601" i="2"/>
  <c r="Y577" i="2"/>
  <c r="Z554" i="2"/>
  <c r="Y526" i="2"/>
  <c r="AE526" i="2" s="1"/>
  <c r="AR526" i="2" s="1"/>
  <c r="Y560" i="2"/>
  <c r="Y530" i="2"/>
  <c r="AE530" i="2" s="1"/>
  <c r="AR530" i="2" s="1"/>
  <c r="Y506" i="2"/>
  <c r="Y462" i="2"/>
  <c r="Y482" i="2"/>
  <c r="Y466" i="2"/>
  <c r="AE466" i="2" s="1"/>
  <c r="AR466" i="2" s="1"/>
  <c r="Y450" i="2"/>
  <c r="Y343" i="2"/>
  <c r="AE343" i="2" s="1"/>
  <c r="AR343" i="2" s="1"/>
  <c r="Y420" i="2"/>
  <c r="Y399" i="2"/>
  <c r="Z368" i="2"/>
  <c r="Y490" i="2"/>
  <c r="AE490" i="2" s="1"/>
  <c r="AR490" i="2" s="1"/>
  <c r="Z435" i="2"/>
  <c r="Y402" i="2"/>
  <c r="AE402" i="2" s="1"/>
  <c r="AR402" i="2" s="1"/>
  <c r="Z338" i="2"/>
  <c r="AF338" i="2" s="1"/>
  <c r="AS338" i="2" s="1"/>
  <c r="Z443" i="2"/>
  <c r="Y395" i="2"/>
  <c r="AE395" i="2" s="1"/>
  <c r="AR395" i="2" s="1"/>
  <c r="Z360" i="2"/>
  <c r="Y339" i="2"/>
  <c r="Y390" i="2"/>
  <c r="AE390" i="2" s="1"/>
  <c r="AR390" i="2" s="1"/>
  <c r="Z348" i="2"/>
  <c r="Z313" i="2"/>
  <c r="Y288" i="2"/>
  <c r="AE288" i="2" s="1"/>
  <c r="AR288" i="2" s="1"/>
  <c r="Y256" i="2"/>
  <c r="Z309" i="2"/>
  <c r="Y242" i="2"/>
  <c r="Y276" i="2"/>
  <c r="AE276" i="2" s="1"/>
  <c r="AR276" i="2" s="1"/>
  <c r="Z798" i="2"/>
  <c r="Z822" i="2"/>
  <c r="Y814" i="2"/>
  <c r="Y800" i="2"/>
  <c r="Z786" i="2"/>
  <c r="AF786" i="2" s="1"/>
  <c r="AS786" i="2" s="1"/>
  <c r="Y712" i="2"/>
  <c r="Z713" i="2"/>
  <c r="Z693" i="2"/>
  <c r="Z726" i="2"/>
  <c r="AF726" i="2" s="1"/>
  <c r="AS726" i="2" s="1"/>
  <c r="Z722" i="2"/>
  <c r="Z718" i="2"/>
  <c r="Z697" i="2"/>
  <c r="Z768" i="2"/>
  <c r="Z760" i="2"/>
  <c r="Z752" i="2"/>
  <c r="Z744" i="2"/>
  <c r="AF744" i="2" s="1"/>
  <c r="AS744" i="2" s="1"/>
  <c r="Z736" i="2"/>
  <c r="Z728" i="2"/>
  <c r="Z720" i="2"/>
  <c r="Y697" i="2"/>
  <c r="Y715" i="2"/>
  <c r="AE715" i="2" s="1"/>
  <c r="AR715" i="2" s="1"/>
  <c r="Z701" i="2"/>
  <c r="AF701" i="2" s="1"/>
  <c r="AS701" i="2" s="1"/>
  <c r="Y693" i="2"/>
  <c r="Z679" i="2"/>
  <c r="AF679" i="2" s="1"/>
  <c r="AS679" i="2" s="1"/>
  <c r="Z614" i="2"/>
  <c r="AF614" i="2" s="1"/>
  <c r="AS614" i="2" s="1"/>
  <c r="Y596" i="2"/>
  <c r="Z596" i="2"/>
  <c r="Z624" i="2"/>
  <c r="Z620" i="2"/>
  <c r="AF620" i="2" s="1"/>
  <c r="AS620" i="2" s="1"/>
  <c r="Y612" i="2"/>
  <c r="Z618" i="2"/>
  <c r="AF618" i="2" s="1"/>
  <c r="AS618" i="2" s="1"/>
  <c r="Y610" i="2"/>
  <c r="AE610" i="2" s="1"/>
  <c r="AR610" i="2" s="1"/>
  <c r="Z598" i="2"/>
  <c r="Z594" i="2"/>
  <c r="Z590" i="2"/>
  <c r="Z586" i="2"/>
  <c r="Z570" i="2"/>
  <c r="Z527" i="2"/>
  <c r="Z572" i="2"/>
  <c r="Z556" i="2"/>
  <c r="Y546" i="2"/>
  <c r="AE546" i="2" s="1"/>
  <c r="AR546" i="2" s="1"/>
  <c r="Z539" i="2"/>
  <c r="Z521" i="2"/>
  <c r="Y553" i="2"/>
  <c r="AE553" i="2" s="1"/>
  <c r="AR553" i="2" s="1"/>
  <c r="Z535" i="2"/>
  <c r="AF535" i="2" s="1"/>
  <c r="AS535" i="2" s="1"/>
  <c r="Z515" i="2"/>
  <c r="Z499" i="2"/>
  <c r="AF499" i="2" s="1"/>
  <c r="AS499" i="2" s="1"/>
  <c r="Z483" i="2"/>
  <c r="Y449" i="2"/>
  <c r="AE449" i="2" s="1"/>
  <c r="AR449" i="2" s="1"/>
  <c r="Z449" i="2"/>
  <c r="AF449" i="2" s="1"/>
  <c r="AS449" i="2" s="1"/>
  <c r="Z459" i="2"/>
  <c r="Z469" i="2"/>
  <c r="Z451" i="2"/>
  <c r="AF451" i="2" s="1"/>
  <c r="AS451" i="2" s="1"/>
  <c r="Y426" i="2"/>
  <c r="Z396" i="2"/>
  <c r="Z382" i="2"/>
  <c r="AF382" i="2" s="1"/>
  <c r="AS382" i="2" s="1"/>
  <c r="Z390" i="2"/>
  <c r="Y376" i="2"/>
  <c r="Y355" i="2"/>
  <c r="Z355" i="2"/>
  <c r="Y370" i="2"/>
  <c r="AE370" i="2" s="1"/>
  <c r="AR370" i="2" s="1"/>
  <c r="Z347" i="2"/>
  <c r="Y346" i="2"/>
  <c r="Z330" i="2"/>
  <c r="Z730" i="2"/>
  <c r="AF730" i="2" s="1"/>
  <c r="AS730" i="2" s="1"/>
  <c r="Z711" i="2"/>
  <c r="Y681" i="2"/>
  <c r="Z681" i="2"/>
  <c r="AF681" i="2" s="1"/>
  <c r="AS681" i="2" s="1"/>
  <c r="Z715" i="2"/>
  <c r="AF715" i="2" s="1"/>
  <c r="AS715" i="2" s="1"/>
  <c r="Z707" i="2"/>
  <c r="Z703" i="2"/>
  <c r="Y689" i="2"/>
  <c r="Z689" i="2"/>
  <c r="Y677" i="2"/>
  <c r="Z677" i="2"/>
  <c r="AF677" i="2" s="1"/>
  <c r="AS677" i="2" s="1"/>
  <c r="Z675" i="2"/>
  <c r="AF675" i="2" s="1"/>
  <c r="AS675" i="2" s="1"/>
  <c r="Z671" i="2"/>
  <c r="AF671" i="2" s="1"/>
  <c r="AS671" i="2" s="1"/>
  <c r="Z667" i="2"/>
  <c r="AF667" i="2" s="1"/>
  <c r="AS667" i="2" s="1"/>
  <c r="Z663" i="2"/>
  <c r="AF663" i="2" s="1"/>
  <c r="AS663" i="2" s="1"/>
  <c r="Z659" i="2"/>
  <c r="AF659" i="2" s="1"/>
  <c r="AS659" i="2" s="1"/>
  <c r="Z655" i="2"/>
  <c r="AF655" i="2" s="1"/>
  <c r="AS655" i="2" s="1"/>
  <c r="Z651" i="2"/>
  <c r="AF651" i="2" s="1"/>
  <c r="AS651" i="2" s="1"/>
  <c r="Z647" i="2"/>
  <c r="AF647" i="2" s="1"/>
  <c r="AS647" i="2" s="1"/>
  <c r="Z643" i="2"/>
  <c r="AF643" i="2" s="1"/>
  <c r="AS643" i="2" s="1"/>
  <c r="Z639" i="2"/>
  <c r="AF639" i="2" s="1"/>
  <c r="AS639" i="2" s="1"/>
  <c r="Y629" i="2"/>
  <c r="Z612" i="2"/>
  <c r="Y600" i="2"/>
  <c r="Z600" i="2"/>
  <c r="AF600" i="2" s="1"/>
  <c r="AS600" i="2" s="1"/>
  <c r="Z669" i="2"/>
  <c r="AF669" i="2" s="1"/>
  <c r="AS669" i="2" s="1"/>
  <c r="Z661" i="2"/>
  <c r="Z653" i="2"/>
  <c r="AF653" i="2" s="1"/>
  <c r="AS653" i="2" s="1"/>
  <c r="Z645" i="2"/>
  <c r="AF645" i="2" s="1"/>
  <c r="AS645" i="2" s="1"/>
  <c r="Z637" i="2"/>
  <c r="AF637" i="2" s="1"/>
  <c r="AS637" i="2" s="1"/>
  <c r="Z632" i="2"/>
  <c r="AF632" i="2" s="1"/>
  <c r="AS632" i="2" s="1"/>
  <c r="Y588" i="2"/>
  <c r="Z588" i="2"/>
  <c r="Y630" i="2"/>
  <c r="Z626" i="2"/>
  <c r="Z616" i="2"/>
  <c r="AF616" i="2" s="1"/>
  <c r="AS616" i="2" s="1"/>
  <c r="Y592" i="2"/>
  <c r="AE592" i="2" s="1"/>
  <c r="AR592" i="2" s="1"/>
  <c r="Z592" i="2"/>
  <c r="Z574" i="2"/>
  <c r="Z558" i="2"/>
  <c r="Z549" i="2"/>
  <c r="Z531" i="2"/>
  <c r="AF531" i="2" s="1"/>
  <c r="AS531" i="2" s="1"/>
  <c r="Z525" i="2"/>
  <c r="Y519" i="2"/>
  <c r="Z576" i="2"/>
  <c r="AF576" i="2" s="1"/>
  <c r="AS576" i="2" s="1"/>
  <c r="Z560" i="2"/>
  <c r="Y554" i="2"/>
  <c r="Z537" i="2"/>
  <c r="Y543" i="2"/>
  <c r="AE543" i="2" s="1"/>
  <c r="AR543" i="2" s="1"/>
  <c r="Z533" i="2"/>
  <c r="AF533" i="2" s="1"/>
  <c r="AS533" i="2" s="1"/>
  <c r="Z503" i="2"/>
  <c r="Z487" i="2"/>
  <c r="AF487" i="2" s="1"/>
  <c r="AS487" i="2" s="1"/>
  <c r="Z461" i="2"/>
  <c r="Y515" i="2"/>
  <c r="Y511" i="2"/>
  <c r="Y507" i="2"/>
  <c r="Y503" i="2"/>
  <c r="Y499" i="2"/>
  <c r="Y495" i="2"/>
  <c r="Y491" i="2"/>
  <c r="Y487" i="2"/>
  <c r="AE487" i="2" s="1"/>
  <c r="AR487" i="2" s="1"/>
  <c r="Y483" i="2"/>
  <c r="Y479" i="2"/>
  <c r="Y475" i="2"/>
  <c r="Z455" i="2"/>
  <c r="Y432" i="2"/>
  <c r="Z428" i="2"/>
  <c r="Y416" i="2"/>
  <c r="AE416" i="2" s="1"/>
  <c r="AR416" i="2" s="1"/>
  <c r="Y431" i="2"/>
  <c r="AE431" i="2" s="1"/>
  <c r="AR431" i="2" s="1"/>
  <c r="Y412" i="2"/>
  <c r="Z416" i="2"/>
  <c r="Z400" i="2"/>
  <c r="Z384" i="2"/>
  <c r="AF384" i="2" s="1"/>
  <c r="AS384" i="2" s="1"/>
  <c r="Z394" i="2"/>
  <c r="Y380" i="2"/>
  <c r="Y362" i="2"/>
  <c r="Y366" i="2"/>
  <c r="AE366" i="2" s="1"/>
  <c r="AR366" i="2" s="1"/>
  <c r="Y367" i="2"/>
  <c r="AE367" i="2" s="1"/>
  <c r="AR367" i="2" s="1"/>
  <c r="Z367" i="2"/>
  <c r="Z362" i="2"/>
  <c r="AF362" i="2" s="1"/>
  <c r="AS362" i="2" s="1"/>
  <c r="Y354" i="2"/>
  <c r="AE354" i="2" s="1"/>
  <c r="AR354" i="2" s="1"/>
  <c r="Z343" i="2"/>
  <c r="Y342" i="2"/>
  <c r="Z325" i="2"/>
  <c r="Z310" i="2"/>
  <c r="AF310" i="2" s="1"/>
  <c r="AS310" i="2" s="1"/>
  <c r="Y309" i="2"/>
  <c r="Y304" i="2"/>
  <c r="Z301" i="2"/>
  <c r="AF301" i="2" s="1"/>
  <c r="AS301" i="2" s="1"/>
  <c r="Z302" i="2"/>
  <c r="Y294" i="2"/>
  <c r="AE294" i="2" s="1"/>
  <c r="AR294" i="2" s="1"/>
  <c r="Z294" i="2"/>
  <c r="Y305" i="2"/>
  <c r="Y292" i="2"/>
  <c r="Y289" i="2"/>
  <c r="AE289" i="2" s="1"/>
  <c r="AR289" i="2" s="1"/>
  <c r="Z279" i="2"/>
  <c r="Z289" i="2"/>
  <c r="Z273" i="2"/>
  <c r="AF273" i="2" s="1"/>
  <c r="AS273" i="2" s="1"/>
  <c r="Z272" i="2"/>
  <c r="Y264" i="2"/>
  <c r="Z264" i="2"/>
  <c r="Z260" i="2"/>
  <c r="Z253" i="2"/>
  <c r="Z243" i="2"/>
  <c r="Y237" i="2"/>
  <c r="Y225" i="2"/>
  <c r="Y209" i="2"/>
  <c r="Y197" i="2"/>
  <c r="Z197" i="2"/>
  <c r="AF197" i="2" s="1"/>
  <c r="AS197" i="2" s="1"/>
  <c r="Y200" i="2"/>
  <c r="AE200" i="2" s="1"/>
  <c r="AR200" i="2" s="1"/>
  <c r="Y231" i="2"/>
  <c r="AE231" i="2" s="1"/>
  <c r="AR231" i="2" s="1"/>
  <c r="Z204" i="2"/>
  <c r="Y189" i="2"/>
  <c r="Z189" i="2"/>
  <c r="Z734" i="2"/>
  <c r="AF734" i="2" s="1"/>
  <c r="AS734" i="2" s="1"/>
  <c r="Z695" i="2"/>
  <c r="AF695" i="2" s="1"/>
  <c r="AS695" i="2" s="1"/>
  <c r="Y685" i="2"/>
  <c r="AE685" i="2" s="1"/>
  <c r="AR685" i="2" s="1"/>
  <c r="Z685" i="2"/>
  <c r="Z772" i="2"/>
  <c r="Z764" i="2"/>
  <c r="Z756" i="2"/>
  <c r="AF756" i="2" s="1"/>
  <c r="AS756" i="2" s="1"/>
  <c r="Z748" i="2"/>
  <c r="Z740" i="2"/>
  <c r="Z732" i="2"/>
  <c r="Z724" i="2"/>
  <c r="AF724" i="2" s="1"/>
  <c r="AS724" i="2" s="1"/>
  <c r="Z716" i="2"/>
  <c r="Z705" i="2"/>
  <c r="AF705" i="2" s="1"/>
  <c r="AS705" i="2" s="1"/>
  <c r="Y695" i="2"/>
  <c r="Y713" i="2"/>
  <c r="Z709" i="2"/>
  <c r="AF709" i="2" s="1"/>
  <c r="AS709" i="2" s="1"/>
  <c r="Y707" i="2"/>
  <c r="AE707" i="2" s="1"/>
  <c r="AR707" i="2" s="1"/>
  <c r="Y691" i="2"/>
  <c r="Z687" i="2"/>
  <c r="AF687" i="2" s="1"/>
  <c r="AS687" i="2" s="1"/>
  <c r="Z610" i="2"/>
  <c r="AF610" i="2" s="1"/>
  <c r="AS610" i="2" s="1"/>
  <c r="Y614" i="2"/>
  <c r="Z606" i="2"/>
  <c r="Y608" i="2"/>
  <c r="Z578" i="2"/>
  <c r="AF578" i="2" s="1"/>
  <c r="AS578" i="2" s="1"/>
  <c r="Z562" i="2"/>
  <c r="Z529" i="2"/>
  <c r="Z551" i="2"/>
  <c r="Z543" i="2"/>
  <c r="AF543" i="2" s="1"/>
  <c r="AS543" i="2" s="1"/>
  <c r="Z580" i="2"/>
  <c r="AF580" i="2" s="1"/>
  <c r="AS580" i="2" s="1"/>
  <c r="Z564" i="2"/>
  <c r="AF564" i="2" s="1"/>
  <c r="AS564" i="2" s="1"/>
  <c r="Z553" i="2"/>
  <c r="Z545" i="2"/>
  <c r="Y551" i="2"/>
  <c r="Z547" i="2"/>
  <c r="Y545" i="2"/>
  <c r="AE545" i="2" s="1"/>
  <c r="AR545" i="2" s="1"/>
  <c r="Y525" i="2"/>
  <c r="AE525" i="2" s="1"/>
  <c r="AR525" i="2" s="1"/>
  <c r="Z507" i="2"/>
  <c r="Z491" i="2"/>
  <c r="Z475" i="2"/>
  <c r="Z471" i="2"/>
  <c r="Z463" i="2"/>
  <c r="AF463" i="2" s="1"/>
  <c r="AS463" i="2" s="1"/>
  <c r="Z465" i="2"/>
  <c r="AF465" i="2" s="1"/>
  <c r="AS465" i="2" s="1"/>
  <c r="Z434" i="2"/>
  <c r="Z412" i="2"/>
  <c r="Y445" i="2"/>
  <c r="Y441" i="2"/>
  <c r="AE441" i="2" s="1"/>
  <c r="AR441" i="2" s="1"/>
  <c r="Y437" i="2"/>
  <c r="Z424" i="2"/>
  <c r="AF424" i="2" s="1"/>
  <c r="AS424" i="2" s="1"/>
  <c r="Z420" i="2"/>
  <c r="AF420" i="2" s="1"/>
  <c r="AS420" i="2" s="1"/>
  <c r="Z414" i="2"/>
  <c r="Y406" i="2"/>
  <c r="Z406" i="2"/>
  <c r="Z408" i="2"/>
  <c r="Z404" i="2"/>
  <c r="Z388" i="2"/>
  <c r="Z376" i="2"/>
  <c r="Z398" i="2"/>
  <c r="AF398" i="2" s="1"/>
  <c r="AS398" i="2" s="1"/>
  <c r="Z378" i="2"/>
  <c r="Y375" i="2"/>
  <c r="Y371" i="2"/>
  <c r="AE371" i="2" s="1"/>
  <c r="AR371" i="2" s="1"/>
  <c r="Z371" i="2"/>
  <c r="AF371" i="2" s="1"/>
  <c r="AS371" i="2" s="1"/>
  <c r="Y359" i="2"/>
  <c r="Z359" i="2"/>
  <c r="Z375" i="2"/>
  <c r="Y363" i="2"/>
  <c r="Z363" i="2"/>
  <c r="Z691" i="2"/>
  <c r="AF691" i="2" s="1"/>
  <c r="AS691" i="2" s="1"/>
  <c r="Y708" i="2"/>
  <c r="AE708" i="2" s="1"/>
  <c r="AR708" i="2" s="1"/>
  <c r="Z699" i="2"/>
  <c r="Z683" i="2"/>
  <c r="Z628" i="2"/>
  <c r="Z630" i="2"/>
  <c r="AF630" i="2" s="1"/>
  <c r="AS630" i="2" s="1"/>
  <c r="Z608" i="2"/>
  <c r="Z673" i="2"/>
  <c r="Z665" i="2"/>
  <c r="Z657" i="2"/>
  <c r="AF657" i="2" s="1"/>
  <c r="AS657" i="2" s="1"/>
  <c r="Z649" i="2"/>
  <c r="AF649" i="2" s="1"/>
  <c r="AS649" i="2" s="1"/>
  <c r="Z641" i="2"/>
  <c r="Y633" i="2"/>
  <c r="AE633" i="2" s="1"/>
  <c r="AR633" i="2" s="1"/>
  <c r="Z629" i="2"/>
  <c r="Z622" i="2"/>
  <c r="AF622" i="2" s="1"/>
  <c r="AS622" i="2" s="1"/>
  <c r="Z604" i="2"/>
  <c r="Z634" i="2"/>
  <c r="Y632" i="2"/>
  <c r="AE632" i="2" s="1"/>
  <c r="AR632" i="2" s="1"/>
  <c r="Y624" i="2"/>
  <c r="Z602" i="2"/>
  <c r="AF602" i="2" s="1"/>
  <c r="AS602" i="2" s="1"/>
  <c r="Z582" i="2"/>
  <c r="AF582" i="2" s="1"/>
  <c r="AS582" i="2" s="1"/>
  <c r="Z566" i="2"/>
  <c r="AF566" i="2" s="1"/>
  <c r="AS566" i="2" s="1"/>
  <c r="Y550" i="2"/>
  <c r="AE550" i="2" s="1"/>
  <c r="AR550" i="2" s="1"/>
  <c r="Z541" i="2"/>
  <c r="Z519" i="2"/>
  <c r="AF519" i="2" s="1"/>
  <c r="AS519" i="2" s="1"/>
  <c r="Z584" i="2"/>
  <c r="Z568" i="2"/>
  <c r="AF568" i="2" s="1"/>
  <c r="AS568" i="2" s="1"/>
  <c r="Z523" i="2"/>
  <c r="AF523" i="2" s="1"/>
  <c r="AS523" i="2" s="1"/>
  <c r="Y541" i="2"/>
  <c r="Y527" i="2"/>
  <c r="AE527" i="2" s="1"/>
  <c r="AR527" i="2" s="1"/>
  <c r="Z511" i="2"/>
  <c r="AF511" i="2" s="1"/>
  <c r="AS511" i="2" s="1"/>
  <c r="Z495" i="2"/>
  <c r="Z479" i="2"/>
  <c r="Z457" i="2"/>
  <c r="AF457" i="2" s="1"/>
  <c r="AS457" i="2" s="1"/>
  <c r="Z453" i="2"/>
  <c r="Z467" i="2"/>
  <c r="Z445" i="2"/>
  <c r="Z441" i="2"/>
  <c r="Z437" i="2"/>
  <c r="AF437" i="2" s="1"/>
  <c r="AS437" i="2" s="1"/>
  <c r="Z426" i="2"/>
  <c r="Y410" i="2"/>
  <c r="Z410" i="2"/>
  <c r="AF410" i="2" s="1"/>
  <c r="AS410" i="2" s="1"/>
  <c r="Y434" i="2"/>
  <c r="Z422" i="2"/>
  <c r="Y414" i="2"/>
  <c r="AE414" i="2" s="1"/>
  <c r="AR414" i="2" s="1"/>
  <c r="Z430" i="2"/>
  <c r="AF430" i="2" s="1"/>
  <c r="AS430" i="2" s="1"/>
  <c r="Z418" i="2"/>
  <c r="Z432" i="2"/>
  <c r="Z392" i="2"/>
  <c r="Z386" i="2"/>
  <c r="AF386" i="2" s="1"/>
  <c r="AS386" i="2" s="1"/>
  <c r="Z374" i="2"/>
  <c r="AF374" i="2" s="1"/>
  <c r="AS374" i="2" s="1"/>
  <c r="Z380" i="2"/>
  <c r="Z402" i="2"/>
  <c r="Y382" i="2"/>
  <c r="AE382" i="2" s="1"/>
  <c r="AR382" i="2" s="1"/>
  <c r="Y358" i="2"/>
  <c r="Z350" i="2"/>
  <c r="AF350" i="2" s="1"/>
  <c r="AS350" i="2" s="1"/>
  <c r="Y350" i="2"/>
  <c r="AE350" i="2" s="1"/>
  <c r="AR350" i="2" s="1"/>
  <c r="Z358" i="2"/>
  <c r="AF358" i="2" s="1"/>
  <c r="AS358" i="2" s="1"/>
  <c r="Z351" i="2"/>
  <c r="AF351" i="2" s="1"/>
  <c r="AS351" i="2" s="1"/>
  <c r="Z335" i="2"/>
  <c r="Y334" i="2"/>
  <c r="AE334" i="2" s="1"/>
  <c r="AR334" i="2" s="1"/>
  <c r="Y325" i="2"/>
  <c r="Y321" i="2"/>
  <c r="Z314" i="2"/>
  <c r="Y313" i="2"/>
  <c r="Y302" i="2"/>
  <c r="AE302" i="2" s="1"/>
  <c r="AR302" i="2" s="1"/>
  <c r="Z283" i="2"/>
  <c r="Y287" i="2"/>
  <c r="Z281" i="2"/>
  <c r="Z268" i="2"/>
  <c r="Z275" i="2"/>
  <c r="Y268" i="2"/>
  <c r="AE268" i="2" s="1"/>
  <c r="AR268" i="2" s="1"/>
  <c r="Z247" i="2"/>
  <c r="Y254" i="2"/>
  <c r="Z249" i="2"/>
  <c r="Z237" i="2"/>
  <c r="Z233" i="2"/>
  <c r="Y233" i="2"/>
  <c r="Z239" i="2"/>
  <c r="AF239" i="2" s="1"/>
  <c r="AS239" i="2" s="1"/>
  <c r="Y217" i="2"/>
  <c r="Z212" i="2"/>
  <c r="Z306" i="2"/>
  <c r="AF306" i="2" s="1"/>
  <c r="AS306" i="2" s="1"/>
  <c r="Z270" i="2"/>
  <c r="AF270" i="2" s="1"/>
  <c r="AS270" i="2" s="1"/>
  <c r="Z251" i="2"/>
  <c r="Y221" i="2"/>
  <c r="Y213" i="2"/>
  <c r="Y205" i="2"/>
  <c r="Z228" i="2"/>
  <c r="Y184" i="2"/>
  <c r="Z169" i="2"/>
  <c r="AF169" i="2" s="1"/>
  <c r="AS169" i="2" s="1"/>
  <c r="Y168" i="2"/>
  <c r="Y154" i="2"/>
  <c r="Z147" i="2"/>
  <c r="AF147" i="2" s="1"/>
  <c r="AS147" i="2" s="1"/>
  <c r="Y120" i="2"/>
  <c r="AE120" i="2" s="1"/>
  <c r="AR120" i="2" s="1"/>
  <c r="Y103" i="2"/>
  <c r="Z72" i="2"/>
  <c r="Z70" i="2"/>
  <c r="Z75" i="2"/>
  <c r="Z53" i="2"/>
  <c r="Y25" i="2"/>
  <c r="Z23" i="2"/>
  <c r="Z7" i="2"/>
  <c r="AF7" i="2" s="1"/>
  <c r="AS7" i="2" s="1"/>
  <c r="Y322" i="2"/>
  <c r="AE322" i="2" s="1"/>
  <c r="AR322" i="2" s="1"/>
  <c r="Z322" i="2"/>
  <c r="Y298" i="2"/>
  <c r="Z298" i="2"/>
  <c r="AF298" i="2" s="1"/>
  <c r="AS298" i="2" s="1"/>
  <c r="Y279" i="2"/>
  <c r="Z277" i="2"/>
  <c r="Y270" i="2"/>
  <c r="AE270" i="2" s="1"/>
  <c r="AR270" i="2" s="1"/>
  <c r="Z256" i="2"/>
  <c r="AF256" i="2" s="1"/>
  <c r="AS256" i="2" s="1"/>
  <c r="Y253" i="2"/>
  <c r="Y193" i="2"/>
  <c r="Z193" i="2"/>
  <c r="Y185" i="2"/>
  <c r="AE185" i="2" s="1"/>
  <c r="AR185" i="2" s="1"/>
  <c r="Z185" i="2"/>
  <c r="Z200" i="2"/>
  <c r="AF200" i="2" s="1"/>
  <c r="AS200" i="2" s="1"/>
  <c r="Z173" i="2"/>
  <c r="Y172" i="2"/>
  <c r="AE172" i="2" s="1"/>
  <c r="AR172" i="2" s="1"/>
  <c r="Z156" i="2"/>
  <c r="Y181" i="2"/>
  <c r="Y173" i="2"/>
  <c r="Y165" i="2"/>
  <c r="AE165" i="2" s="1"/>
  <c r="AR165" i="2" s="1"/>
  <c r="Z155" i="2"/>
  <c r="Y136" i="2"/>
  <c r="Z131" i="2"/>
  <c r="Z106" i="2"/>
  <c r="AF106" i="2" s="1"/>
  <c r="AS106" i="2" s="1"/>
  <c r="Z96" i="2"/>
  <c r="AF96" i="2" s="1"/>
  <c r="AS96" i="2" s="1"/>
  <c r="Z108" i="2"/>
  <c r="Y96" i="2"/>
  <c r="AE96" i="2" s="1"/>
  <c r="AR96" i="2" s="1"/>
  <c r="Y108" i="2"/>
  <c r="AE108" i="2" s="1"/>
  <c r="AR108" i="2" s="1"/>
  <c r="Y75" i="2"/>
  <c r="Y66" i="2"/>
  <c r="Y62" i="2"/>
  <c r="Y56" i="2"/>
  <c r="AE56" i="2" s="1"/>
  <c r="AR56" i="2" s="1"/>
  <c r="Z21" i="2"/>
  <c r="Y18" i="2"/>
  <c r="Y196" i="2"/>
  <c r="Y144" i="2"/>
  <c r="AE144" i="2" s="1"/>
  <c r="AR144" i="2" s="1"/>
  <c r="Y124" i="2"/>
  <c r="Z127" i="2"/>
  <c r="Z118" i="2"/>
  <c r="Y121" i="2"/>
  <c r="Z110" i="2"/>
  <c r="AF110" i="2" s="1"/>
  <c r="AS110" i="2" s="1"/>
  <c r="Z104" i="2"/>
  <c r="Y92" i="2"/>
  <c r="Y84" i="2"/>
  <c r="AE84" i="2" s="1"/>
  <c r="AR84" i="2" s="1"/>
  <c r="Y78" i="2"/>
  <c r="Z66" i="2"/>
  <c r="Z47" i="2"/>
  <c r="Y19" i="2"/>
  <c r="Y15" i="2"/>
  <c r="Z6" i="2"/>
  <c r="Y7" i="2"/>
  <c r="Z339" i="2"/>
  <c r="AF339" i="2" s="1"/>
  <c r="AS339" i="2" s="1"/>
  <c r="Y338" i="2"/>
  <c r="Z318" i="2"/>
  <c r="Y317" i="2"/>
  <c r="Y291" i="2"/>
  <c r="AE291" i="2" s="1"/>
  <c r="AR291" i="2" s="1"/>
  <c r="Z291" i="2"/>
  <c r="Z285" i="2"/>
  <c r="AF285" i="2" s="1"/>
  <c r="AS285" i="2" s="1"/>
  <c r="Z287" i="2"/>
  <c r="AF287" i="2" s="1"/>
  <c r="AS287" i="2" s="1"/>
  <c r="Z266" i="2"/>
  <c r="AF266" i="2" s="1"/>
  <c r="AS266" i="2" s="1"/>
  <c r="Z262" i="2"/>
  <c r="AF262" i="2" s="1"/>
  <c r="AS262" i="2" s="1"/>
  <c r="Y192" i="2"/>
  <c r="Z224" i="2"/>
  <c r="Z220" i="2"/>
  <c r="AF220" i="2" s="1"/>
  <c r="AS220" i="2" s="1"/>
  <c r="Z216" i="2"/>
  <c r="AF216" i="2" s="1"/>
  <c r="AS216" i="2" s="1"/>
  <c r="Z232" i="2"/>
  <c r="Y155" i="2"/>
  <c r="Z148" i="2"/>
  <c r="AF148" i="2" s="1"/>
  <c r="AS148" i="2" s="1"/>
  <c r="Y188" i="2"/>
  <c r="AE188" i="2" s="1"/>
  <c r="AR188" i="2" s="1"/>
  <c r="Z177" i="2"/>
  <c r="Y176" i="2"/>
  <c r="Y152" i="2"/>
  <c r="Y143" i="2"/>
  <c r="Z143" i="2"/>
  <c r="Y159" i="2"/>
  <c r="Y140" i="2"/>
  <c r="AE140" i="2" s="1"/>
  <c r="AR140" i="2" s="1"/>
  <c r="Y118" i="2"/>
  <c r="Z107" i="2"/>
  <c r="Z102" i="2"/>
  <c r="Y102" i="2"/>
  <c r="Y88" i="2"/>
  <c r="Y80" i="2"/>
  <c r="Y70" i="2"/>
  <c r="Y79" i="2"/>
  <c r="AE79" i="2" s="1"/>
  <c r="AR79" i="2" s="1"/>
  <c r="Z57" i="2"/>
  <c r="AF57" i="2" s="1"/>
  <c r="AS57" i="2" s="1"/>
  <c r="Z62" i="2"/>
  <c r="AF62" i="2" s="1"/>
  <c r="AS62" i="2" s="1"/>
  <c r="Z51" i="2"/>
  <c r="Z43" i="2"/>
  <c r="Z33" i="2"/>
  <c r="Z15" i="2"/>
  <c r="Y14" i="2"/>
  <c r="Y329" i="2"/>
  <c r="AE329" i="2" s="1"/>
  <c r="AR329" i="2" s="1"/>
  <c r="Y326" i="2"/>
  <c r="Z326" i="2"/>
  <c r="Y297" i="2"/>
  <c r="Y301" i="2"/>
  <c r="Y272" i="2"/>
  <c r="Z258" i="2"/>
  <c r="Z241" i="2"/>
  <c r="Z245" i="2"/>
  <c r="Z208" i="2"/>
  <c r="Z201" i="2"/>
  <c r="AF201" i="2" s="1"/>
  <c r="AS201" i="2" s="1"/>
  <c r="Z203" i="2"/>
  <c r="Y148" i="2"/>
  <c r="Z181" i="2"/>
  <c r="Y180" i="2"/>
  <c r="AE180" i="2" s="1"/>
  <c r="AR180" i="2" s="1"/>
  <c r="Z165" i="2"/>
  <c r="Y164" i="2"/>
  <c r="AE164" i="2" s="1"/>
  <c r="AR164" i="2" s="1"/>
  <c r="Y160" i="2"/>
  <c r="Y177" i="2"/>
  <c r="Y169" i="2"/>
  <c r="Y151" i="2"/>
  <c r="AE151" i="2" s="1"/>
  <c r="AR151" i="2" s="1"/>
  <c r="Z160" i="2"/>
  <c r="Z152" i="2"/>
  <c r="Y147" i="2"/>
  <c r="AE147" i="2" s="1"/>
  <c r="AR147" i="2" s="1"/>
  <c r="Y128" i="2"/>
  <c r="AE128" i="2" s="1"/>
  <c r="AR128" i="2" s="1"/>
  <c r="Z122" i="2"/>
  <c r="AF122" i="2" s="1"/>
  <c r="AS122" i="2" s="1"/>
  <c r="Z120" i="2"/>
  <c r="AF120" i="2" s="1"/>
  <c r="AS120" i="2" s="1"/>
  <c r="Z139" i="2"/>
  <c r="Y107" i="2"/>
  <c r="Z98" i="2"/>
  <c r="AF98" i="2" s="1"/>
  <c r="AS98" i="2" s="1"/>
  <c r="Z94" i="2"/>
  <c r="Z90" i="2"/>
  <c r="Z86" i="2"/>
  <c r="AF86" i="2" s="1"/>
  <c r="AS86" i="2" s="1"/>
  <c r="Z82" i="2"/>
  <c r="Z74" i="2"/>
  <c r="Y57" i="2"/>
  <c r="Z55" i="2"/>
  <c r="AF55" i="2" s="1"/>
  <c r="AS55" i="2" s="1"/>
  <c r="Y49" i="2"/>
  <c r="Y45" i="2"/>
  <c r="Y41" i="2"/>
  <c r="Z37" i="2"/>
  <c r="AF37" i="2" s="1"/>
  <c r="AS37" i="2" s="1"/>
  <c r="Z39" i="2"/>
  <c r="Y33" i="2"/>
  <c r="Y29" i="2"/>
  <c r="Z18" i="2"/>
  <c r="Z11" i="2"/>
  <c r="AF11" i="2" s="1"/>
  <c r="AS11" i="2" s="1"/>
  <c r="Y10" i="2"/>
  <c r="AE10" i="2" s="1"/>
  <c r="AR10" i="2" s="1"/>
  <c r="Y11" i="2"/>
  <c r="Y132" i="2"/>
  <c r="Z135" i="2"/>
  <c r="Z116" i="2"/>
  <c r="Z112" i="2"/>
  <c r="Z114" i="2"/>
  <c r="AF114" i="2" s="1"/>
  <c r="AS114" i="2" s="1"/>
  <c r="Z100" i="2"/>
  <c r="Y76" i="2"/>
  <c r="AE76" i="2" s="1"/>
  <c r="AR76" i="2" s="1"/>
  <c r="Z76" i="2"/>
  <c r="Z78" i="2"/>
  <c r="AF78" i="2" s="1"/>
  <c r="AS78" i="2" s="1"/>
  <c r="Z29" i="2"/>
  <c r="Z25" i="2"/>
  <c r="Z27" i="2"/>
  <c r="Y6" i="2"/>
  <c r="AE6" i="2" s="1"/>
  <c r="AR6" i="2" s="1"/>
  <c r="AE229" i="2"/>
  <c r="AR229" i="2" s="1"/>
  <c r="AE463" i="2"/>
  <c r="AR463" i="2" s="1"/>
  <c r="AE818" i="2"/>
  <c r="AR818" i="2" s="1"/>
  <c r="AE241" i="2"/>
  <c r="AR241" i="2" s="1"/>
  <c r="AF411" i="2"/>
  <c r="AS411" i="2" s="1"/>
  <c r="B55" i="2"/>
  <c r="B56" i="2"/>
  <c r="Y5" i="2"/>
  <c r="Z5" i="2"/>
  <c r="D18" i="2"/>
  <c r="Y4" i="2"/>
  <c r="Z4" i="2"/>
  <c r="E18" i="2"/>
  <c r="AD4" i="2"/>
  <c r="AC4" i="2"/>
  <c r="D20" i="2"/>
  <c r="E20" i="2"/>
  <c r="AD5" i="2"/>
  <c r="AC5" i="2"/>
  <c r="AE544" i="2" l="1"/>
  <c r="AR544" i="2" s="1"/>
  <c r="AE399" i="2"/>
  <c r="AR399" i="2" s="1"/>
  <c r="AE474" i="2"/>
  <c r="AR474" i="2" s="1"/>
  <c r="AE52" i="2"/>
  <c r="AR52" i="2" s="1"/>
  <c r="AE99" i="2"/>
  <c r="AR99" i="2" s="1"/>
  <c r="AE211" i="2"/>
  <c r="AR211" i="2" s="1"/>
  <c r="AF40" i="2"/>
  <c r="AS40" i="2" s="1"/>
  <c r="AF13" i="2"/>
  <c r="AS13" i="2" s="1"/>
  <c r="AE790" i="2"/>
  <c r="AR790" i="2" s="1"/>
  <c r="AE548" i="2"/>
  <c r="AR548" i="2" s="1"/>
  <c r="AF518" i="2"/>
  <c r="AS518" i="2" s="1"/>
  <c r="AE282" i="2"/>
  <c r="AR282" i="2" s="1"/>
  <c r="AE107" i="2"/>
  <c r="AR107" i="2" s="1"/>
  <c r="AE121" i="2"/>
  <c r="AR121" i="2" s="1"/>
  <c r="AE325" i="2"/>
  <c r="AR325" i="2" s="1"/>
  <c r="AF629" i="2"/>
  <c r="AS629" i="2" s="1"/>
  <c r="AF375" i="2"/>
  <c r="AS375" i="2" s="1"/>
  <c r="AF545" i="2"/>
  <c r="AS545" i="2" s="1"/>
  <c r="AF302" i="2"/>
  <c r="AS302" i="2" s="1"/>
  <c r="AF455" i="2"/>
  <c r="AS455" i="2" s="1"/>
  <c r="AE503" i="2"/>
  <c r="AR503" i="2" s="1"/>
  <c r="AF549" i="2"/>
  <c r="AS549" i="2" s="1"/>
  <c r="AF588" i="2"/>
  <c r="AS588" i="2" s="1"/>
  <c r="AF689" i="2"/>
  <c r="AS689" i="2" s="1"/>
  <c r="AF390" i="2"/>
  <c r="AS390" i="2" s="1"/>
  <c r="AF598" i="2"/>
  <c r="AS598" i="2" s="1"/>
  <c r="AE462" i="2"/>
  <c r="AR462" i="2" s="1"/>
  <c r="AE669" i="2"/>
  <c r="AR669" i="2" s="1"/>
  <c r="AE811" i="2"/>
  <c r="AR811" i="2" s="1"/>
  <c r="AE580" i="2"/>
  <c r="AR580" i="2" s="1"/>
  <c r="AE676" i="2"/>
  <c r="AR676" i="2" s="1"/>
  <c r="AE779" i="2"/>
  <c r="AR779" i="2" s="1"/>
  <c r="AE130" i="2"/>
  <c r="AR130" i="2" s="1"/>
  <c r="AE167" i="2"/>
  <c r="AR167" i="2" s="1"/>
  <c r="AF125" i="2"/>
  <c r="AS125" i="2" s="1"/>
  <c r="AF61" i="2"/>
  <c r="AS61" i="2" s="1"/>
  <c r="AE646" i="2"/>
  <c r="AR646" i="2" s="1"/>
  <c r="AE706" i="2"/>
  <c r="AR706" i="2" s="1"/>
  <c r="AF504" i="2"/>
  <c r="AS504" i="2" s="1"/>
  <c r="AF377" i="2"/>
  <c r="AS377" i="2" s="1"/>
  <c r="AF263" i="2"/>
  <c r="AS263" i="2" s="1"/>
  <c r="AF139" i="2"/>
  <c r="AS139" i="2" s="1"/>
  <c r="AF51" i="2"/>
  <c r="AS51" i="2" s="1"/>
  <c r="AF281" i="2"/>
  <c r="AS281" i="2" s="1"/>
  <c r="AF628" i="2"/>
  <c r="AS628" i="2" s="1"/>
  <c r="AF359" i="2"/>
  <c r="AS359" i="2" s="1"/>
  <c r="AE507" i="2"/>
  <c r="AR507" i="2" s="1"/>
  <c r="AE600" i="2"/>
  <c r="AR600" i="2" s="1"/>
  <c r="AF330" i="2"/>
  <c r="AS330" i="2" s="1"/>
  <c r="AF693" i="2"/>
  <c r="AS693" i="2" s="1"/>
  <c r="AE458" i="2"/>
  <c r="AR458" i="2" s="1"/>
  <c r="AF816" i="2"/>
  <c r="AS816" i="2" s="1"/>
  <c r="AF305" i="2"/>
  <c r="AS305" i="2" s="1"/>
  <c r="AE129" i="2"/>
  <c r="AR129" i="2" s="1"/>
  <c r="AF153" i="2"/>
  <c r="AS153" i="2" s="1"/>
  <c r="AE123" i="2"/>
  <c r="AR123" i="2" s="1"/>
  <c r="AF54" i="2"/>
  <c r="AS54" i="2" s="1"/>
  <c r="AF17" i="2"/>
  <c r="AS17" i="2" s="1"/>
  <c r="AE754" i="2"/>
  <c r="AR754" i="2" s="1"/>
  <c r="AF725" i="2"/>
  <c r="AS725" i="2" s="1"/>
  <c r="AE583" i="2"/>
  <c r="AR583" i="2" s="1"/>
  <c r="AE520" i="2"/>
  <c r="AR520" i="2" s="1"/>
  <c r="AF18" i="2"/>
  <c r="AS18" i="2" s="1"/>
  <c r="AE148" i="2"/>
  <c r="AR148" i="2" s="1"/>
  <c r="AE19" i="2"/>
  <c r="AR19" i="2" s="1"/>
  <c r="AE709" i="2"/>
  <c r="AR709" i="2" s="1"/>
  <c r="AF27" i="2"/>
  <c r="AS27" i="2" s="1"/>
  <c r="AF112" i="2"/>
  <c r="AS112" i="2" s="1"/>
  <c r="AE169" i="2"/>
  <c r="AR169" i="2" s="1"/>
  <c r="AF165" i="2"/>
  <c r="AS165" i="2" s="1"/>
  <c r="AF241" i="2"/>
  <c r="AS241" i="2" s="1"/>
  <c r="AE297" i="2"/>
  <c r="AR297" i="2" s="1"/>
  <c r="AE14" i="2"/>
  <c r="AR14" i="2" s="1"/>
  <c r="AE176" i="2"/>
  <c r="AR176" i="2" s="1"/>
  <c r="AF224" i="2"/>
  <c r="AS224" i="2" s="1"/>
  <c r="AE7" i="2"/>
  <c r="AR7" i="2" s="1"/>
  <c r="AF118" i="2"/>
  <c r="AS118" i="2" s="1"/>
  <c r="AE62" i="2"/>
  <c r="AR62" i="2" s="1"/>
  <c r="AF131" i="2"/>
  <c r="AS131" i="2" s="1"/>
  <c r="AF193" i="2"/>
  <c r="AS193" i="2" s="1"/>
  <c r="AF247" i="2"/>
  <c r="AS247" i="2" s="1"/>
  <c r="AF392" i="2"/>
  <c r="AS392" i="2" s="1"/>
  <c r="AF665" i="2"/>
  <c r="AS665" i="2" s="1"/>
  <c r="AE406" i="2"/>
  <c r="AR406" i="2" s="1"/>
  <c r="AF551" i="2"/>
  <c r="AS551" i="2" s="1"/>
  <c r="AE713" i="2"/>
  <c r="AR713" i="2" s="1"/>
  <c r="AE362" i="2"/>
  <c r="AR362" i="2" s="1"/>
  <c r="AF483" i="2"/>
  <c r="AS483" i="2" s="1"/>
  <c r="AF368" i="2"/>
  <c r="AS368" i="2" s="1"/>
  <c r="AE506" i="2"/>
  <c r="AR506" i="2" s="1"/>
  <c r="AF132" i="2"/>
  <c r="AS132" i="2" s="1"/>
  <c r="AE117" i="2"/>
  <c r="AR117" i="2" s="1"/>
  <c r="AE377" i="2"/>
  <c r="AR377" i="2" s="1"/>
  <c r="AF439" i="2"/>
  <c r="AS439" i="2" s="1"/>
  <c r="AE565" i="2"/>
  <c r="AR565" i="2" s="1"/>
  <c r="AE815" i="2"/>
  <c r="AR815" i="2" s="1"/>
  <c r="AF221" i="2"/>
  <c r="AS221" i="2" s="1"/>
  <c r="AE234" i="2"/>
  <c r="AR234" i="2" s="1"/>
  <c r="AF481" i="2"/>
  <c r="AS481" i="2" s="1"/>
  <c r="AE438" i="2"/>
  <c r="AR438" i="2" s="1"/>
  <c r="AE470" i="2"/>
  <c r="AR470" i="2" s="1"/>
  <c r="AF493" i="2"/>
  <c r="AS493" i="2" s="1"/>
  <c r="AE26" i="2"/>
  <c r="AR26" i="2" s="1"/>
  <c r="AF136" i="2"/>
  <c r="AS136" i="2" s="1"/>
  <c r="AE727" i="2"/>
  <c r="AR727" i="2" s="1"/>
  <c r="AE55" i="2"/>
  <c r="AR55" i="2" s="1"/>
  <c r="AE428" i="2"/>
  <c r="AR428" i="2" s="1"/>
  <c r="AE114" i="2"/>
  <c r="AR114" i="2" s="1"/>
  <c r="AF522" i="2"/>
  <c r="AS522" i="2" s="1"/>
  <c r="AE132" i="2"/>
  <c r="AR132" i="2" s="1"/>
  <c r="AE152" i="2"/>
  <c r="AR152" i="2" s="1"/>
  <c r="AF75" i="2"/>
  <c r="AS75" i="2" s="1"/>
  <c r="AF441" i="2"/>
  <c r="AS441" i="2" s="1"/>
  <c r="AF584" i="2"/>
  <c r="AS584" i="2" s="1"/>
  <c r="AF471" i="2"/>
  <c r="AS471" i="2" s="1"/>
  <c r="AF716" i="2"/>
  <c r="AS716" i="2" s="1"/>
  <c r="AF748" i="2"/>
  <c r="AS748" i="2" s="1"/>
  <c r="AF685" i="2"/>
  <c r="AS685" i="2" s="1"/>
  <c r="AF461" i="2"/>
  <c r="AS461" i="2" s="1"/>
  <c r="AF570" i="2"/>
  <c r="AS570" i="2" s="1"/>
  <c r="AF768" i="2"/>
  <c r="AS768" i="2" s="1"/>
  <c r="AF443" i="2"/>
  <c r="AS443" i="2" s="1"/>
  <c r="AE518" i="2"/>
  <c r="AR518" i="2" s="1"/>
  <c r="AE788" i="2"/>
  <c r="AR788" i="2" s="1"/>
  <c r="AF513" i="2"/>
  <c r="AS513" i="2" s="1"/>
  <c r="AE572" i="2"/>
  <c r="AR572" i="2" s="1"/>
  <c r="AE768" i="2"/>
  <c r="AR768" i="2" s="1"/>
  <c r="AF782" i="2"/>
  <c r="AS782" i="2" s="1"/>
  <c r="AE318" i="2"/>
  <c r="AR318" i="2" s="1"/>
  <c r="AE228" i="2"/>
  <c r="AR228" i="2" s="1"/>
  <c r="AF223" i="2"/>
  <c r="AS223" i="2" s="1"/>
  <c r="AE178" i="2"/>
  <c r="AR178" i="2" s="1"/>
  <c r="AE122" i="2"/>
  <c r="AR122" i="2" s="1"/>
  <c r="AF119" i="2"/>
  <c r="AS119" i="2" s="1"/>
  <c r="AE218" i="2"/>
  <c r="AR218" i="2" s="1"/>
  <c r="AE183" i="2"/>
  <c r="AR183" i="2" s="1"/>
  <c r="AE29" i="2"/>
  <c r="AR29" i="2" s="1"/>
  <c r="AE70" i="2"/>
  <c r="AR70" i="2" s="1"/>
  <c r="AE159" i="2"/>
  <c r="AR159" i="2" s="1"/>
  <c r="AE313" i="2"/>
  <c r="AR313" i="2" s="1"/>
  <c r="AF479" i="2"/>
  <c r="AS479" i="2" s="1"/>
  <c r="AE541" i="2"/>
  <c r="AR541" i="2" s="1"/>
  <c r="AF634" i="2"/>
  <c r="AS634" i="2" s="1"/>
  <c r="AF434" i="2"/>
  <c r="AS434" i="2" s="1"/>
  <c r="AE608" i="2"/>
  <c r="AR608" i="2" s="1"/>
  <c r="AE189" i="2"/>
  <c r="AR189" i="2" s="1"/>
  <c r="AE491" i="2"/>
  <c r="AR491" i="2" s="1"/>
  <c r="AF537" i="2"/>
  <c r="AS537" i="2" s="1"/>
  <c r="AE689" i="2"/>
  <c r="AR689" i="2" s="1"/>
  <c r="AF355" i="2"/>
  <c r="AS355" i="2" s="1"/>
  <c r="AF469" i="2"/>
  <c r="AS469" i="2" s="1"/>
  <c r="AE301" i="2"/>
  <c r="AR301" i="2" s="1"/>
  <c r="AF43" i="2"/>
  <c r="AS43" i="2" s="1"/>
  <c r="AE102" i="2"/>
  <c r="AR102" i="2" s="1"/>
  <c r="AF736" i="2"/>
  <c r="AS736" i="2" s="1"/>
  <c r="AF798" i="2"/>
  <c r="AS798" i="2" s="1"/>
  <c r="AE576" i="2"/>
  <c r="AR576" i="2" s="1"/>
  <c r="AE748" i="2"/>
  <c r="AR748" i="2" s="1"/>
  <c r="AE661" i="2"/>
  <c r="AR661" i="2" s="1"/>
  <c r="AE668" i="2"/>
  <c r="AR668" i="2" s="1"/>
  <c r="AE11" i="2"/>
  <c r="AR11" i="2" s="1"/>
  <c r="AE57" i="2"/>
  <c r="AR57" i="2" s="1"/>
  <c r="AE173" i="2"/>
  <c r="AR173" i="2" s="1"/>
  <c r="AE184" i="2"/>
  <c r="AR184" i="2" s="1"/>
  <c r="AE18" i="2"/>
  <c r="AR18" i="2" s="1"/>
  <c r="AE66" i="2"/>
  <c r="AR66" i="2" s="1"/>
  <c r="AE181" i="2"/>
  <c r="AR181" i="2" s="1"/>
  <c r="AF277" i="2"/>
  <c r="AS277" i="2" s="1"/>
  <c r="AE287" i="2"/>
  <c r="AR287" i="2" s="1"/>
  <c r="AF335" i="2"/>
  <c r="AS335" i="2" s="1"/>
  <c r="AF422" i="2"/>
  <c r="AS422" i="2" s="1"/>
  <c r="AF495" i="2"/>
  <c r="AS495" i="2" s="1"/>
  <c r="AF151" i="2"/>
  <c r="AS151" i="2" s="1"/>
  <c r="AE94" i="2"/>
  <c r="AR94" i="2" s="1"/>
  <c r="AF819" i="2"/>
  <c r="AS819" i="2" s="1"/>
  <c r="AF38" i="2"/>
  <c r="AS38" i="2" s="1"/>
  <c r="AF817" i="2"/>
  <c r="AS817" i="2" s="1"/>
  <c r="AE801" i="2"/>
  <c r="AR801" i="2" s="1"/>
  <c r="AE785" i="2"/>
  <c r="AR785" i="2" s="1"/>
  <c r="AE765" i="2"/>
  <c r="AR765" i="2" s="1"/>
  <c r="AF807" i="2"/>
  <c r="AS807" i="2" s="1"/>
  <c r="AE789" i="2"/>
  <c r="AR789" i="2" s="1"/>
  <c r="AE701" i="2"/>
  <c r="AR701" i="2" s="1"/>
  <c r="AE679" i="2"/>
  <c r="AR679" i="2" s="1"/>
  <c r="AF603" i="2"/>
  <c r="AS603" i="2" s="1"/>
  <c r="AE579" i="2"/>
  <c r="AR579" i="2" s="1"/>
  <c r="AF664" i="2"/>
  <c r="AS664" i="2" s="1"/>
  <c r="AF648" i="2"/>
  <c r="AS648" i="2" s="1"/>
  <c r="AF589" i="2"/>
  <c r="AS589" i="2" s="1"/>
  <c r="AF557" i="2"/>
  <c r="AS557" i="2" s="1"/>
  <c r="AF538" i="2"/>
  <c r="AS538" i="2" s="1"/>
  <c r="AE513" i="2"/>
  <c r="AR513" i="2" s="1"/>
  <c r="AE524" i="2"/>
  <c r="AR524" i="2" s="1"/>
  <c r="AF486" i="2"/>
  <c r="AS486" i="2" s="1"/>
  <c r="AE433" i="2"/>
  <c r="AR433" i="2" s="1"/>
  <c r="AE489" i="2"/>
  <c r="AR489" i="2" s="1"/>
  <c r="AE473" i="2"/>
  <c r="AR473" i="2" s="1"/>
  <c r="AF460" i="2"/>
  <c r="AS460" i="2" s="1"/>
  <c r="AF450" i="2"/>
  <c r="AS450" i="2" s="1"/>
  <c r="AF387" i="2"/>
  <c r="AS387" i="2" s="1"/>
  <c r="AF353" i="2"/>
  <c r="AS353" i="2" s="1"/>
  <c r="AF315" i="2"/>
  <c r="AS315" i="2" s="1"/>
  <c r="AF328" i="2"/>
  <c r="AS328" i="2" s="1"/>
  <c r="AF286" i="2"/>
  <c r="AS286" i="2" s="1"/>
  <c r="AE312" i="2"/>
  <c r="AR312" i="2" s="1"/>
  <c r="AF254" i="2"/>
  <c r="AS254" i="2" s="1"/>
  <c r="AF242" i="2"/>
  <c r="AS242" i="2" s="1"/>
  <c r="AF586" i="2"/>
  <c r="AS586" i="2" s="1"/>
  <c r="AF624" i="2"/>
  <c r="AS624" i="2" s="1"/>
  <c r="AF697" i="2"/>
  <c r="AS697" i="2" s="1"/>
  <c r="AE339" i="2"/>
  <c r="AR339" i="2" s="1"/>
  <c r="AE450" i="2"/>
  <c r="AR450" i="2" s="1"/>
  <c r="AF554" i="2"/>
  <c r="AS554" i="2" s="1"/>
  <c r="AE656" i="2"/>
  <c r="AR656" i="2" s="1"/>
  <c r="AF750" i="2"/>
  <c r="AS750" i="2" s="1"/>
  <c r="AF766" i="2"/>
  <c r="AS766" i="2" s="1"/>
  <c r="AE423" i="2"/>
  <c r="AR423" i="2" s="1"/>
  <c r="AE538" i="2"/>
  <c r="AR538" i="2" s="1"/>
  <c r="AE640" i="2"/>
  <c r="AR640" i="2" s="1"/>
  <c r="AE636" i="2"/>
  <c r="AR636" i="2" s="1"/>
  <c r="AE212" i="2"/>
  <c r="AR212" i="2" s="1"/>
  <c r="AE784" i="2"/>
  <c r="AR784" i="2" s="1"/>
  <c r="AE673" i="2"/>
  <c r="AR673" i="2" s="1"/>
  <c r="AE224" i="2"/>
  <c r="AR224" i="2" s="1"/>
  <c r="AF780" i="2"/>
  <c r="AS780" i="2" s="1"/>
  <c r="AF307" i="2"/>
  <c r="AS307" i="2" s="1"/>
  <c r="AE803" i="2"/>
  <c r="AR803" i="2" s="1"/>
  <c r="AE139" i="2"/>
  <c r="AR139" i="2" s="1"/>
  <c r="AE171" i="2"/>
  <c r="AR171" i="2" s="1"/>
  <c r="AE137" i="2"/>
  <c r="AR137" i="2" s="1"/>
  <c r="AF206" i="2"/>
  <c r="AS206" i="2" s="1"/>
  <c r="AF105" i="2"/>
  <c r="AS105" i="2" s="1"/>
  <c r="AE206" i="2"/>
  <c r="AR206" i="2" s="1"/>
  <c r="AF191" i="2"/>
  <c r="AS191" i="2" s="1"/>
  <c r="AE112" i="2"/>
  <c r="AR112" i="2" s="1"/>
  <c r="AE230" i="2"/>
  <c r="AR230" i="2" s="1"/>
  <c r="AF202" i="2"/>
  <c r="AS202" i="2" s="1"/>
  <c r="AF178" i="2"/>
  <c r="AS178" i="2" s="1"/>
  <c r="AF158" i="2"/>
  <c r="AS158" i="2" s="1"/>
  <c r="AF146" i="2"/>
  <c r="AS146" i="2" s="1"/>
  <c r="AF130" i="2"/>
  <c r="AS130" i="2" s="1"/>
  <c r="AE90" i="2"/>
  <c r="AR90" i="2" s="1"/>
  <c r="AF63" i="2"/>
  <c r="AS63" i="2" s="1"/>
  <c r="AE64" i="2"/>
  <c r="AR64" i="2" s="1"/>
  <c r="AF22" i="2"/>
  <c r="AS22" i="2" s="1"/>
  <c r="AF743" i="2"/>
  <c r="AS743" i="2" s="1"/>
  <c r="AF787" i="2"/>
  <c r="AS787" i="2" s="1"/>
  <c r="AE39" i="2"/>
  <c r="AR39" i="2" s="1"/>
  <c r="AE734" i="2"/>
  <c r="AR734" i="2" s="1"/>
  <c r="AE683" i="2"/>
  <c r="AR683" i="2" s="1"/>
  <c r="AF593" i="2"/>
  <c r="AS593" i="2" s="1"/>
  <c r="AF710" i="2"/>
  <c r="AS710" i="2" s="1"/>
  <c r="AF674" i="2"/>
  <c r="AS674" i="2" s="1"/>
  <c r="AF658" i="2"/>
  <c r="AS658" i="2" s="1"/>
  <c r="AF642" i="2"/>
  <c r="AS642" i="2" s="1"/>
  <c r="AE718" i="2"/>
  <c r="AR718" i="2" s="1"/>
  <c r="AE711" i="2"/>
  <c r="AR711" i="2" s="1"/>
  <c r="AF686" i="2"/>
  <c r="AS686" i="2" s="1"/>
  <c r="AF599" i="2"/>
  <c r="AS599" i="2" s="1"/>
  <c r="AF700" i="2"/>
  <c r="AS700" i="2" s="1"/>
  <c r="AE671" i="2"/>
  <c r="AR671" i="2" s="1"/>
  <c r="AE655" i="2"/>
  <c r="AR655" i="2" s="1"/>
  <c r="AE639" i="2"/>
  <c r="AR639" i="2" s="1"/>
  <c r="AF627" i="2"/>
  <c r="AS627" i="2" s="1"/>
  <c r="AF615" i="2"/>
  <c r="AS615" i="2" s="1"/>
  <c r="AE516" i="2"/>
  <c r="AR516" i="2" s="1"/>
  <c r="AE465" i="2"/>
  <c r="AR465" i="2" s="1"/>
  <c r="AE512" i="2"/>
  <c r="AR512" i="2" s="1"/>
  <c r="AF480" i="2"/>
  <c r="AS480" i="2" s="1"/>
  <c r="AF502" i="2"/>
  <c r="AS502" i="2" s="1"/>
  <c r="AE453" i="2"/>
  <c r="AR453" i="2" s="1"/>
  <c r="AE563" i="2"/>
  <c r="AR563" i="2" s="1"/>
  <c r="AF409" i="2"/>
  <c r="AS409" i="2" s="1"/>
  <c r="AF345" i="2"/>
  <c r="AS345" i="2" s="1"/>
  <c r="AF421" i="2"/>
  <c r="AS421" i="2" s="1"/>
  <c r="AF427" i="2"/>
  <c r="AS427" i="2" s="1"/>
  <c r="AF366" i="2"/>
  <c r="AS366" i="2" s="1"/>
  <c r="AE324" i="2"/>
  <c r="AR324" i="2" s="1"/>
  <c r="AE361" i="2"/>
  <c r="AR361" i="2" s="1"/>
  <c r="AF311" i="2"/>
  <c r="AS311" i="2" s="1"/>
  <c r="AE252" i="2"/>
  <c r="AR252" i="2" s="1"/>
  <c r="AE274" i="2"/>
  <c r="AR274" i="2" s="1"/>
  <c r="AF250" i="2"/>
  <c r="AS250" i="2" s="1"/>
  <c r="AE299" i="2"/>
  <c r="AR299" i="2" s="1"/>
  <c r="AF683" i="2"/>
  <c r="AS683" i="2" s="1"/>
  <c r="AE359" i="2"/>
  <c r="AR359" i="2" s="1"/>
  <c r="AF378" i="2"/>
  <c r="AS378" i="2" s="1"/>
  <c r="AF529" i="2"/>
  <c r="AS529" i="2" s="1"/>
  <c r="AE691" i="2"/>
  <c r="AR691" i="2" s="1"/>
  <c r="AF732" i="2"/>
  <c r="AS732" i="2" s="1"/>
  <c r="AF764" i="2"/>
  <c r="AS764" i="2" s="1"/>
  <c r="AE380" i="2"/>
  <c r="AR380" i="2" s="1"/>
  <c r="AE495" i="2"/>
  <c r="AR495" i="2" s="1"/>
  <c r="AE554" i="2"/>
  <c r="AR554" i="2" s="1"/>
  <c r="AF626" i="2"/>
  <c r="AS626" i="2" s="1"/>
  <c r="AF612" i="2"/>
  <c r="AS612" i="2" s="1"/>
  <c r="AF596" i="2"/>
  <c r="AS596" i="2" s="1"/>
  <c r="AF720" i="2"/>
  <c r="AS720" i="2" s="1"/>
  <c r="AF752" i="2"/>
  <c r="AS752" i="2" s="1"/>
  <c r="AF718" i="2"/>
  <c r="AS718" i="2" s="1"/>
  <c r="AE242" i="2"/>
  <c r="AR242" i="2" s="1"/>
  <c r="AF313" i="2"/>
  <c r="AS313" i="2" s="1"/>
  <c r="AE523" i="2"/>
  <c r="AR523" i="2" s="1"/>
  <c r="AE641" i="2"/>
  <c r="AR641" i="2" s="1"/>
  <c r="AE652" i="2"/>
  <c r="AR652" i="2" s="1"/>
  <c r="AE30" i="2"/>
  <c r="AR30" i="2" s="1"/>
  <c r="AE71" i="2"/>
  <c r="AR71" i="2" s="1"/>
  <c r="AE820" i="2"/>
  <c r="AR820" i="2" s="1"/>
  <c r="AF804" i="2"/>
  <c r="AS804" i="2" s="1"/>
  <c r="AE692" i="2"/>
  <c r="AR692" i="2" s="1"/>
  <c r="AE736" i="2"/>
  <c r="AR736" i="2" s="1"/>
  <c r="AE95" i="2"/>
  <c r="AR95" i="2" s="1"/>
  <c r="AE716" i="2"/>
  <c r="AR716" i="2" s="1"/>
  <c r="AF321" i="2"/>
  <c r="AS321" i="2" s="1"/>
  <c r="AE621" i="2"/>
  <c r="AR621" i="2" s="1"/>
  <c r="AE486" i="2"/>
  <c r="AR486" i="2" s="1"/>
  <c r="AE688" i="2"/>
  <c r="AR688" i="2" s="1"/>
  <c r="AE617" i="2"/>
  <c r="AR617" i="2" s="1"/>
  <c r="AE215" i="2"/>
  <c r="AR215" i="2" s="1"/>
  <c r="AE170" i="2"/>
  <c r="AR170" i="2" s="1"/>
  <c r="AE158" i="2"/>
  <c r="AR158" i="2" s="1"/>
  <c r="AE77" i="2"/>
  <c r="AR77" i="2" s="1"/>
  <c r="AE115" i="2"/>
  <c r="AR115" i="2" s="1"/>
  <c r="AE101" i="2"/>
  <c r="AR101" i="2" s="1"/>
  <c r="AF87" i="2"/>
  <c r="AS87" i="2" s="1"/>
  <c r="AF226" i="2"/>
  <c r="AS226" i="2" s="1"/>
  <c r="AF190" i="2"/>
  <c r="AS190" i="2" s="1"/>
  <c r="AE93" i="2"/>
  <c r="AR93" i="2" s="1"/>
  <c r="AF196" i="2"/>
  <c r="AS196" i="2" s="1"/>
  <c r="AF186" i="2"/>
  <c r="AS186" i="2" s="1"/>
  <c r="AF117" i="2"/>
  <c r="AS117" i="2" s="1"/>
  <c r="AF77" i="2"/>
  <c r="AS77" i="2" s="1"/>
  <c r="AE61" i="2"/>
  <c r="AR61" i="2" s="1"/>
  <c r="AE54" i="2"/>
  <c r="AR54" i="2" s="1"/>
  <c r="AF36" i="2"/>
  <c r="AS36" i="2" s="1"/>
  <c r="AE9" i="2"/>
  <c r="AR9" i="2" s="1"/>
  <c r="AE20" i="2"/>
  <c r="AR20" i="2" s="1"/>
  <c r="AF809" i="2"/>
  <c r="AS809" i="2" s="1"/>
  <c r="AE777" i="2"/>
  <c r="AR777" i="2" s="1"/>
  <c r="AF759" i="2"/>
  <c r="AS759" i="2" s="1"/>
  <c r="AE51" i="2"/>
  <c r="AR51" i="2" s="1"/>
  <c r="AF26" i="2"/>
  <c r="AS26" i="2" s="1"/>
  <c r="AE762" i="2"/>
  <c r="AR762" i="2" s="1"/>
  <c r="AE808" i="2"/>
  <c r="AR808" i="2" s="1"/>
  <c r="AF605" i="2"/>
  <c r="AS605" i="2" s="1"/>
  <c r="AF706" i="2"/>
  <c r="AS706" i="2" s="1"/>
  <c r="AF573" i="2"/>
  <c r="AS573" i="2" s="1"/>
  <c r="AE619" i="2"/>
  <c r="AR619" i="2" s="1"/>
  <c r="AF723" i="2"/>
  <c r="AS723" i="2" s="1"/>
  <c r="AE698" i="2"/>
  <c r="AR698" i="2" s="1"/>
  <c r="AF623" i="2"/>
  <c r="AS623" i="2" s="1"/>
  <c r="AE586" i="2"/>
  <c r="AR586" i="2" s="1"/>
  <c r="AE540" i="2"/>
  <c r="AR540" i="2" s="1"/>
  <c r="AE533" i="2"/>
  <c r="AR533" i="2" s="1"/>
  <c r="AE529" i="2"/>
  <c r="AR529" i="2" s="1"/>
  <c r="AF473" i="2"/>
  <c r="AS473" i="2" s="1"/>
  <c r="AF492" i="2"/>
  <c r="AS492" i="2" s="1"/>
  <c r="AF476" i="2"/>
  <c r="AS476" i="2" s="1"/>
  <c r="AE439" i="2"/>
  <c r="AR439" i="2" s="1"/>
  <c r="AF399" i="2"/>
  <c r="AS399" i="2" s="1"/>
  <c r="AF401" i="2"/>
  <c r="AS401" i="2" s="1"/>
  <c r="AF454" i="2"/>
  <c r="AS454" i="2" s="1"/>
  <c r="AE387" i="2"/>
  <c r="AR387" i="2" s="1"/>
  <c r="AE372" i="2"/>
  <c r="AR372" i="2" s="1"/>
  <c r="AE332" i="2"/>
  <c r="AR332" i="2" s="1"/>
  <c r="AF373" i="2"/>
  <c r="AS373" i="2" s="1"/>
  <c r="AF276" i="2"/>
  <c r="AS276" i="2" s="1"/>
  <c r="AF234" i="2"/>
  <c r="AS234" i="2" s="1"/>
  <c r="AE271" i="2"/>
  <c r="AR271" i="2" s="1"/>
  <c r="AF39" i="2"/>
  <c r="AS39" i="2" s="1"/>
  <c r="AF160" i="2"/>
  <c r="AS160" i="2" s="1"/>
  <c r="AE272" i="2"/>
  <c r="AR272" i="2" s="1"/>
  <c r="AE326" i="2"/>
  <c r="AR326" i="2" s="1"/>
  <c r="AF33" i="2"/>
  <c r="AS33" i="2" s="1"/>
  <c r="AE88" i="2"/>
  <c r="AR88" i="2" s="1"/>
  <c r="AF155" i="2"/>
  <c r="AS155" i="2" s="1"/>
  <c r="AE279" i="2"/>
  <c r="AR279" i="2" s="1"/>
  <c r="AE103" i="2"/>
  <c r="AR103" i="2" s="1"/>
  <c r="AE205" i="2"/>
  <c r="AR205" i="2" s="1"/>
  <c r="AF275" i="2"/>
  <c r="AS275" i="2" s="1"/>
  <c r="AF283" i="2"/>
  <c r="AS283" i="2" s="1"/>
  <c r="AE434" i="2"/>
  <c r="AR434" i="2" s="1"/>
  <c r="AF699" i="2"/>
  <c r="AS699" i="2" s="1"/>
  <c r="AE209" i="2"/>
  <c r="AR209" i="2" s="1"/>
  <c r="AE309" i="2"/>
  <c r="AR309" i="2" s="1"/>
  <c r="AF343" i="2"/>
  <c r="AS343" i="2" s="1"/>
  <c r="AF394" i="2"/>
  <c r="AS394" i="2" s="1"/>
  <c r="AE515" i="2"/>
  <c r="AR515" i="2" s="1"/>
  <c r="AE629" i="2"/>
  <c r="AR629" i="2" s="1"/>
  <c r="AE677" i="2"/>
  <c r="AR677" i="2" s="1"/>
  <c r="AF515" i="2"/>
  <c r="AS515" i="2" s="1"/>
  <c r="AF822" i="2"/>
  <c r="AS822" i="2" s="1"/>
  <c r="AF309" i="2"/>
  <c r="AS309" i="2" s="1"/>
  <c r="AF348" i="2"/>
  <c r="AS348" i="2" s="1"/>
  <c r="AF225" i="2"/>
  <c r="AS225" i="2" s="1"/>
  <c r="AF788" i="2"/>
  <c r="AS788" i="2" s="1"/>
  <c r="AF364" i="2"/>
  <c r="AS364" i="2" s="1"/>
  <c r="AE653" i="2"/>
  <c r="AR653" i="2" s="1"/>
  <c r="AF64" i="2"/>
  <c r="AS64" i="2" s="1"/>
  <c r="AE795" i="2"/>
  <c r="AR795" i="2" s="1"/>
  <c r="AF209" i="2"/>
  <c r="AS209" i="2" s="1"/>
  <c r="AE581" i="2"/>
  <c r="AR581" i="2" s="1"/>
  <c r="AE743" i="2"/>
  <c r="AR743" i="2" s="1"/>
  <c r="AE775" i="2"/>
  <c r="AR775" i="2" s="1"/>
  <c r="AE246" i="2"/>
  <c r="AR246" i="2" s="1"/>
  <c r="AE728" i="2"/>
  <c r="AR728" i="2" s="1"/>
  <c r="AE740" i="2"/>
  <c r="AR740" i="2" s="1"/>
  <c r="AE202" i="2"/>
  <c r="AR202" i="2" s="1"/>
  <c r="AE179" i="2"/>
  <c r="AR179" i="2" s="1"/>
  <c r="AF73" i="2"/>
  <c r="AS73" i="2" s="1"/>
  <c r="AF210" i="2"/>
  <c r="AS210" i="2" s="1"/>
  <c r="AE174" i="2"/>
  <c r="AR174" i="2" s="1"/>
  <c r="AF154" i="2"/>
  <c r="AS154" i="2" s="1"/>
  <c r="AF121" i="2"/>
  <c r="AS121" i="2" s="1"/>
  <c r="AE191" i="2"/>
  <c r="AR191" i="2" s="1"/>
  <c r="AF171" i="2"/>
  <c r="AS171" i="2" s="1"/>
  <c r="AF81" i="2"/>
  <c r="AS81" i="2" s="1"/>
  <c r="AF52" i="2"/>
  <c r="AS52" i="2" s="1"/>
  <c r="AF747" i="2"/>
  <c r="AS747" i="2" s="1"/>
  <c r="AE65" i="2"/>
  <c r="AR65" i="2" s="1"/>
  <c r="AE35" i="2"/>
  <c r="AR35" i="2" s="1"/>
  <c r="AF779" i="2"/>
  <c r="AS779" i="2" s="1"/>
  <c r="AF753" i="2"/>
  <c r="AS753" i="2" s="1"/>
  <c r="AE690" i="2"/>
  <c r="AR690" i="2" s="1"/>
  <c r="AE667" i="2"/>
  <c r="AR667" i="2" s="1"/>
  <c r="AE651" i="2"/>
  <c r="AR651" i="2" s="1"/>
  <c r="AF342" i="2"/>
  <c r="AS342" i="2" s="1"/>
  <c r="AE419" i="2"/>
  <c r="AR419" i="2" s="1"/>
  <c r="AE542" i="2"/>
  <c r="AR542" i="2" s="1"/>
  <c r="AE564" i="2"/>
  <c r="AR564" i="2" s="1"/>
  <c r="AE665" i="2"/>
  <c r="AR665" i="2" s="1"/>
  <c r="AE613" i="2"/>
  <c r="AR613" i="2" s="1"/>
  <c r="AE747" i="2"/>
  <c r="AR747" i="2" s="1"/>
  <c r="AE204" i="2"/>
  <c r="AR204" i="2" s="1"/>
  <c r="AF820" i="2"/>
  <c r="AS820" i="2" s="1"/>
  <c r="AE269" i="2"/>
  <c r="AR269" i="2" s="1"/>
  <c r="AE378" i="2"/>
  <c r="AR378" i="2" s="1"/>
  <c r="AE568" i="2"/>
  <c r="AR568" i="2" s="1"/>
  <c r="AE657" i="2"/>
  <c r="AR657" i="2" s="1"/>
  <c r="AE796" i="2"/>
  <c r="AR796" i="2" s="1"/>
  <c r="AE131" i="2"/>
  <c r="AR131" i="2" s="1"/>
  <c r="AF101" i="2"/>
  <c r="AS101" i="2" s="1"/>
  <c r="AF172" i="2"/>
  <c r="AS172" i="2" s="1"/>
  <c r="AF159" i="2"/>
  <c r="AS159" i="2" s="1"/>
  <c r="AF231" i="2"/>
  <c r="AS231" i="2" s="1"/>
  <c r="AE207" i="2"/>
  <c r="AR207" i="2" s="1"/>
  <c r="AE119" i="2"/>
  <c r="AR119" i="2" s="1"/>
  <c r="AE105" i="2"/>
  <c r="AR105" i="2" s="1"/>
  <c r="AE97" i="2"/>
  <c r="AR97" i="2" s="1"/>
  <c r="AE85" i="2"/>
  <c r="AR85" i="2" s="1"/>
  <c r="AE190" i="2"/>
  <c r="AR190" i="2" s="1"/>
  <c r="AF179" i="2"/>
  <c r="AS179" i="2" s="1"/>
  <c r="AF161" i="2"/>
  <c r="AS161" i="2" s="1"/>
  <c r="AF85" i="2"/>
  <c r="AS85" i="2" s="1"/>
  <c r="AF56" i="2"/>
  <c r="AS56" i="2" s="1"/>
  <c r="AE27" i="2"/>
  <c r="AR27" i="2" s="1"/>
  <c r="AF797" i="2"/>
  <c r="AS797" i="2" s="1"/>
  <c r="AE53" i="2"/>
  <c r="AR53" i="2" s="1"/>
  <c r="AE745" i="2"/>
  <c r="AR745" i="2" s="1"/>
  <c r="AE46" i="2"/>
  <c r="AR46" i="2" s="1"/>
  <c r="AF773" i="2"/>
  <c r="AS773" i="2" s="1"/>
  <c r="AF757" i="2"/>
  <c r="AS757" i="2" s="1"/>
  <c r="AF731" i="2"/>
  <c r="AS731" i="2" s="1"/>
  <c r="AE773" i="2"/>
  <c r="AR773" i="2" s="1"/>
  <c r="AE757" i="2"/>
  <c r="AR757" i="2" s="1"/>
  <c r="AE737" i="2"/>
  <c r="AR737" i="2" s="1"/>
  <c r="AF688" i="2"/>
  <c r="AS688" i="2" s="1"/>
  <c r="AE666" i="2"/>
  <c r="AR666" i="2" s="1"/>
  <c r="AE650" i="2"/>
  <c r="AR650" i="2" s="1"/>
  <c r="AF613" i="2"/>
  <c r="AS613" i="2" s="1"/>
  <c r="AE594" i="2"/>
  <c r="AR594" i="2" s="1"/>
  <c r="AF633" i="2"/>
  <c r="AS633" i="2" s="1"/>
  <c r="AF712" i="2"/>
  <c r="AS712" i="2" s="1"/>
  <c r="AE687" i="2"/>
  <c r="AR687" i="2" s="1"/>
  <c r="AE729" i="2"/>
  <c r="AR729" i="2" s="1"/>
  <c r="AE678" i="2"/>
  <c r="AR678" i="2" s="1"/>
  <c r="AF631" i="2"/>
  <c r="AS631" i="2" s="1"/>
  <c r="AF619" i="2"/>
  <c r="AS619" i="2" s="1"/>
  <c r="AE599" i="2"/>
  <c r="AR599" i="2" s="1"/>
  <c r="AE517" i="2"/>
  <c r="AR517" i="2" s="1"/>
  <c r="AE467" i="2"/>
  <c r="AR467" i="2" s="1"/>
  <c r="AE628" i="2"/>
  <c r="AR628" i="2" s="1"/>
  <c r="AF585" i="2"/>
  <c r="AS585" i="2" s="1"/>
  <c r="AF569" i="2"/>
  <c r="AS569" i="2" s="1"/>
  <c r="AF548" i="2"/>
  <c r="AS548" i="2" s="1"/>
  <c r="AF478" i="2"/>
  <c r="AS478" i="2" s="1"/>
  <c r="AE460" i="2"/>
  <c r="AR460" i="2" s="1"/>
  <c r="AF550" i="2"/>
  <c r="AS550" i="2" s="1"/>
  <c r="AE497" i="2"/>
  <c r="AR497" i="2" s="1"/>
  <c r="AE481" i="2"/>
  <c r="AR481" i="2" s="1"/>
  <c r="AF407" i="2"/>
  <c r="AS407" i="2" s="1"/>
  <c r="AE396" i="2"/>
  <c r="AR396" i="2" s="1"/>
  <c r="AE368" i="2"/>
  <c r="AR368" i="2" s="1"/>
  <c r="AF436" i="2"/>
  <c r="AS436" i="2" s="1"/>
  <c r="AE352" i="2"/>
  <c r="AR352" i="2" s="1"/>
  <c r="AE336" i="2"/>
  <c r="AR336" i="2" s="1"/>
  <c r="AE440" i="2"/>
  <c r="AR440" i="2" s="1"/>
  <c r="AF425" i="2"/>
  <c r="AS425" i="2" s="1"/>
  <c r="AE409" i="2"/>
  <c r="AR409" i="2" s="1"/>
  <c r="AE365" i="2"/>
  <c r="AR365" i="2" s="1"/>
  <c r="AE444" i="2"/>
  <c r="AR444" i="2" s="1"/>
  <c r="AE341" i="2"/>
  <c r="AR341" i="2" s="1"/>
  <c r="AE345" i="2"/>
  <c r="AR345" i="2" s="1"/>
  <c r="AE328" i="2"/>
  <c r="AR328" i="2" s="1"/>
  <c r="AE393" i="2"/>
  <c r="AR393" i="2" s="1"/>
  <c r="AF271" i="2"/>
  <c r="AS271" i="2" s="1"/>
  <c r="AE240" i="2"/>
  <c r="AR240" i="2" s="1"/>
  <c r="AF324" i="2"/>
  <c r="AS324" i="2" s="1"/>
  <c r="AE300" i="2"/>
  <c r="AR300" i="2" s="1"/>
  <c r="AF295" i="2"/>
  <c r="AS295" i="2" s="1"/>
  <c r="AE277" i="2"/>
  <c r="AR277" i="2" s="1"/>
  <c r="AE721" i="2"/>
  <c r="AR721" i="2" s="1"/>
  <c r="AE635" i="2"/>
  <c r="AR635" i="2" s="1"/>
  <c r="AE571" i="2"/>
  <c r="AR571" i="2" s="1"/>
  <c r="AF708" i="2"/>
  <c r="AS708" i="2" s="1"/>
  <c r="AE674" i="2"/>
  <c r="AR674" i="2" s="1"/>
  <c r="AE658" i="2"/>
  <c r="AR658" i="2" s="1"/>
  <c r="AE642" i="2"/>
  <c r="AR642" i="2" s="1"/>
  <c r="AE714" i="2"/>
  <c r="AR714" i="2" s="1"/>
  <c r="AF583" i="2"/>
  <c r="AS583" i="2" s="1"/>
  <c r="AF601" i="2"/>
  <c r="AS601" i="2" s="1"/>
  <c r="AE611" i="2"/>
  <c r="AR611" i="2" s="1"/>
  <c r="AF544" i="2"/>
  <c r="AS544" i="2" s="1"/>
  <c r="AE528" i="2"/>
  <c r="AR528" i="2" s="1"/>
  <c r="AF516" i="2"/>
  <c r="AS516" i="2" s="1"/>
  <c r="AE456" i="2"/>
  <c r="AR456" i="2" s="1"/>
  <c r="AF490" i="2"/>
  <c r="AS490" i="2" s="1"/>
  <c r="AF474" i="2"/>
  <c r="AS474" i="2" s="1"/>
  <c r="AE459" i="2"/>
  <c r="AR459" i="2" s="1"/>
  <c r="AE379" i="2"/>
  <c r="AR379" i="2" s="1"/>
  <c r="AF417" i="2"/>
  <c r="AS417" i="2" s="1"/>
  <c r="AF442" i="2"/>
  <c r="AS442" i="2" s="1"/>
  <c r="AF429" i="2"/>
  <c r="AS429" i="2" s="1"/>
  <c r="AE388" i="2"/>
  <c r="AR388" i="2" s="1"/>
  <c r="AE330" i="2"/>
  <c r="AR330" i="2" s="1"/>
  <c r="AF381" i="2"/>
  <c r="AS381" i="2" s="1"/>
  <c r="AF316" i="2"/>
  <c r="AS316" i="2" s="1"/>
  <c r="AF246" i="2"/>
  <c r="AS246" i="2" s="1"/>
  <c r="AF312" i="2"/>
  <c r="AS312" i="2" s="1"/>
  <c r="AE258" i="2"/>
  <c r="AR258" i="2" s="1"/>
  <c r="AE295" i="2"/>
  <c r="AR295" i="2" s="1"/>
  <c r="AF280" i="2"/>
  <c r="AS280" i="2" s="1"/>
  <c r="AE22" i="2"/>
  <c r="AR22" i="2" s="1"/>
  <c r="AE351" i="2"/>
  <c r="AR351" i="2" s="1"/>
  <c r="AE110" i="2"/>
  <c r="AR110" i="2" s="1"/>
  <c r="AE213" i="2"/>
  <c r="AR213" i="2" s="1"/>
  <c r="AF189" i="2"/>
  <c r="AS189" i="2" s="1"/>
  <c r="AE256" i="2"/>
  <c r="AR256" i="2" s="1"/>
  <c r="AF92" i="2"/>
  <c r="AS92" i="2" s="1"/>
  <c r="AE407" i="2"/>
  <c r="AR407" i="2" s="1"/>
  <c r="AE238" i="2"/>
  <c r="AR238" i="2" s="1"/>
  <c r="AE427" i="2"/>
  <c r="AR427" i="2" s="1"/>
  <c r="AF509" i="2"/>
  <c r="AS509" i="2" s="1"/>
  <c r="AF336" i="2"/>
  <c r="AS336" i="2" s="1"/>
  <c r="AE415" i="2"/>
  <c r="AR415" i="2" s="1"/>
  <c r="AE731" i="2"/>
  <c r="AR731" i="2" s="1"/>
  <c r="AF8" i="2"/>
  <c r="AS8" i="2" s="1"/>
  <c r="AE760" i="2"/>
  <c r="AR760" i="2" s="1"/>
  <c r="AE138" i="2"/>
  <c r="AR138" i="2" s="1"/>
  <c r="AF207" i="2"/>
  <c r="AS207" i="2" s="1"/>
  <c r="AE194" i="2"/>
  <c r="AR194" i="2" s="1"/>
  <c r="AE153" i="2"/>
  <c r="AR153" i="2" s="1"/>
  <c r="AF133" i="2"/>
  <c r="AS133" i="2" s="1"/>
  <c r="AE16" i="2"/>
  <c r="AR16" i="2" s="1"/>
  <c r="AF763" i="2"/>
  <c r="AS763" i="2" s="1"/>
  <c r="AE68" i="2"/>
  <c r="AR68" i="2" s="1"/>
  <c r="AF10" i="2"/>
  <c r="AS10" i="2" s="1"/>
  <c r="AE81" i="2"/>
  <c r="AR81" i="2" s="1"/>
  <c r="AF65" i="2"/>
  <c r="AS65" i="2" s="1"/>
  <c r="AE12" i="2"/>
  <c r="AR12" i="2" s="1"/>
  <c r="AE40" i="2"/>
  <c r="AR40" i="2" s="1"/>
  <c r="AF24" i="2"/>
  <c r="AS24" i="2" s="1"/>
  <c r="AF815" i="2"/>
  <c r="AS815" i="2" s="1"/>
  <c r="AF803" i="2"/>
  <c r="AS803" i="2" s="1"/>
  <c r="AF751" i="2"/>
  <c r="AS751" i="2" s="1"/>
  <c r="AF735" i="2"/>
  <c r="AS735" i="2" s="1"/>
  <c r="AF719" i="2"/>
  <c r="AS719" i="2" s="1"/>
  <c r="AF567" i="2"/>
  <c r="AS567" i="2" s="1"/>
  <c r="AE702" i="2"/>
  <c r="AR702" i="2" s="1"/>
  <c r="AF694" i="2"/>
  <c r="AS694" i="2" s="1"/>
  <c r="AE582" i="2"/>
  <c r="AR582" i="2" s="1"/>
  <c r="AE566" i="2"/>
  <c r="AR566" i="2" s="1"/>
  <c r="AE620" i="2"/>
  <c r="AR620" i="2" s="1"/>
  <c r="AE603" i="2"/>
  <c r="AR603" i="2" s="1"/>
  <c r="AF524" i="2"/>
  <c r="AS524" i="2" s="1"/>
  <c r="AF514" i="2"/>
  <c r="AS514" i="2" s="1"/>
  <c r="AF468" i="2"/>
  <c r="AS468" i="2" s="1"/>
  <c r="AE421" i="2"/>
  <c r="AR421" i="2" s="1"/>
  <c r="AF405" i="2"/>
  <c r="AS405" i="2" s="1"/>
  <c r="AF383" i="2"/>
  <c r="AS383" i="2" s="1"/>
  <c r="AF333" i="2"/>
  <c r="AS333" i="2" s="1"/>
  <c r="AF308" i="2"/>
  <c r="AS308" i="2" s="1"/>
  <c r="AE262" i="2"/>
  <c r="AR262" i="2" s="1"/>
  <c r="AF288" i="2"/>
  <c r="AS288" i="2" s="1"/>
  <c r="AE243" i="2"/>
  <c r="AR243" i="2" s="1"/>
  <c r="AE255" i="2"/>
  <c r="AR255" i="2" s="1"/>
  <c r="AE384" i="2"/>
  <c r="AR384" i="2" s="1"/>
  <c r="AF269" i="2"/>
  <c r="AS269" i="2" s="1"/>
  <c r="AE33" i="2"/>
  <c r="AR33" i="2" s="1"/>
  <c r="AE80" i="2"/>
  <c r="AR80" i="2" s="1"/>
  <c r="AF107" i="2"/>
  <c r="AS107" i="2" s="1"/>
  <c r="AF232" i="2"/>
  <c r="AS232" i="2" s="1"/>
  <c r="AE192" i="2"/>
  <c r="AR192" i="2" s="1"/>
  <c r="AF104" i="2"/>
  <c r="AS104" i="2" s="1"/>
  <c r="AE136" i="2"/>
  <c r="AR136" i="2" s="1"/>
  <c r="AF72" i="2"/>
  <c r="AS72" i="2" s="1"/>
  <c r="AE154" i="2"/>
  <c r="AR154" i="2" s="1"/>
  <c r="AF251" i="2"/>
  <c r="AS251" i="2" s="1"/>
  <c r="AE217" i="2"/>
  <c r="AR217" i="2" s="1"/>
  <c r="AF237" i="2"/>
  <c r="AS237" i="2" s="1"/>
  <c r="AF432" i="2"/>
  <c r="AS432" i="2" s="1"/>
  <c r="AF426" i="2"/>
  <c r="AS426" i="2" s="1"/>
  <c r="AF467" i="2"/>
  <c r="AS467" i="2" s="1"/>
  <c r="AF541" i="2"/>
  <c r="AS541" i="2" s="1"/>
  <c r="AF363" i="2"/>
  <c r="AS363" i="2" s="1"/>
  <c r="AF547" i="2"/>
  <c r="AS547" i="2" s="1"/>
  <c r="AF29" i="2"/>
  <c r="AS29" i="2" s="1"/>
  <c r="AF135" i="2"/>
  <c r="AS135" i="2" s="1"/>
  <c r="AE49" i="2"/>
  <c r="AR49" i="2" s="1"/>
  <c r="AF82" i="2"/>
  <c r="AS82" i="2" s="1"/>
  <c r="AE143" i="2"/>
  <c r="AR143" i="2" s="1"/>
  <c r="AE78" i="2"/>
  <c r="AR78" i="2" s="1"/>
  <c r="AE253" i="2"/>
  <c r="AR253" i="2" s="1"/>
  <c r="AF53" i="2"/>
  <c r="AS53" i="2" s="1"/>
  <c r="AE168" i="2"/>
  <c r="AR168" i="2" s="1"/>
  <c r="AE321" i="2"/>
  <c r="AR321" i="2" s="1"/>
  <c r="AF418" i="2"/>
  <c r="AS418" i="2" s="1"/>
  <c r="AF453" i="2"/>
  <c r="AS453" i="2" s="1"/>
  <c r="AF608" i="2"/>
  <c r="AS608" i="2" s="1"/>
  <c r="AF408" i="2"/>
  <c r="AS408" i="2" s="1"/>
  <c r="AE445" i="2"/>
  <c r="AR445" i="2" s="1"/>
  <c r="AF562" i="2"/>
  <c r="AS562" i="2" s="1"/>
  <c r="AF740" i="2"/>
  <c r="AS740" i="2" s="1"/>
  <c r="AF606" i="2"/>
  <c r="AS606" i="2" s="1"/>
  <c r="AE695" i="2"/>
  <c r="AR695" i="2" s="1"/>
  <c r="AF204" i="2"/>
  <c r="AS204" i="2" s="1"/>
  <c r="AF279" i="2"/>
  <c r="AS279" i="2" s="1"/>
  <c r="AE304" i="2"/>
  <c r="AR304" i="2" s="1"/>
  <c r="AF428" i="2"/>
  <c r="AS428" i="2" s="1"/>
  <c r="AE479" i="2"/>
  <c r="AR479" i="2" s="1"/>
  <c r="AE511" i="2"/>
  <c r="AR511" i="2" s="1"/>
  <c r="AF503" i="2"/>
  <c r="AS503" i="2" s="1"/>
  <c r="AF703" i="2"/>
  <c r="AS703" i="2" s="1"/>
  <c r="AE681" i="2"/>
  <c r="AR681" i="2" s="1"/>
  <c r="AF396" i="2"/>
  <c r="AS396" i="2" s="1"/>
  <c r="AF459" i="2"/>
  <c r="AS459" i="2" s="1"/>
  <c r="AF521" i="2"/>
  <c r="AS521" i="2" s="1"/>
  <c r="AE577" i="2"/>
  <c r="AR577" i="2" s="1"/>
  <c r="AE764" i="2"/>
  <c r="AR764" i="2" s="1"/>
  <c r="AE510" i="2"/>
  <c r="AR510" i="2" s="1"/>
  <c r="AE605" i="2"/>
  <c r="AR605" i="2" s="1"/>
  <c r="AE38" i="2"/>
  <c r="AR38" i="2" s="1"/>
  <c r="AE87" i="2"/>
  <c r="AR87" i="2" s="1"/>
  <c r="AF235" i="2"/>
  <c r="AS235" i="2" s="1"/>
  <c r="AE451" i="2"/>
  <c r="AR451" i="2" s="1"/>
  <c r="AE394" i="2"/>
  <c r="AR394" i="2" s="1"/>
  <c r="AE539" i="2"/>
  <c r="AR539" i="2" s="1"/>
  <c r="AE720" i="2"/>
  <c r="AR720" i="2" s="1"/>
  <c r="AE44" i="2"/>
  <c r="AR44" i="2" s="1"/>
  <c r="AF144" i="2"/>
  <c r="AS144" i="2" s="1"/>
  <c r="AF293" i="2"/>
  <c r="AS293" i="2" s="1"/>
  <c r="AE59" i="2"/>
  <c r="AR59" i="2" s="1"/>
  <c r="AF211" i="2"/>
  <c r="AS211" i="2" s="1"/>
  <c r="AF166" i="2"/>
  <c r="AS166" i="2" s="1"/>
  <c r="AE223" i="2"/>
  <c r="AR223" i="2" s="1"/>
  <c r="AE199" i="2"/>
  <c r="AR199" i="2" s="1"/>
  <c r="AF176" i="2"/>
  <c r="AS176" i="2" s="1"/>
  <c r="AE89" i="2"/>
  <c r="AR89" i="2" s="1"/>
  <c r="AF32" i="2"/>
  <c r="AS32" i="2" s="1"/>
  <c r="AE821" i="2"/>
  <c r="AR821" i="2" s="1"/>
  <c r="AF791" i="2"/>
  <c r="AS791" i="2" s="1"/>
  <c r="AF741" i="2"/>
  <c r="AS741" i="2" s="1"/>
  <c r="AE73" i="2"/>
  <c r="AR73" i="2" s="1"/>
  <c r="AE813" i="2"/>
  <c r="AR813" i="2" s="1"/>
  <c r="AE782" i="2"/>
  <c r="AR782" i="2" s="1"/>
  <c r="AF67" i="2"/>
  <c r="AS67" i="2" s="1"/>
  <c r="AE43" i="2"/>
  <c r="AR43" i="2" s="1"/>
  <c r="AE741" i="2"/>
  <c r="AR741" i="2" s="1"/>
  <c r="AE725" i="2"/>
  <c r="AR725" i="2" s="1"/>
  <c r="AE694" i="2"/>
  <c r="AR694" i="2" s="1"/>
  <c r="AF676" i="2"/>
  <c r="AS676" i="2" s="1"/>
  <c r="AF660" i="2"/>
  <c r="AS660" i="2" s="1"/>
  <c r="AF644" i="2"/>
  <c r="AS644" i="2" s="1"/>
  <c r="AE710" i="2"/>
  <c r="AR710" i="2" s="1"/>
  <c r="AF702" i="2"/>
  <c r="AS702" i="2" s="1"/>
  <c r="AF575" i="2"/>
  <c r="AS575" i="2" s="1"/>
  <c r="AE686" i="2"/>
  <c r="AR686" i="2" s="1"/>
  <c r="AE604" i="2"/>
  <c r="AR604" i="2" s="1"/>
  <c r="AE623" i="2"/>
  <c r="AR623" i="2" s="1"/>
  <c r="AF607" i="2"/>
  <c r="AS607" i="2" s="1"/>
  <c r="AF526" i="2"/>
  <c r="AS526" i="2" s="1"/>
  <c r="AE471" i="2"/>
  <c r="AR471" i="2" s="1"/>
  <c r="AF595" i="2"/>
  <c r="AS595" i="2" s="1"/>
  <c r="AF579" i="2"/>
  <c r="AS579" i="2" s="1"/>
  <c r="AF563" i="2"/>
  <c r="AS563" i="2" s="1"/>
  <c r="AE509" i="2"/>
  <c r="AR509" i="2" s="1"/>
  <c r="AE500" i="2"/>
  <c r="AR500" i="2" s="1"/>
  <c r="AF559" i="2"/>
  <c r="AS559" i="2" s="1"/>
  <c r="AE418" i="2"/>
  <c r="AR418" i="2" s="1"/>
  <c r="AF500" i="2"/>
  <c r="AS500" i="2" s="1"/>
  <c r="AF484" i="2"/>
  <c r="AS484" i="2" s="1"/>
  <c r="AF466" i="2"/>
  <c r="AS466" i="2" s="1"/>
  <c r="AF444" i="2"/>
  <c r="AS444" i="2" s="1"/>
  <c r="AE383" i="2"/>
  <c r="AR383" i="2" s="1"/>
  <c r="AE425" i="2"/>
  <c r="AR425" i="2" s="1"/>
  <c r="AE389" i="2"/>
  <c r="AR389" i="2" s="1"/>
  <c r="AE353" i="2"/>
  <c r="AR353" i="2" s="1"/>
  <c r="AE340" i="2"/>
  <c r="AR340" i="2" s="1"/>
  <c r="AF319" i="2"/>
  <c r="AS319" i="2" s="1"/>
  <c r="AE263" i="2"/>
  <c r="AR263" i="2" s="1"/>
  <c r="AE315" i="2"/>
  <c r="AR315" i="2" s="1"/>
  <c r="AE283" i="2"/>
  <c r="AR283" i="2" s="1"/>
  <c r="AE259" i="2"/>
  <c r="AR259" i="2" s="1"/>
  <c r="AF248" i="2"/>
  <c r="AS248" i="2" s="1"/>
  <c r="AF772" i="2"/>
  <c r="AS772" i="2" s="1"/>
  <c r="AE412" i="2"/>
  <c r="AR412" i="2" s="1"/>
  <c r="AE483" i="2"/>
  <c r="AR483" i="2" s="1"/>
  <c r="AF560" i="2"/>
  <c r="AS560" i="2" s="1"/>
  <c r="AF592" i="2"/>
  <c r="AS592" i="2" s="1"/>
  <c r="AE630" i="2"/>
  <c r="AR630" i="2" s="1"/>
  <c r="AF347" i="2"/>
  <c r="AS347" i="2" s="1"/>
  <c r="AF539" i="2"/>
  <c r="AS539" i="2" s="1"/>
  <c r="AF527" i="2"/>
  <c r="AS527" i="2" s="1"/>
  <c r="AE612" i="2"/>
  <c r="AR612" i="2" s="1"/>
  <c r="AF728" i="2"/>
  <c r="AS728" i="2" s="1"/>
  <c r="AF760" i="2"/>
  <c r="AS760" i="2" s="1"/>
  <c r="AF435" i="2"/>
  <c r="AS435" i="2" s="1"/>
  <c r="AE560" i="2"/>
  <c r="AR560" i="2" s="1"/>
  <c r="AE601" i="2"/>
  <c r="AR601" i="2" s="1"/>
  <c r="AE664" i="2"/>
  <c r="AR664" i="2" s="1"/>
  <c r="AE704" i="2"/>
  <c r="AR704" i="2" s="1"/>
  <c r="AE232" i="2"/>
  <c r="AR232" i="2" s="1"/>
  <c r="AF742" i="2"/>
  <c r="AS742" i="2" s="1"/>
  <c r="AF758" i="2"/>
  <c r="AS758" i="2" s="1"/>
  <c r="AF774" i="2"/>
  <c r="AS774" i="2" s="1"/>
  <c r="AE310" i="2"/>
  <c r="AR310" i="2" s="1"/>
  <c r="AF477" i="2"/>
  <c r="AS477" i="2" s="1"/>
  <c r="AE561" i="2"/>
  <c r="AR561" i="2" s="1"/>
  <c r="AE648" i="2"/>
  <c r="AR648" i="2" s="1"/>
  <c r="AE127" i="2"/>
  <c r="AR127" i="2" s="1"/>
  <c r="AF812" i="2"/>
  <c r="AS812" i="2" s="1"/>
  <c r="AE280" i="2"/>
  <c r="AR280" i="2" s="1"/>
  <c r="AE403" i="2"/>
  <c r="AR403" i="2" s="1"/>
  <c r="AE478" i="2"/>
  <c r="AR478" i="2" s="1"/>
  <c r="AE534" i="2"/>
  <c r="AR534" i="2" s="1"/>
  <c r="AE660" i="2"/>
  <c r="AR660" i="2" s="1"/>
  <c r="AF68" i="2"/>
  <c r="AS68" i="2" s="1"/>
  <c r="AF806" i="2"/>
  <c r="AS806" i="2" s="1"/>
  <c r="AE347" i="2"/>
  <c r="AR347" i="2" s="1"/>
  <c r="AE522" i="2"/>
  <c r="AR522" i="2" s="1"/>
  <c r="AE494" i="2"/>
  <c r="AR494" i="2" s="1"/>
  <c r="AE645" i="2"/>
  <c r="AR645" i="2" s="1"/>
  <c r="AE91" i="2"/>
  <c r="AR91" i="2" s="1"/>
  <c r="AF150" i="2"/>
  <c r="AS150" i="2" s="1"/>
  <c r="AE141" i="2"/>
  <c r="AR141" i="2" s="1"/>
  <c r="AE125" i="2"/>
  <c r="AR125" i="2" s="1"/>
  <c r="AF174" i="2"/>
  <c r="AS174" i="2" s="1"/>
  <c r="AF97" i="2"/>
  <c r="AS97" i="2" s="1"/>
  <c r="AF214" i="2"/>
  <c r="AS214" i="2" s="1"/>
  <c r="AE198" i="2"/>
  <c r="AR198" i="2" s="1"/>
  <c r="AF187" i="2"/>
  <c r="AS187" i="2" s="1"/>
  <c r="AE106" i="2"/>
  <c r="AR106" i="2" s="1"/>
  <c r="AF219" i="2"/>
  <c r="AS219" i="2" s="1"/>
  <c r="AE156" i="2"/>
  <c r="AR156" i="2" s="1"/>
  <c r="AF134" i="2"/>
  <c r="AS134" i="2" s="1"/>
  <c r="AF58" i="2"/>
  <c r="AS58" i="2" s="1"/>
  <c r="AE31" i="2"/>
  <c r="AR31" i="2" s="1"/>
  <c r="AE17" i="2"/>
  <c r="AR17" i="2" s="1"/>
  <c r="AF821" i="2"/>
  <c r="AS821" i="2" s="1"/>
  <c r="AF785" i="2"/>
  <c r="AS785" i="2" s="1"/>
  <c r="AF777" i="2"/>
  <c r="AS777" i="2" s="1"/>
  <c r="AE805" i="2"/>
  <c r="AR805" i="2" s="1"/>
  <c r="AE82" i="2"/>
  <c r="AR82" i="2" s="1"/>
  <c r="AE23" i="2"/>
  <c r="AR23" i="2" s="1"/>
  <c r="AF795" i="2"/>
  <c r="AS795" i="2" s="1"/>
  <c r="AE761" i="2"/>
  <c r="AR761" i="2" s="1"/>
  <c r="AE42" i="2"/>
  <c r="AR42" i="2" s="1"/>
  <c r="AF737" i="2"/>
  <c r="AS737" i="2" s="1"/>
  <c r="AF721" i="2"/>
  <c r="AS721" i="2" s="1"/>
  <c r="AE703" i="2"/>
  <c r="AR703" i="2" s="1"/>
  <c r="AE682" i="2"/>
  <c r="AR682" i="2" s="1"/>
  <c r="AE536" i="2"/>
  <c r="AR536" i="2" s="1"/>
  <c r="AE484" i="2"/>
  <c r="AR484" i="2" s="1"/>
  <c r="AF530" i="2"/>
  <c r="AS530" i="2" s="1"/>
  <c r="AF470" i="2"/>
  <c r="AS470" i="2" s="1"/>
  <c r="AE508" i="2"/>
  <c r="AR508" i="2" s="1"/>
  <c r="AF462" i="2"/>
  <c r="AS462" i="2" s="1"/>
  <c r="AE435" i="2"/>
  <c r="AR435" i="2" s="1"/>
  <c r="AF337" i="2"/>
  <c r="AS337" i="2" s="1"/>
  <c r="AF498" i="2"/>
  <c r="AS498" i="2" s="1"/>
  <c r="AF482" i="2"/>
  <c r="AS482" i="2" s="1"/>
  <c r="AE413" i="2"/>
  <c r="AR413" i="2" s="1"/>
  <c r="AE369" i="2"/>
  <c r="AR369" i="2" s="1"/>
  <c r="AF320" i="2"/>
  <c r="AS320" i="2" s="1"/>
  <c r="AF259" i="2"/>
  <c r="AS259" i="2" s="1"/>
  <c r="AE248" i="2"/>
  <c r="AR248" i="2" s="1"/>
  <c r="AF300" i="2"/>
  <c r="AS300" i="2" s="1"/>
  <c r="AE236" i="2"/>
  <c r="AR236" i="2" s="1"/>
  <c r="AE244" i="2"/>
  <c r="AR244" i="2" s="1"/>
  <c r="AE245" i="2"/>
  <c r="AR245" i="2" s="1"/>
  <c r="AF290" i="2"/>
  <c r="AS290" i="2" s="1"/>
  <c r="AE235" i="2"/>
  <c r="AR235" i="2" s="1"/>
  <c r="AF257" i="2"/>
  <c r="AS257" i="2" s="1"/>
  <c r="AF205" i="2"/>
  <c r="AS205" i="2" s="1"/>
  <c r="AF304" i="2"/>
  <c r="AS304" i="2" s="1"/>
  <c r="AF265" i="2"/>
  <c r="AS265" i="2" s="1"/>
  <c r="AF501" i="2"/>
  <c r="AS501" i="2" s="1"/>
  <c r="AF415" i="2"/>
  <c r="AS415" i="2" s="1"/>
  <c r="AF354" i="2"/>
  <c r="AS354" i="2" s="1"/>
  <c r="AF60" i="2"/>
  <c r="AS60" i="2" s="1"/>
  <c r="AF799" i="2"/>
  <c r="AS799" i="2" s="1"/>
  <c r="AE37" i="2"/>
  <c r="AR37" i="2" s="1"/>
  <c r="AF35" i="2"/>
  <c r="AS35" i="2" s="1"/>
  <c r="AE806" i="2"/>
  <c r="AR806" i="2" s="1"/>
  <c r="AF690" i="2"/>
  <c r="AS690" i="2" s="1"/>
  <c r="AE535" i="2"/>
  <c r="AR535" i="2" s="1"/>
  <c r="AF597" i="2"/>
  <c r="AS597" i="2" s="1"/>
  <c r="AF447" i="2"/>
  <c r="AS447" i="2" s="1"/>
  <c r="AF489" i="2"/>
  <c r="AS489" i="2" s="1"/>
  <c r="AF84" i="2"/>
  <c r="AS84" i="2" s="1"/>
  <c r="AF692" i="2"/>
  <c r="AS692" i="2" s="1"/>
  <c r="AF682" i="2"/>
  <c r="AS682" i="2" s="1"/>
  <c r="AF609" i="2"/>
  <c r="AS609" i="2" s="1"/>
  <c r="AF327" i="2"/>
  <c r="AS327" i="2" s="1"/>
  <c r="AF31" i="2"/>
  <c r="AS31" i="2" s="1"/>
  <c r="AE233" i="2"/>
  <c r="AR233" i="2" s="1"/>
  <c r="AE254" i="2"/>
  <c r="AR254" i="2" s="1"/>
  <c r="AF268" i="2"/>
  <c r="AS268" i="2" s="1"/>
  <c r="AF376" i="2"/>
  <c r="AS376" i="2" s="1"/>
  <c r="AF406" i="2"/>
  <c r="AS406" i="2" s="1"/>
  <c r="AF412" i="2"/>
  <c r="AS412" i="2" s="1"/>
  <c r="AE225" i="2"/>
  <c r="AR225" i="2" s="1"/>
  <c r="AF260" i="2"/>
  <c r="AS260" i="2" s="1"/>
  <c r="AE292" i="2"/>
  <c r="AR292" i="2" s="1"/>
  <c r="AE385" i="2"/>
  <c r="AR385" i="2" s="1"/>
  <c r="AE454" i="2"/>
  <c r="AR454" i="2" s="1"/>
  <c r="AE135" i="2"/>
  <c r="AR135" i="2" s="1"/>
  <c r="AF12" i="2"/>
  <c r="AS12" i="2" s="1"/>
  <c r="AF23" i="2"/>
  <c r="AS23" i="2" s="1"/>
  <c r="AF212" i="2"/>
  <c r="AS212" i="2" s="1"/>
  <c r="AF388" i="2"/>
  <c r="AS388" i="2" s="1"/>
  <c r="AE237" i="2"/>
  <c r="AR237" i="2" s="1"/>
  <c r="AE305" i="2"/>
  <c r="AR305" i="2" s="1"/>
  <c r="AE335" i="2"/>
  <c r="AR335" i="2" s="1"/>
  <c r="AF90" i="2"/>
  <c r="AS90" i="2" s="1"/>
  <c r="AE92" i="2"/>
  <c r="AR92" i="2" s="1"/>
  <c r="AF173" i="2"/>
  <c r="AS173" i="2" s="1"/>
  <c r="AF70" i="2"/>
  <c r="AS70" i="2" s="1"/>
  <c r="AF116" i="2"/>
  <c r="AS116" i="2" s="1"/>
  <c r="AE45" i="2"/>
  <c r="AR45" i="2" s="1"/>
  <c r="AF326" i="2"/>
  <c r="AS326" i="2" s="1"/>
  <c r="AF15" i="2"/>
  <c r="AS15" i="2" s="1"/>
  <c r="AF143" i="2"/>
  <c r="AS143" i="2" s="1"/>
  <c r="AF177" i="2"/>
  <c r="AS177" i="2" s="1"/>
  <c r="AF66" i="2"/>
  <c r="AS66" i="2" s="1"/>
  <c r="AF127" i="2"/>
  <c r="AS127" i="2" s="1"/>
  <c r="AE25" i="2"/>
  <c r="AR25" i="2" s="1"/>
  <c r="AF314" i="2"/>
  <c r="AS314" i="2" s="1"/>
  <c r="AF404" i="2"/>
  <c r="AS404" i="2" s="1"/>
  <c r="AE197" i="2"/>
  <c r="AR197" i="2" s="1"/>
  <c r="AE346" i="2"/>
  <c r="AR346" i="2" s="1"/>
  <c r="AF360" i="2"/>
  <c r="AS360" i="2" s="1"/>
  <c r="AE208" i="2"/>
  <c r="AR208" i="2" s="1"/>
  <c r="AF88" i="2"/>
  <c r="AS88" i="2" s="1"/>
  <c r="AF317" i="2"/>
  <c r="AS317" i="2" s="1"/>
  <c r="AF41" i="2"/>
  <c r="AS41" i="2" s="1"/>
  <c r="AE547" i="2"/>
  <c r="AR547" i="2" s="1"/>
  <c r="AE104" i="2"/>
  <c r="AR104" i="2" s="1"/>
  <c r="AF71" i="2"/>
  <c r="AS71" i="2" s="1"/>
  <c r="AE100" i="2"/>
  <c r="AR100" i="2" s="1"/>
  <c r="AF696" i="2"/>
  <c r="AS696" i="2" s="1"/>
  <c r="AE618" i="2"/>
  <c r="AR618" i="2" s="1"/>
  <c r="AE386" i="2"/>
  <c r="AR386" i="2" s="1"/>
  <c r="AF370" i="2"/>
  <c r="AS370" i="2" s="1"/>
  <c r="AE461" i="2"/>
  <c r="AR461" i="2" s="1"/>
  <c r="AF76" i="2"/>
  <c r="AS76" i="2" s="1"/>
  <c r="AE41" i="2"/>
  <c r="AR41" i="2" s="1"/>
  <c r="AF203" i="2"/>
  <c r="AS203" i="2" s="1"/>
  <c r="AF102" i="2"/>
  <c r="AS102" i="2" s="1"/>
  <c r="AE155" i="2"/>
  <c r="AR155" i="2" s="1"/>
  <c r="AE317" i="2"/>
  <c r="AR317" i="2" s="1"/>
  <c r="AF47" i="2"/>
  <c r="AS47" i="2" s="1"/>
  <c r="AE196" i="2"/>
  <c r="AR196" i="2" s="1"/>
  <c r="AF245" i="2"/>
  <c r="AS245" i="2" s="1"/>
  <c r="AF94" i="2"/>
  <c r="AS94" i="2" s="1"/>
  <c r="AF152" i="2"/>
  <c r="AS152" i="2" s="1"/>
  <c r="AE177" i="2"/>
  <c r="AR177" i="2" s="1"/>
  <c r="AF6" i="2"/>
  <c r="AS6" i="2" s="1"/>
  <c r="AF228" i="2"/>
  <c r="AS228" i="2" s="1"/>
  <c r="AF641" i="2"/>
  <c r="AS641" i="2" s="1"/>
  <c r="AF243" i="2"/>
  <c r="AS243" i="2" s="1"/>
  <c r="AE264" i="2"/>
  <c r="AR264" i="2" s="1"/>
  <c r="AF294" i="2"/>
  <c r="AS294" i="2" s="1"/>
  <c r="AE342" i="2"/>
  <c r="AR342" i="2" s="1"/>
  <c r="AF367" i="2"/>
  <c r="AS367" i="2" s="1"/>
  <c r="AF416" i="2"/>
  <c r="AS416" i="2" s="1"/>
  <c r="AF525" i="2"/>
  <c r="AS525" i="2" s="1"/>
  <c r="AF661" i="2"/>
  <c r="AS661" i="2" s="1"/>
  <c r="AF572" i="2"/>
  <c r="AS572" i="2" s="1"/>
  <c r="AE693" i="2"/>
  <c r="AR693" i="2" s="1"/>
  <c r="AF713" i="2"/>
  <c r="AS713" i="2" s="1"/>
  <c r="AE739" i="2"/>
  <c r="AR739" i="2" s="1"/>
  <c r="AF754" i="2"/>
  <c r="AS754" i="2" s="1"/>
  <c r="AE265" i="2"/>
  <c r="AR265" i="2" s="1"/>
  <c r="AE446" i="2"/>
  <c r="AR446" i="2" s="1"/>
  <c r="AE771" i="2"/>
  <c r="AR771" i="2" s="1"/>
  <c r="AF776" i="2"/>
  <c r="AS776" i="2" s="1"/>
  <c r="AF814" i="2"/>
  <c r="AS814" i="2" s="1"/>
  <c r="AF372" i="2"/>
  <c r="AS372" i="2" s="1"/>
  <c r="AF517" i="2"/>
  <c r="AS517" i="2" s="1"/>
  <c r="AE625" i="2"/>
  <c r="AR625" i="2" s="1"/>
  <c r="AE755" i="2"/>
  <c r="AR755" i="2" s="1"/>
  <c r="AE792" i="2"/>
  <c r="AR792" i="2" s="1"/>
  <c r="AE649" i="2"/>
  <c r="AR649" i="2" s="1"/>
  <c r="AE113" i="2"/>
  <c r="AR113" i="2" s="1"/>
  <c r="AF192" i="2"/>
  <c r="AS192" i="2" s="1"/>
  <c r="AF157" i="2"/>
  <c r="AS157" i="2" s="1"/>
  <c r="AE157" i="2"/>
  <c r="AR157" i="2" s="1"/>
  <c r="AF20" i="2"/>
  <c r="AS20" i="2" s="1"/>
  <c r="AE778" i="2"/>
  <c r="AR778" i="2" s="1"/>
  <c r="AF745" i="2"/>
  <c r="AS745" i="2" s="1"/>
  <c r="AF59" i="2"/>
  <c r="AS59" i="2" s="1"/>
  <c r="AE670" i="2"/>
  <c r="AR670" i="2" s="1"/>
  <c r="AE638" i="2"/>
  <c r="AR638" i="2" s="1"/>
  <c r="AF452" i="2"/>
  <c r="AS452" i="2" s="1"/>
  <c r="AE476" i="2"/>
  <c r="AR476" i="2" s="1"/>
  <c r="AE344" i="2"/>
  <c r="AR344" i="2" s="1"/>
  <c r="AE436" i="2"/>
  <c r="AR436" i="2" s="1"/>
  <c r="AE417" i="2"/>
  <c r="AR417" i="2" s="1"/>
  <c r="AE331" i="2"/>
  <c r="AR331" i="2" s="1"/>
  <c r="AE360" i="2"/>
  <c r="AR360" i="2" s="1"/>
  <c r="AE323" i="2"/>
  <c r="AR323" i="2" s="1"/>
  <c r="AE249" i="2"/>
  <c r="AR249" i="2" s="1"/>
  <c r="AF303" i="2"/>
  <c r="AS303" i="2" s="1"/>
  <c r="AE308" i="2"/>
  <c r="AR308" i="2" s="1"/>
  <c r="AE296" i="2"/>
  <c r="AR296" i="2" s="1"/>
  <c r="AF25" i="2"/>
  <c r="AS25" i="2" s="1"/>
  <c r="AF74" i="2"/>
  <c r="AS74" i="2" s="1"/>
  <c r="AF258" i="2"/>
  <c r="AS258" i="2" s="1"/>
  <c r="AF318" i="2"/>
  <c r="AS318" i="2" s="1"/>
  <c r="AF108" i="2"/>
  <c r="AS108" i="2" s="1"/>
  <c r="AE193" i="2"/>
  <c r="AR193" i="2" s="1"/>
  <c r="AF322" i="2"/>
  <c r="AS322" i="2" s="1"/>
  <c r="AF380" i="2"/>
  <c r="AS380" i="2" s="1"/>
  <c r="AF604" i="2"/>
  <c r="AS604" i="2" s="1"/>
  <c r="AF673" i="2"/>
  <c r="AS673" i="2" s="1"/>
  <c r="AF414" i="2"/>
  <c r="AS414" i="2" s="1"/>
  <c r="AF491" i="2"/>
  <c r="AS491" i="2" s="1"/>
  <c r="AF574" i="2"/>
  <c r="AS574" i="2" s="1"/>
  <c r="AE355" i="2"/>
  <c r="AR355" i="2" s="1"/>
  <c r="AF590" i="2"/>
  <c r="AS590" i="2" s="1"/>
  <c r="AE814" i="2"/>
  <c r="AR814" i="2" s="1"/>
  <c r="AF140" i="2"/>
  <c r="AS140" i="2" s="1"/>
  <c r="AF738" i="2"/>
  <c r="AS738" i="2" s="1"/>
  <c r="AF770" i="2"/>
  <c r="AS770" i="2" s="1"/>
  <c r="AE521" i="2"/>
  <c r="AR521" i="2" s="1"/>
  <c r="AF16" i="2"/>
  <c r="AS16" i="2" s="1"/>
  <c r="AE109" i="2"/>
  <c r="AR109" i="2" s="1"/>
  <c r="AF796" i="2"/>
  <c r="AS796" i="2" s="1"/>
  <c r="AE257" i="2"/>
  <c r="AR257" i="2" s="1"/>
  <c r="AE637" i="2"/>
  <c r="AR637" i="2" s="1"/>
  <c r="AE391" i="2"/>
  <c r="AR391" i="2" s="1"/>
  <c r="AE63" i="2"/>
  <c r="AR63" i="2" s="1"/>
  <c r="AF213" i="2"/>
  <c r="AS213" i="2" s="1"/>
  <c r="AE142" i="2"/>
  <c r="AR142" i="2" s="1"/>
  <c r="AE126" i="2"/>
  <c r="AR126" i="2" s="1"/>
  <c r="AF199" i="2"/>
  <c r="AS199" i="2" s="1"/>
  <c r="AF175" i="2"/>
  <c r="AS175" i="2" s="1"/>
  <c r="AE175" i="2"/>
  <c r="AR175" i="2" s="1"/>
  <c r="AF145" i="2"/>
  <c r="AS145" i="2" s="1"/>
  <c r="AF129" i="2"/>
  <c r="AS129" i="2" s="1"/>
  <c r="AE786" i="2"/>
  <c r="AR786" i="2" s="1"/>
  <c r="AF729" i="2"/>
  <c r="AS729" i="2" s="1"/>
  <c r="AF46" i="2"/>
  <c r="AS46" i="2" s="1"/>
  <c r="AF749" i="2"/>
  <c r="AS749" i="2" s="1"/>
  <c r="AF733" i="2"/>
  <c r="AS733" i="2" s="1"/>
  <c r="AE705" i="2"/>
  <c r="AR705" i="2" s="1"/>
  <c r="AE722" i="2"/>
  <c r="AR722" i="2" s="1"/>
  <c r="AE591" i="2"/>
  <c r="AR591" i="2" s="1"/>
  <c r="AE654" i="2"/>
  <c r="AR654" i="2" s="1"/>
  <c r="AF512" i="2"/>
  <c r="AS512" i="2" s="1"/>
  <c r="AF448" i="2"/>
  <c r="AS448" i="2" s="1"/>
  <c r="AE532" i="2"/>
  <c r="AR532" i="2" s="1"/>
  <c r="AE504" i="2"/>
  <c r="AR504" i="2" s="1"/>
  <c r="AF385" i="2"/>
  <c r="AS385" i="2" s="1"/>
  <c r="AE400" i="2"/>
  <c r="AR400" i="2" s="1"/>
  <c r="AF100" i="2"/>
  <c r="AS100" i="2" s="1"/>
  <c r="AE298" i="2"/>
  <c r="AR298" i="2" s="1"/>
  <c r="AE221" i="2"/>
  <c r="AR221" i="2" s="1"/>
  <c r="AF233" i="2"/>
  <c r="AS233" i="2" s="1"/>
  <c r="AF402" i="2"/>
  <c r="AS402" i="2" s="1"/>
  <c r="AE410" i="2"/>
  <c r="AR410" i="2" s="1"/>
  <c r="AF445" i="2"/>
  <c r="AS445" i="2" s="1"/>
  <c r="AE375" i="2"/>
  <c r="AR375" i="2" s="1"/>
  <c r="AE437" i="2"/>
  <c r="AR437" i="2" s="1"/>
  <c r="AF475" i="2"/>
  <c r="AS475" i="2" s="1"/>
  <c r="AF553" i="2"/>
  <c r="AS553" i="2" s="1"/>
  <c r="AF264" i="2"/>
  <c r="AS264" i="2" s="1"/>
  <c r="AF289" i="2"/>
  <c r="AS289" i="2" s="1"/>
  <c r="AF325" i="2"/>
  <c r="AS325" i="2" s="1"/>
  <c r="AF400" i="2"/>
  <c r="AS400" i="2" s="1"/>
  <c r="AE475" i="2"/>
  <c r="AR475" i="2" s="1"/>
  <c r="AE519" i="2"/>
  <c r="AR519" i="2" s="1"/>
  <c r="AF558" i="2"/>
  <c r="AS558" i="2" s="1"/>
  <c r="AE588" i="2"/>
  <c r="AR588" i="2" s="1"/>
  <c r="AF556" i="2"/>
  <c r="AS556" i="2" s="1"/>
  <c r="AE697" i="2"/>
  <c r="AR697" i="2" s="1"/>
  <c r="AE800" i="2"/>
  <c r="AR800" i="2" s="1"/>
  <c r="AE719" i="2"/>
  <c r="AR719" i="2" s="1"/>
  <c r="AE584" i="2"/>
  <c r="AR584" i="2" s="1"/>
  <c r="AE798" i="2"/>
  <c r="AR798" i="2" s="1"/>
  <c r="AE469" i="2"/>
  <c r="AR469" i="2" s="1"/>
  <c r="AE381" i="2"/>
  <c r="AR381" i="2" s="1"/>
  <c r="AE724" i="2"/>
  <c r="AR724" i="2" s="1"/>
  <c r="AE684" i="2"/>
  <c r="AR684" i="2" s="1"/>
  <c r="AF19" i="2"/>
  <c r="AS19" i="2" s="1"/>
  <c r="AE239" i="2"/>
  <c r="AR239" i="2" s="1"/>
  <c r="AE557" i="2"/>
  <c r="AR557" i="2" s="1"/>
  <c r="AE723" i="2"/>
  <c r="AR723" i="2" s="1"/>
  <c r="AE34" i="2"/>
  <c r="AR34" i="2" s="1"/>
  <c r="AE116" i="2"/>
  <c r="AR116" i="2" s="1"/>
  <c r="AE227" i="2"/>
  <c r="AR227" i="2" s="1"/>
  <c r="AE214" i="2"/>
  <c r="AR214" i="2" s="1"/>
  <c r="AF83" i="2"/>
  <c r="AS83" i="2" s="1"/>
  <c r="AE24" i="2"/>
  <c r="AR24" i="2" s="1"/>
  <c r="AE13" i="2"/>
  <c r="AR13" i="2" s="1"/>
  <c r="AF805" i="2"/>
  <c r="AS805" i="2" s="1"/>
  <c r="AE8" i="2"/>
  <c r="AR8" i="2" s="1"/>
  <c r="AE797" i="2"/>
  <c r="AR797" i="2" s="1"/>
  <c r="AE781" i="2"/>
  <c r="AR781" i="2" s="1"/>
  <c r="AF761" i="2"/>
  <c r="AS761" i="2" s="1"/>
  <c r="AE74" i="2"/>
  <c r="AR74" i="2" s="1"/>
  <c r="AE60" i="2"/>
  <c r="AR60" i="2" s="1"/>
  <c r="AE817" i="2"/>
  <c r="AR817" i="2" s="1"/>
  <c r="AF771" i="2"/>
  <c r="AS771" i="2" s="1"/>
  <c r="AF755" i="2"/>
  <c r="AS755" i="2" s="1"/>
  <c r="AE742" i="2"/>
  <c r="AR742" i="2" s="1"/>
  <c r="AE726" i="2"/>
  <c r="AR726" i="2" s="1"/>
  <c r="AE607" i="2"/>
  <c r="AR607" i="2" s="1"/>
  <c r="AF678" i="2"/>
  <c r="AS678" i="2" s="1"/>
  <c r="AE578" i="2"/>
  <c r="AR578" i="2" s="1"/>
  <c r="AF577" i="2"/>
  <c r="AS577" i="2" s="1"/>
  <c r="AF561" i="2"/>
  <c r="AS561" i="2" s="1"/>
  <c r="AF520" i="2"/>
  <c r="AS520" i="2" s="1"/>
  <c r="AE485" i="2"/>
  <c r="AR485" i="2" s="1"/>
  <c r="AE464" i="2"/>
  <c r="AR464" i="2" s="1"/>
  <c r="AE424" i="2"/>
  <c r="AR424" i="2" s="1"/>
  <c r="AF393" i="2"/>
  <c r="AS393" i="2" s="1"/>
  <c r="AE488" i="2"/>
  <c r="AR488" i="2" s="1"/>
  <c r="AE448" i="2"/>
  <c r="AR448" i="2" s="1"/>
  <c r="AF438" i="2"/>
  <c r="AS438" i="2" s="1"/>
  <c r="AE333" i="2"/>
  <c r="AR333" i="2" s="1"/>
  <c r="AF379" i="2"/>
  <c r="AS379" i="2" s="1"/>
  <c r="AF341" i="2"/>
  <c r="AS341" i="2" s="1"/>
  <c r="AE374" i="2"/>
  <c r="AR374" i="2" s="1"/>
  <c r="AE286" i="2"/>
  <c r="AR286" i="2" s="1"/>
  <c r="AE290" i="2"/>
  <c r="AR290" i="2" s="1"/>
  <c r="AE311" i="2"/>
  <c r="AR311" i="2" s="1"/>
  <c r="AE285" i="2"/>
  <c r="AR285" i="2" s="1"/>
  <c r="AE273" i="2"/>
  <c r="AR273" i="2" s="1"/>
  <c r="AF261" i="2"/>
  <c r="AS261" i="2" s="1"/>
  <c r="AF252" i="2"/>
  <c r="AS252" i="2" s="1"/>
  <c r="AF240" i="2"/>
  <c r="AS240" i="2" s="1"/>
  <c r="AE160" i="2"/>
  <c r="AR160" i="2" s="1"/>
  <c r="AF181" i="2"/>
  <c r="AS181" i="2" s="1"/>
  <c r="AF208" i="2"/>
  <c r="AS208" i="2" s="1"/>
  <c r="AE118" i="2"/>
  <c r="AR118" i="2" s="1"/>
  <c r="AF291" i="2"/>
  <c r="AS291" i="2" s="1"/>
  <c r="AE338" i="2"/>
  <c r="AR338" i="2" s="1"/>
  <c r="AE15" i="2"/>
  <c r="AR15" i="2" s="1"/>
  <c r="AE124" i="2"/>
  <c r="AR124" i="2" s="1"/>
  <c r="AF21" i="2"/>
  <c r="AS21" i="2" s="1"/>
  <c r="AE75" i="2"/>
  <c r="AR75" i="2" s="1"/>
  <c r="AF156" i="2"/>
  <c r="AS156" i="2" s="1"/>
  <c r="AF185" i="2"/>
  <c r="AS185" i="2" s="1"/>
  <c r="AF249" i="2"/>
  <c r="AS249" i="2" s="1"/>
  <c r="AE358" i="2"/>
  <c r="AR358" i="2" s="1"/>
  <c r="AE624" i="2"/>
  <c r="AR624" i="2" s="1"/>
  <c r="AE363" i="2"/>
  <c r="AR363" i="2" s="1"/>
  <c r="AF507" i="2"/>
  <c r="AS507" i="2" s="1"/>
  <c r="AE551" i="2"/>
  <c r="AR551" i="2" s="1"/>
  <c r="AE614" i="2"/>
  <c r="AR614" i="2" s="1"/>
  <c r="AF253" i="2"/>
  <c r="AS253" i="2" s="1"/>
  <c r="AF272" i="2"/>
  <c r="AS272" i="2" s="1"/>
  <c r="AE432" i="2"/>
  <c r="AR432" i="2" s="1"/>
  <c r="AE499" i="2"/>
  <c r="AR499" i="2" s="1"/>
  <c r="AF707" i="2"/>
  <c r="AS707" i="2" s="1"/>
  <c r="AF711" i="2"/>
  <c r="AS711" i="2" s="1"/>
  <c r="AE376" i="2"/>
  <c r="AR376" i="2" s="1"/>
  <c r="AE426" i="2"/>
  <c r="AR426" i="2" s="1"/>
  <c r="AF594" i="2"/>
  <c r="AS594" i="2" s="1"/>
  <c r="AE596" i="2"/>
  <c r="AR596" i="2" s="1"/>
  <c r="AF722" i="2"/>
  <c r="AS722" i="2" s="1"/>
  <c r="AE712" i="2"/>
  <c r="AR712" i="2" s="1"/>
  <c r="AE420" i="2"/>
  <c r="AR420" i="2" s="1"/>
  <c r="AE482" i="2"/>
  <c r="AR482" i="2" s="1"/>
  <c r="AE573" i="2"/>
  <c r="AR573" i="2" s="1"/>
  <c r="AE744" i="2"/>
  <c r="AR744" i="2" s="1"/>
  <c r="AE767" i="2"/>
  <c r="AR767" i="2" s="1"/>
  <c r="AF217" i="2"/>
  <c r="AS217" i="2" s="1"/>
  <c r="AE819" i="2"/>
  <c r="AR819" i="2" s="1"/>
  <c r="AF344" i="2"/>
  <c r="AS344" i="2" s="1"/>
  <c r="AE735" i="2"/>
  <c r="AR735" i="2" s="1"/>
  <c r="AF229" i="2"/>
  <c r="AS229" i="2" s="1"/>
  <c r="AE411" i="2"/>
  <c r="AR411" i="2" s="1"/>
  <c r="AE589" i="2"/>
  <c r="AR589" i="2" s="1"/>
  <c r="AF80" i="2"/>
  <c r="AS80" i="2" s="1"/>
  <c r="AF800" i="2"/>
  <c r="AS800" i="2" s="1"/>
  <c r="AE593" i="2"/>
  <c r="AR593" i="2" s="1"/>
  <c r="AE756" i="2"/>
  <c r="AR756" i="2" s="1"/>
  <c r="AF198" i="2"/>
  <c r="AS198" i="2" s="1"/>
  <c r="AF183" i="2"/>
  <c r="AS183" i="2" s="1"/>
  <c r="AF111" i="2"/>
  <c r="AS111" i="2" s="1"/>
  <c r="AE86" i="2"/>
  <c r="AR86" i="2" s="1"/>
  <c r="AE222" i="2"/>
  <c r="AR222" i="2" s="1"/>
  <c r="AE98" i="2"/>
  <c r="AR98" i="2" s="1"/>
  <c r="AF89" i="2"/>
  <c r="AS89" i="2" s="1"/>
  <c r="AF184" i="2"/>
  <c r="AS184" i="2" s="1"/>
  <c r="AF162" i="2"/>
  <c r="AS162" i="2" s="1"/>
  <c r="AF765" i="2"/>
  <c r="AS765" i="2" s="1"/>
  <c r="AE58" i="2"/>
  <c r="AR58" i="2" s="1"/>
  <c r="AF44" i="2"/>
  <c r="AS44" i="2" s="1"/>
  <c r="AF34" i="2"/>
  <c r="AS34" i="2" s="1"/>
  <c r="AE758" i="2"/>
  <c r="AR758" i="2" s="1"/>
  <c r="AE595" i="2"/>
  <c r="AR595" i="2" s="1"/>
  <c r="AE663" i="2"/>
  <c r="AR663" i="2" s="1"/>
  <c r="AE647" i="2"/>
  <c r="AR647" i="2" s="1"/>
  <c r="AF581" i="2"/>
  <c r="AS581" i="2" s="1"/>
  <c r="AE602" i="2"/>
  <c r="AR602" i="2" s="1"/>
  <c r="AF587" i="2"/>
  <c r="AS587" i="2" s="1"/>
  <c r="AF571" i="2"/>
  <c r="AS571" i="2" s="1"/>
  <c r="AF555" i="2"/>
  <c r="AS555" i="2" s="1"/>
  <c r="AF510" i="2"/>
  <c r="AS510" i="2" s="1"/>
  <c r="AE562" i="2"/>
  <c r="AR562" i="2" s="1"/>
  <c r="AF506" i="2"/>
  <c r="AS506" i="2" s="1"/>
  <c r="AE622" i="2"/>
  <c r="AR622" i="2" s="1"/>
  <c r="AF528" i="2"/>
  <c r="AS528" i="2" s="1"/>
  <c r="AF488" i="2"/>
  <c r="AS488" i="2" s="1"/>
  <c r="AF552" i="2"/>
  <c r="AS552" i="2" s="1"/>
  <c r="AE472" i="2"/>
  <c r="AR472" i="2" s="1"/>
  <c r="AE397" i="2"/>
  <c r="AR397" i="2" s="1"/>
  <c r="AF446" i="2"/>
  <c r="AS446" i="2" s="1"/>
  <c r="AE408" i="2"/>
  <c r="AR408" i="2" s="1"/>
  <c r="AE349" i="2"/>
  <c r="AR349" i="2" s="1"/>
  <c r="AF369" i="2"/>
  <c r="AS369" i="2" s="1"/>
  <c r="AE316" i="2"/>
  <c r="AR316" i="2" s="1"/>
  <c r="AF274" i="2"/>
  <c r="AS274" i="2" s="1"/>
  <c r="AF236" i="2"/>
  <c r="AS236" i="2" s="1"/>
  <c r="AT236" i="2"/>
  <c r="AU237" i="2"/>
  <c r="AU241" i="2"/>
  <c r="AU242" i="2"/>
  <c r="AU244" i="2"/>
  <c r="AU246" i="2"/>
  <c r="AT248" i="2"/>
  <c r="AU258" i="2"/>
  <c r="AU259" i="2"/>
  <c r="AU262" i="2"/>
  <c r="AU263" i="2"/>
  <c r="AU266" i="2"/>
  <c r="AU267" i="2"/>
  <c r="AT269" i="2"/>
  <c r="AU273" i="2"/>
  <c r="AU274" i="2"/>
  <c r="AT278" i="2"/>
  <c r="AU284" i="2"/>
  <c r="AU295" i="2"/>
  <c r="AU296" i="2"/>
  <c r="AU297" i="2"/>
  <c r="AU299" i="2"/>
  <c r="AU300" i="2"/>
  <c r="AT301" i="2"/>
  <c r="AU303" i="2"/>
  <c r="AU305" i="2"/>
  <c r="AU306" i="2"/>
  <c r="AU307" i="2"/>
  <c r="AT308" i="2"/>
  <c r="AT315" i="2"/>
  <c r="AT316" i="2"/>
  <c r="AU319" i="2"/>
  <c r="AU320" i="2"/>
  <c r="AU322" i="2"/>
  <c r="AT328" i="2"/>
  <c r="AT234" i="2"/>
  <c r="AU236" i="2"/>
  <c r="AU239" i="2"/>
  <c r="AU243" i="2"/>
  <c r="AU247" i="2"/>
  <c r="AU248" i="2"/>
  <c r="AU249" i="2"/>
  <c r="AT250" i="2"/>
  <c r="AU251" i="2"/>
  <c r="AT252" i="2"/>
  <c r="AT254" i="2"/>
  <c r="AT255" i="2"/>
  <c r="AU256" i="2"/>
  <c r="AU264" i="2"/>
  <c r="AT265" i="2"/>
  <c r="AU269" i="2"/>
  <c r="AT271" i="2"/>
  <c r="AT276" i="2"/>
  <c r="AU277" i="2"/>
  <c r="AU278" i="2"/>
  <c r="AU279" i="2"/>
  <c r="AT280" i="2"/>
  <c r="AT286" i="2"/>
  <c r="AT292" i="2"/>
  <c r="AU304" i="2"/>
  <c r="AU308" i="2"/>
  <c r="AU313" i="2"/>
  <c r="AU314" i="2"/>
  <c r="AU315" i="2"/>
  <c r="AU316" i="2"/>
  <c r="AU317" i="2"/>
  <c r="AU318" i="2"/>
  <c r="AT321" i="2"/>
  <c r="AT324" i="2"/>
  <c r="AT327" i="2"/>
  <c r="AU328" i="2"/>
  <c r="AU334" i="2"/>
  <c r="AU335" i="2"/>
  <c r="AU336" i="2"/>
  <c r="AT337" i="2"/>
  <c r="AU341" i="2"/>
  <c r="AU234" i="2"/>
  <c r="AT238" i="2"/>
  <c r="AT240" i="2"/>
  <c r="AU250" i="2"/>
  <c r="AU252" i="2"/>
  <c r="AU254" i="2"/>
  <c r="AU255" i="2"/>
  <c r="AT257" i="2"/>
  <c r="AU260" i="2"/>
  <c r="AT261" i="2"/>
  <c r="AU265" i="2"/>
  <c r="AU271" i="2"/>
  <c r="AU275" i="2"/>
  <c r="AU276" i="2"/>
  <c r="AU280" i="2"/>
  <c r="AT282" i="2"/>
  <c r="AU283" i="2"/>
  <c r="AU285" i="2"/>
  <c r="AU286" i="2"/>
  <c r="AT288" i="2"/>
  <c r="AT290" i="2"/>
  <c r="AU292" i="2"/>
  <c r="AT293" i="2"/>
  <c r="AT311" i="2"/>
  <c r="AT312" i="2"/>
  <c r="AT323" i="2"/>
  <c r="AU324" i="2"/>
  <c r="AU327" i="2"/>
  <c r="AU233" i="2"/>
  <c r="AU235" i="2"/>
  <c r="AU238" i="2"/>
  <c r="AU240" i="2"/>
  <c r="AT242" i="2"/>
  <c r="AT244" i="2"/>
  <c r="AT245" i="2"/>
  <c r="AT246" i="2"/>
  <c r="AU257" i="2"/>
  <c r="AT259" i="2"/>
  <c r="AU261" i="2"/>
  <c r="AT263" i="2"/>
  <c r="AT267" i="2"/>
  <c r="AT274" i="2"/>
  <c r="AU281" i="2"/>
  <c r="AU282" i="2"/>
  <c r="AT284" i="2"/>
  <c r="AU288" i="2"/>
  <c r="AU290" i="2"/>
  <c r="AU293" i="2"/>
  <c r="AT295" i="2"/>
  <c r="AT296" i="2"/>
  <c r="AT297" i="2"/>
  <c r="AU298" i="2"/>
  <c r="AT299" i="2"/>
  <c r="AT300" i="2"/>
  <c r="AU302" i="2"/>
  <c r="AT303" i="2"/>
  <c r="AT305" i="2"/>
  <c r="AT307" i="2"/>
  <c r="AU309" i="2"/>
  <c r="AU310" i="2"/>
  <c r="AU311" i="2"/>
  <c r="AU312" i="2"/>
  <c r="AT319" i="2"/>
  <c r="AT320" i="2"/>
  <c r="AU323" i="2"/>
  <c r="AT331" i="2"/>
  <c r="AU333" i="2"/>
  <c r="AU342" i="2"/>
  <c r="AU343" i="2"/>
  <c r="AU331" i="2"/>
  <c r="AU332" i="2"/>
  <c r="AU337" i="2"/>
  <c r="AU338" i="2"/>
  <c r="AU339" i="2"/>
  <c r="AU346" i="2"/>
  <c r="AU347" i="2"/>
  <c r="AU348" i="2"/>
  <c r="AT349" i="2"/>
  <c r="AT366" i="2"/>
  <c r="AU372" i="2"/>
  <c r="AT373" i="2"/>
  <c r="AT377" i="2"/>
  <c r="AU381" i="2"/>
  <c r="AU383" i="2"/>
  <c r="AU385" i="2"/>
  <c r="AU388" i="2"/>
  <c r="AU389" i="2"/>
  <c r="AU394" i="2"/>
  <c r="AT395" i="2"/>
  <c r="AU396" i="2"/>
  <c r="AU397" i="2"/>
  <c r="AU402" i="2"/>
  <c r="AT403" i="2"/>
  <c r="AU404" i="2"/>
  <c r="AU405" i="2"/>
  <c r="AT409" i="2"/>
  <c r="AU411" i="2"/>
  <c r="AU424" i="2"/>
  <c r="AU427" i="2"/>
  <c r="AU429" i="2"/>
  <c r="AU431" i="2"/>
  <c r="AU433" i="2"/>
  <c r="AU437" i="2"/>
  <c r="AT448" i="2"/>
  <c r="AU450" i="2"/>
  <c r="AT452" i="2"/>
  <c r="AU454" i="2"/>
  <c r="AU344" i="2"/>
  <c r="AT345" i="2"/>
  <c r="AU349" i="2"/>
  <c r="AT357" i="2"/>
  <c r="AU360" i="2"/>
  <c r="AT361" i="2"/>
  <c r="AU366" i="2"/>
  <c r="AU368" i="2"/>
  <c r="AT369" i="2"/>
  <c r="AU370" i="2"/>
  <c r="AU373" i="2"/>
  <c r="AU377" i="2"/>
  <c r="AT393" i="2"/>
  <c r="AU395" i="2"/>
  <c r="AT401" i="2"/>
  <c r="AU403" i="2"/>
  <c r="AU408" i="2"/>
  <c r="AU409" i="2"/>
  <c r="AT413" i="2"/>
  <c r="AU420" i="2"/>
  <c r="AT421" i="2"/>
  <c r="AT436" i="2"/>
  <c r="AT438" i="2"/>
  <c r="AU441" i="2"/>
  <c r="AT442" i="2"/>
  <c r="AU445" i="2"/>
  <c r="AT446" i="2"/>
  <c r="AU447" i="2"/>
  <c r="AU448" i="2"/>
  <c r="AU452" i="2"/>
  <c r="AT341" i="2"/>
  <c r="AU345" i="2"/>
  <c r="AU352" i="2"/>
  <c r="AT353" i="2"/>
  <c r="AU354" i="2"/>
  <c r="AU355" i="2"/>
  <c r="AU356" i="2"/>
  <c r="AU357" i="2"/>
  <c r="AT358" i="2"/>
  <c r="AU361" i="2"/>
  <c r="AT365" i="2"/>
  <c r="AU369" i="2"/>
  <c r="AU375" i="2"/>
  <c r="AT379" i="2"/>
  <c r="AU386" i="2"/>
  <c r="AT387" i="2"/>
  <c r="AU390" i="2"/>
  <c r="AT391" i="2"/>
  <c r="AU392" i="2"/>
  <c r="AU393" i="2"/>
  <c r="AU398" i="2"/>
  <c r="AT399" i="2"/>
  <c r="AU400" i="2"/>
  <c r="AU401" i="2"/>
  <c r="AT407" i="2"/>
  <c r="AU413" i="2"/>
  <c r="AT415" i="2"/>
  <c r="AT417" i="2"/>
  <c r="AU418" i="2"/>
  <c r="AT419" i="2"/>
  <c r="AU421" i="2"/>
  <c r="AT423" i="2"/>
  <c r="AT425" i="2"/>
  <c r="AU435" i="2"/>
  <c r="AU436" i="2"/>
  <c r="AU438" i="2"/>
  <c r="AT440" i="2"/>
  <c r="AU442" i="2"/>
  <c r="AT444" i="2"/>
  <c r="AU446" i="2"/>
  <c r="AU453" i="2"/>
  <c r="AT333" i="2"/>
  <c r="AU340" i="2"/>
  <c r="AU350" i="2"/>
  <c r="AU351" i="2"/>
  <c r="AU353" i="2"/>
  <c r="AU363" i="2"/>
  <c r="AU364" i="2"/>
  <c r="AU365" i="2"/>
  <c r="AU367" i="2"/>
  <c r="AT374" i="2"/>
  <c r="AU379" i="2"/>
  <c r="AT381" i="2"/>
  <c r="AT383" i="2"/>
  <c r="AU384" i="2"/>
  <c r="AT385" i="2"/>
  <c r="AU387" i="2"/>
  <c r="AT389" i="2"/>
  <c r="AU391" i="2"/>
  <c r="AT397" i="2"/>
  <c r="AU399" i="2"/>
  <c r="AT405" i="2"/>
  <c r="AU407" i="2"/>
  <c r="AU410" i="2"/>
  <c r="AT411" i="2"/>
  <c r="AU415" i="2"/>
  <c r="AU417" i="2"/>
  <c r="AU419" i="2"/>
  <c r="AU422" i="2"/>
  <c r="AU423" i="2"/>
  <c r="AU425" i="2"/>
  <c r="AU426" i="2"/>
  <c r="AT427" i="2"/>
  <c r="AT429" i="2"/>
  <c r="AT430" i="2"/>
  <c r="AT431" i="2"/>
  <c r="AT433" i="2"/>
  <c r="AU439" i="2"/>
  <c r="AU440" i="2"/>
  <c r="AU443" i="2"/>
  <c r="AU444" i="2"/>
  <c r="AU449" i="2"/>
  <c r="AT450" i="2"/>
  <c r="AT454" i="2"/>
  <c r="AU456" i="2"/>
  <c r="AT458" i="2"/>
  <c r="AT460" i="2"/>
  <c r="AU461" i="2"/>
  <c r="AT462" i="2"/>
  <c r="AU465" i="2"/>
  <c r="AU466" i="2"/>
  <c r="AU468" i="2"/>
  <c r="AT470" i="2"/>
  <c r="AU471" i="2"/>
  <c r="AT472" i="2"/>
  <c r="AU478" i="2"/>
  <c r="AT480" i="2"/>
  <c r="AU486" i="2"/>
  <c r="AT488" i="2"/>
  <c r="AU457" i="2"/>
  <c r="AU458" i="2"/>
  <c r="AU460" i="2"/>
  <c r="AU462" i="2"/>
  <c r="AU467" i="2"/>
  <c r="AU470" i="2"/>
  <c r="AU472" i="2"/>
  <c r="AT474" i="2"/>
  <c r="AU479" i="2"/>
  <c r="AU480" i="2"/>
  <c r="AU481" i="2"/>
  <c r="AT482" i="2"/>
  <c r="AU487" i="2"/>
  <c r="AU488" i="2"/>
  <c r="AU489" i="2"/>
  <c r="AT490" i="2"/>
  <c r="AU495" i="2"/>
  <c r="AU496" i="2"/>
  <c r="AU497" i="2"/>
  <c r="AT498" i="2"/>
  <c r="AU503" i="2"/>
  <c r="AU504" i="2"/>
  <c r="AU505" i="2"/>
  <c r="AT506" i="2"/>
  <c r="AU511" i="2"/>
  <c r="AU512" i="2"/>
  <c r="AU513" i="2"/>
  <c r="AT514" i="2"/>
  <c r="AU520" i="2"/>
  <c r="AT522" i="2"/>
  <c r="AU526" i="2"/>
  <c r="AU528" i="2"/>
  <c r="AU530" i="2"/>
  <c r="AU535" i="2"/>
  <c r="AU538" i="2"/>
  <c r="AU548" i="2"/>
  <c r="AU550" i="2"/>
  <c r="AU552" i="2"/>
  <c r="AT559" i="2"/>
  <c r="AU561" i="2"/>
  <c r="AT567" i="2"/>
  <c r="AU569" i="2"/>
  <c r="AT575" i="2"/>
  <c r="AU577" i="2"/>
  <c r="AT583" i="2"/>
  <c r="AU459" i="2"/>
  <c r="AT464" i="2"/>
  <c r="AT473" i="2"/>
  <c r="AU474" i="2"/>
  <c r="AT476" i="2"/>
  <c r="AU482" i="2"/>
  <c r="AT484" i="2"/>
  <c r="AU490" i="2"/>
  <c r="AT492" i="2"/>
  <c r="AT456" i="2"/>
  <c r="AU463" i="2"/>
  <c r="AU464" i="2"/>
  <c r="AT466" i="2"/>
  <c r="AT468" i="2"/>
  <c r="AU473" i="2"/>
  <c r="AU475" i="2"/>
  <c r="AU476" i="2"/>
  <c r="AU477" i="2"/>
  <c r="AT478" i="2"/>
  <c r="AU483" i="2"/>
  <c r="AU484" i="2"/>
  <c r="AU485" i="2"/>
  <c r="AT486" i="2"/>
  <c r="AU491" i="2"/>
  <c r="AU492" i="2"/>
  <c r="AU493" i="2"/>
  <c r="AT494" i="2"/>
  <c r="AU499" i="2"/>
  <c r="AU500" i="2"/>
  <c r="AU501" i="2"/>
  <c r="AT502" i="2"/>
  <c r="AU507" i="2"/>
  <c r="AU508" i="2"/>
  <c r="AU509" i="2"/>
  <c r="AT510" i="2"/>
  <c r="AU515" i="2"/>
  <c r="AU516" i="2"/>
  <c r="AU518" i="2"/>
  <c r="AT524" i="2"/>
  <c r="AU531" i="2"/>
  <c r="AU532" i="2"/>
  <c r="AT534" i="2"/>
  <c r="AT536" i="2"/>
  <c r="AU540" i="2"/>
  <c r="AT542" i="2"/>
  <c r="AT544" i="2"/>
  <c r="AU554" i="2"/>
  <c r="AT555" i="2"/>
  <c r="AU557" i="2"/>
  <c r="AT563" i="2"/>
  <c r="AU565" i="2"/>
  <c r="AT571" i="2"/>
  <c r="AU573" i="2"/>
  <c r="AT579" i="2"/>
  <c r="AU581" i="2"/>
  <c r="AU494" i="2"/>
  <c r="AU498" i="2"/>
  <c r="AU502" i="2"/>
  <c r="AU506" i="2"/>
  <c r="AU510" i="2"/>
  <c r="AU514" i="2"/>
  <c r="AU517" i="2"/>
  <c r="AT538" i="2"/>
  <c r="AT540" i="2"/>
  <c r="AT550" i="2"/>
  <c r="AU559" i="2"/>
  <c r="AU560" i="2"/>
  <c r="AT561" i="2"/>
  <c r="AU566" i="2"/>
  <c r="AU575" i="2"/>
  <c r="AU576" i="2"/>
  <c r="AT577" i="2"/>
  <c r="AU582" i="2"/>
  <c r="AU584" i="2"/>
  <c r="AT585" i="2"/>
  <c r="AU586" i="2"/>
  <c r="AU587" i="2"/>
  <c r="AT591" i="2"/>
  <c r="AT593" i="2"/>
  <c r="AU594" i="2"/>
  <c r="AU595" i="2"/>
  <c r="AT601" i="2"/>
  <c r="AU603" i="2"/>
  <c r="AT605" i="2"/>
  <c r="AU609" i="2"/>
  <c r="AU611" i="2"/>
  <c r="AU613" i="2"/>
  <c r="AU618" i="2"/>
  <c r="AU621" i="2"/>
  <c r="AU631" i="2"/>
  <c r="AU633" i="2"/>
  <c r="AU635" i="2"/>
  <c r="AU637" i="2"/>
  <c r="AU638" i="2"/>
  <c r="AU639" i="2"/>
  <c r="AT640" i="2"/>
  <c r="AU645" i="2"/>
  <c r="AU646" i="2"/>
  <c r="AU647" i="2"/>
  <c r="AT648" i="2"/>
  <c r="AU653" i="2"/>
  <c r="AU654" i="2"/>
  <c r="AU655" i="2"/>
  <c r="AT656" i="2"/>
  <c r="AU661" i="2"/>
  <c r="AU662" i="2"/>
  <c r="AU663" i="2"/>
  <c r="AT664" i="2"/>
  <c r="AU519" i="2"/>
  <c r="AU522" i="2"/>
  <c r="AU524" i="2"/>
  <c r="AT528" i="2"/>
  <c r="AU534" i="2"/>
  <c r="AU544" i="2"/>
  <c r="AT549" i="2"/>
  <c r="AT552" i="2"/>
  <c r="AU563" i="2"/>
  <c r="AU564" i="2"/>
  <c r="AT565" i="2"/>
  <c r="AU570" i="2"/>
  <c r="AU579" i="2"/>
  <c r="AU580" i="2"/>
  <c r="AT581" i="2"/>
  <c r="AU585" i="2"/>
  <c r="AU590" i="2"/>
  <c r="AU591" i="2"/>
  <c r="AU593" i="2"/>
  <c r="AT599" i="2"/>
  <c r="AU601" i="2"/>
  <c r="AU602" i="2"/>
  <c r="AU605" i="2"/>
  <c r="AT615" i="2"/>
  <c r="AT623" i="2"/>
  <c r="AU629" i="2"/>
  <c r="AU640" i="2"/>
  <c r="AT642" i="2"/>
  <c r="AU648" i="2"/>
  <c r="AT650" i="2"/>
  <c r="AU656" i="2"/>
  <c r="AT658" i="2"/>
  <c r="AU664" i="2"/>
  <c r="AT666" i="2"/>
  <c r="AU672" i="2"/>
  <c r="AT674" i="2"/>
  <c r="AT678" i="2"/>
  <c r="AU679" i="2"/>
  <c r="AT680" i="2"/>
  <c r="AT682" i="2"/>
  <c r="AU686" i="2"/>
  <c r="AU687" i="2"/>
  <c r="AT688" i="2"/>
  <c r="AU689" i="2"/>
  <c r="AU690" i="2"/>
  <c r="AT692" i="2"/>
  <c r="AT694" i="2"/>
  <c r="AU695" i="2"/>
  <c r="AT696" i="2"/>
  <c r="AU699" i="2"/>
  <c r="AU700" i="2"/>
  <c r="AU702" i="2"/>
  <c r="AT704" i="2"/>
  <c r="AU706" i="2"/>
  <c r="AU708" i="2"/>
  <c r="AU710" i="2"/>
  <c r="AU712" i="2"/>
  <c r="AU714" i="2"/>
  <c r="AU719" i="2"/>
  <c r="AT721" i="2"/>
  <c r="AU727" i="2"/>
  <c r="AT729" i="2"/>
  <c r="AU735" i="2"/>
  <c r="AT737" i="2"/>
  <c r="AU743" i="2"/>
  <c r="AT745" i="2"/>
  <c r="AU751" i="2"/>
  <c r="AT753" i="2"/>
  <c r="AU759" i="2"/>
  <c r="AT761" i="2"/>
  <c r="AU767" i="2"/>
  <c r="AT769" i="2"/>
  <c r="AU775" i="2"/>
  <c r="AU783" i="2"/>
  <c r="AT496" i="2"/>
  <c r="AT500" i="2"/>
  <c r="AT504" i="2"/>
  <c r="AT508" i="2"/>
  <c r="AT512" i="2"/>
  <c r="AT516" i="2"/>
  <c r="AT530" i="2"/>
  <c r="AT532" i="2"/>
  <c r="AU533" i="2"/>
  <c r="AU536" i="2"/>
  <c r="AU546" i="2"/>
  <c r="AU558" i="2"/>
  <c r="AU567" i="2"/>
  <c r="AU568" i="2"/>
  <c r="AT569" i="2"/>
  <c r="AU574" i="2"/>
  <c r="AU583" i="2"/>
  <c r="AU588" i="2"/>
  <c r="AT589" i="2"/>
  <c r="AU596" i="2"/>
  <c r="AT597" i="2"/>
  <c r="AU598" i="2"/>
  <c r="AU599" i="2"/>
  <c r="AT607" i="2"/>
  <c r="AU615" i="2"/>
  <c r="AT617" i="2"/>
  <c r="AT619" i="2"/>
  <c r="AU620" i="2"/>
  <c r="AU622" i="2"/>
  <c r="AU623" i="2"/>
  <c r="AT625" i="2"/>
  <c r="AT627" i="2"/>
  <c r="AT628" i="2"/>
  <c r="AT636" i="2"/>
  <c r="AU641" i="2"/>
  <c r="AU642" i="2"/>
  <c r="AU643" i="2"/>
  <c r="AT644" i="2"/>
  <c r="AU649" i="2"/>
  <c r="AU650" i="2"/>
  <c r="AU651" i="2"/>
  <c r="AT652" i="2"/>
  <c r="AU657" i="2"/>
  <c r="AU658" i="2"/>
  <c r="AU659" i="2"/>
  <c r="AT660" i="2"/>
  <c r="AU665" i="2"/>
  <c r="AT518" i="2"/>
  <c r="AT520" i="2"/>
  <c r="AT526" i="2"/>
  <c r="AU529" i="2"/>
  <c r="AU542" i="2"/>
  <c r="AT548" i="2"/>
  <c r="AU555" i="2"/>
  <c r="AU556" i="2"/>
  <c r="AT557" i="2"/>
  <c r="AU562" i="2"/>
  <c r="AU571" i="2"/>
  <c r="AU572" i="2"/>
  <c r="AT573" i="2"/>
  <c r="AU578" i="2"/>
  <c r="AT587" i="2"/>
  <c r="AU589" i="2"/>
  <c r="AT595" i="2"/>
  <c r="AU597" i="2"/>
  <c r="AT603" i="2"/>
  <c r="AU604" i="2"/>
  <c r="AU606" i="2"/>
  <c r="AU607" i="2"/>
  <c r="AT609" i="2"/>
  <c r="AT611" i="2"/>
  <c r="AT613" i="2"/>
  <c r="AU616" i="2"/>
  <c r="AU617" i="2"/>
  <c r="AU619" i="2"/>
  <c r="AT621" i="2"/>
  <c r="AU625" i="2"/>
  <c r="AU627" i="2"/>
  <c r="AT631" i="2"/>
  <c r="AT633" i="2"/>
  <c r="AT635" i="2"/>
  <c r="AU636" i="2"/>
  <c r="AT638" i="2"/>
  <c r="AU644" i="2"/>
  <c r="AT646" i="2"/>
  <c r="AU652" i="2"/>
  <c r="AT654" i="2"/>
  <c r="AU660" i="2"/>
  <c r="AT662" i="2"/>
  <c r="AU668" i="2"/>
  <c r="AT670" i="2"/>
  <c r="AU676" i="2"/>
  <c r="AU684" i="2"/>
  <c r="AT698" i="2"/>
  <c r="AT717" i="2"/>
  <c r="AU723" i="2"/>
  <c r="AT725" i="2"/>
  <c r="AU731" i="2"/>
  <c r="AT733" i="2"/>
  <c r="AU739" i="2"/>
  <c r="AT741" i="2"/>
  <c r="AU747" i="2"/>
  <c r="AT749" i="2"/>
  <c r="AU755" i="2"/>
  <c r="AT757" i="2"/>
  <c r="AU763" i="2"/>
  <c r="AT765" i="2"/>
  <c r="AU771" i="2"/>
  <c r="AT773" i="2"/>
  <c r="AT777" i="2"/>
  <c r="AU778" i="2"/>
  <c r="AT779" i="2"/>
  <c r="AT781" i="2"/>
  <c r="AU785" i="2"/>
  <c r="AU786" i="2"/>
  <c r="AT787" i="2"/>
  <c r="AT668" i="2"/>
  <c r="AU669" i="2"/>
  <c r="AU674" i="2"/>
  <c r="AU680" i="2"/>
  <c r="AT684" i="2"/>
  <c r="AT686" i="2"/>
  <c r="AU696" i="2"/>
  <c r="AU698" i="2"/>
  <c r="AT702" i="2"/>
  <c r="AU716" i="2"/>
  <c r="AU721" i="2"/>
  <c r="AU726" i="2"/>
  <c r="AT731" i="2"/>
  <c r="AU732" i="2"/>
  <c r="AU737" i="2"/>
  <c r="AU742" i="2"/>
  <c r="AT747" i="2"/>
  <c r="AU748" i="2"/>
  <c r="AU753" i="2"/>
  <c r="AU758" i="2"/>
  <c r="AT763" i="2"/>
  <c r="AU764" i="2"/>
  <c r="AU769" i="2"/>
  <c r="AU774" i="2"/>
  <c r="AU777" i="2"/>
  <c r="AU780" i="2"/>
  <c r="AT789" i="2"/>
  <c r="AT793" i="2"/>
  <c r="AU797" i="2"/>
  <c r="AT799" i="2"/>
  <c r="AT801" i="2"/>
  <c r="AU802" i="2"/>
  <c r="AT803" i="2"/>
  <c r="AU806" i="2"/>
  <c r="AU807" i="2"/>
  <c r="AU809" i="2"/>
  <c r="AT811" i="2"/>
  <c r="AU815" i="2"/>
  <c r="AU817" i="2"/>
  <c r="AU819" i="2"/>
  <c r="AU821" i="2"/>
  <c r="AT6" i="2"/>
  <c r="AU7" i="2"/>
  <c r="AU9" i="2"/>
  <c r="AT12" i="2"/>
  <c r="AU14" i="2"/>
  <c r="AU17" i="2"/>
  <c r="AT18" i="2"/>
  <c r="AU19" i="2"/>
  <c r="AT20" i="2"/>
  <c r="AU22" i="2"/>
  <c r="AU30" i="2"/>
  <c r="AT32" i="2"/>
  <c r="AU34" i="2"/>
  <c r="AU41" i="2"/>
  <c r="AU42" i="2"/>
  <c r="AU43" i="2"/>
  <c r="AT44" i="2"/>
  <c r="AU667" i="2"/>
  <c r="AT672" i="2"/>
  <c r="AU673" i="2"/>
  <c r="AU683" i="2"/>
  <c r="AU692" i="2"/>
  <c r="AT710" i="2"/>
  <c r="AT719" i="2"/>
  <c r="AU720" i="2"/>
  <c r="AU725" i="2"/>
  <c r="AU730" i="2"/>
  <c r="AT735" i="2"/>
  <c r="AU736" i="2"/>
  <c r="AU741" i="2"/>
  <c r="AU746" i="2"/>
  <c r="AT751" i="2"/>
  <c r="AU752" i="2"/>
  <c r="AU757" i="2"/>
  <c r="AU762" i="2"/>
  <c r="AT767" i="2"/>
  <c r="AU768" i="2"/>
  <c r="AU773" i="2"/>
  <c r="AU779" i="2"/>
  <c r="AT783" i="2"/>
  <c r="AT785" i="2"/>
  <c r="AU788" i="2"/>
  <c r="AU789" i="2"/>
  <c r="AU790" i="2"/>
  <c r="AT791" i="2"/>
  <c r="AU793" i="2"/>
  <c r="AT795" i="2"/>
  <c r="AU799" i="2"/>
  <c r="AU801" i="2"/>
  <c r="AU803" i="2"/>
  <c r="AU808" i="2"/>
  <c r="AU811" i="2"/>
  <c r="AU6" i="2"/>
  <c r="AT10" i="2"/>
  <c r="AU11" i="2"/>
  <c r="AU12" i="2"/>
  <c r="AT13" i="2"/>
  <c r="AU20" i="2"/>
  <c r="AU27" i="2"/>
  <c r="AU31" i="2"/>
  <c r="AU32" i="2"/>
  <c r="AU37" i="2"/>
  <c r="AT38" i="2"/>
  <c r="AU39" i="2"/>
  <c r="AT40" i="2"/>
  <c r="AU44" i="2"/>
  <c r="AT46" i="2"/>
  <c r="AU52" i="2"/>
  <c r="AU54" i="2"/>
  <c r="AU56" i="2"/>
  <c r="AU62" i="2"/>
  <c r="AT63" i="2"/>
  <c r="AU64" i="2"/>
  <c r="AU65" i="2"/>
  <c r="AU68" i="2"/>
  <c r="AU69" i="2"/>
  <c r="AT71" i="2"/>
  <c r="AT73" i="2"/>
  <c r="AT74" i="2"/>
  <c r="AT75" i="2"/>
  <c r="AT77" i="2"/>
  <c r="AT79" i="2"/>
  <c r="AU84" i="2"/>
  <c r="AU85" i="2"/>
  <c r="AU86" i="2"/>
  <c r="AT87" i="2"/>
  <c r="AU92" i="2"/>
  <c r="AU93" i="2"/>
  <c r="AU95" i="2"/>
  <c r="AU98" i="2"/>
  <c r="AT99" i="2"/>
  <c r="AU671" i="2"/>
  <c r="AT676" i="2"/>
  <c r="AU682" i="2"/>
  <c r="AU688" i="2"/>
  <c r="AT690" i="2"/>
  <c r="AT700" i="2"/>
  <c r="AU701" i="2"/>
  <c r="AU703" i="2"/>
  <c r="AU704" i="2"/>
  <c r="AT706" i="2"/>
  <c r="AT712" i="2"/>
  <c r="AU718" i="2"/>
  <c r="AT723" i="2"/>
  <c r="AU724" i="2"/>
  <c r="AU729" i="2"/>
  <c r="AU734" i="2"/>
  <c r="AT739" i="2"/>
  <c r="AU740" i="2"/>
  <c r="AU745" i="2"/>
  <c r="AU750" i="2"/>
  <c r="AT755" i="2"/>
  <c r="AU756" i="2"/>
  <c r="AU761" i="2"/>
  <c r="AU766" i="2"/>
  <c r="AT771" i="2"/>
  <c r="AU772" i="2"/>
  <c r="AU782" i="2"/>
  <c r="AU791" i="2"/>
  <c r="AU795" i="2"/>
  <c r="AT805" i="2"/>
  <c r="AT813" i="2"/>
  <c r="AT8" i="2"/>
  <c r="AU10" i="2"/>
  <c r="AU13" i="2"/>
  <c r="AT24" i="2"/>
  <c r="AT26" i="2"/>
  <c r="AT28" i="2"/>
  <c r="AT36" i="2"/>
  <c r="AU38" i="2"/>
  <c r="AU40" i="2"/>
  <c r="AU45" i="2"/>
  <c r="AU46" i="2"/>
  <c r="AU666" i="2"/>
  <c r="AU670" i="2"/>
  <c r="AU675" i="2"/>
  <c r="AU678" i="2"/>
  <c r="AU681" i="2"/>
  <c r="AU694" i="2"/>
  <c r="AU705" i="2"/>
  <c r="AT708" i="2"/>
  <c r="AT711" i="2"/>
  <c r="AT714" i="2"/>
  <c r="AU717" i="2"/>
  <c r="AU722" i="2"/>
  <c r="AT727" i="2"/>
  <c r="AU728" i="2"/>
  <c r="AU733" i="2"/>
  <c r="AU738" i="2"/>
  <c r="AT743" i="2"/>
  <c r="AU744" i="2"/>
  <c r="AU749" i="2"/>
  <c r="AU754" i="2"/>
  <c r="AT759" i="2"/>
  <c r="AU760" i="2"/>
  <c r="AU765" i="2"/>
  <c r="AU770" i="2"/>
  <c r="AT775" i="2"/>
  <c r="AU781" i="2"/>
  <c r="AU787" i="2"/>
  <c r="AT797" i="2"/>
  <c r="AU804" i="2"/>
  <c r="AU805" i="2"/>
  <c r="AT807" i="2"/>
  <c r="AT809" i="2"/>
  <c r="AU813" i="2"/>
  <c r="AT815" i="2"/>
  <c r="AT817" i="2"/>
  <c r="AU818" i="2"/>
  <c r="AT819" i="2"/>
  <c r="AT821" i="2"/>
  <c r="AU8" i="2"/>
  <c r="AT9" i="2"/>
  <c r="AT14" i="2"/>
  <c r="AU16" i="2"/>
  <c r="AT17" i="2"/>
  <c r="AT19" i="2"/>
  <c r="AU21" i="2"/>
  <c r="AT22" i="2"/>
  <c r="AU23" i="2"/>
  <c r="AU24" i="2"/>
  <c r="AU26" i="2"/>
  <c r="AU28" i="2"/>
  <c r="AT30" i="2"/>
  <c r="AU33" i="2"/>
  <c r="AT34" i="2"/>
  <c r="AU35" i="2"/>
  <c r="AU36" i="2"/>
  <c r="AT42" i="2"/>
  <c r="AU48" i="2"/>
  <c r="AT50" i="2"/>
  <c r="AU58" i="2"/>
  <c r="AT59" i="2"/>
  <c r="AU60" i="2"/>
  <c r="AU61" i="2"/>
  <c r="AU66" i="2"/>
  <c r="AU67" i="2"/>
  <c r="AU80" i="2"/>
  <c r="AU81" i="2"/>
  <c r="AU82" i="2"/>
  <c r="AT83" i="2"/>
  <c r="AU88" i="2"/>
  <c r="AU89" i="2"/>
  <c r="AU90" i="2"/>
  <c r="AT91" i="2"/>
  <c r="AU97" i="2"/>
  <c r="AU100" i="2"/>
  <c r="AU101" i="2"/>
  <c r="AU103" i="2"/>
  <c r="AU105" i="2"/>
  <c r="AU50" i="2"/>
  <c r="AT54" i="2"/>
  <c r="AT58" i="2"/>
  <c r="AU71" i="2"/>
  <c r="AT95" i="2"/>
  <c r="AT97" i="2"/>
  <c r="AU99" i="2"/>
  <c r="AU107" i="2"/>
  <c r="AU109" i="2"/>
  <c r="AT111" i="2"/>
  <c r="AU117" i="2"/>
  <c r="AU118" i="2"/>
  <c r="AU119" i="2"/>
  <c r="AT151" i="2"/>
  <c r="AT157" i="2"/>
  <c r="AU159" i="2"/>
  <c r="AT161" i="2"/>
  <c r="AU163" i="2"/>
  <c r="AT174" i="2"/>
  <c r="AU178" i="2"/>
  <c r="AU180" i="2"/>
  <c r="AU191" i="2"/>
  <c r="AU194" i="2"/>
  <c r="AU205" i="2"/>
  <c r="AU207" i="2"/>
  <c r="AU209" i="2"/>
  <c r="AU212" i="2"/>
  <c r="AU214" i="2"/>
  <c r="AT222" i="2"/>
  <c r="AU224" i="2"/>
  <c r="AT48" i="2"/>
  <c r="AU49" i="2"/>
  <c r="AT56" i="2"/>
  <c r="AT67" i="2"/>
  <c r="AT69" i="2"/>
  <c r="AU73" i="2"/>
  <c r="AU75" i="2"/>
  <c r="AU79" i="2"/>
  <c r="AU83" i="2"/>
  <c r="AU87" i="2"/>
  <c r="AU91" i="2"/>
  <c r="AU94" i="2"/>
  <c r="AT105" i="2"/>
  <c r="AU110" i="2"/>
  <c r="AU111" i="2"/>
  <c r="AU112" i="2"/>
  <c r="AT113" i="2"/>
  <c r="AT121" i="2"/>
  <c r="AT123" i="2"/>
  <c r="AT125" i="2"/>
  <c r="AT126" i="2"/>
  <c r="AT129" i="2"/>
  <c r="AT130" i="2"/>
  <c r="AT133" i="2"/>
  <c r="AT134" i="2"/>
  <c r="AT137" i="2"/>
  <c r="AT138" i="2"/>
  <c r="AT141" i="2"/>
  <c r="AT142" i="2"/>
  <c r="AT145" i="2"/>
  <c r="AT146" i="2"/>
  <c r="AT150" i="2"/>
  <c r="AU151" i="2"/>
  <c r="AU152" i="2"/>
  <c r="AT153" i="2"/>
  <c r="AU157" i="2"/>
  <c r="AU158" i="2"/>
  <c r="AU161" i="2"/>
  <c r="AT170" i="2"/>
  <c r="AT171" i="2"/>
  <c r="AT172" i="2"/>
  <c r="AU173" i="2"/>
  <c r="AU174" i="2"/>
  <c r="AU175" i="2"/>
  <c r="AU176" i="2"/>
  <c r="AU190" i="2"/>
  <c r="AT198" i="2"/>
  <c r="AT202" i="2"/>
  <c r="AT219" i="2"/>
  <c r="AU222" i="2"/>
  <c r="AT227" i="2"/>
  <c r="AT230" i="2"/>
  <c r="AU127" i="2"/>
  <c r="AU130" i="2"/>
  <c r="AU132" i="2"/>
  <c r="AU134" i="2"/>
  <c r="AU136" i="2"/>
  <c r="AU138" i="2"/>
  <c r="AU139" i="2"/>
  <c r="AU141" i="2"/>
  <c r="AU143" i="2"/>
  <c r="AU145" i="2"/>
  <c r="AT149" i="2"/>
  <c r="AU150" i="2"/>
  <c r="AT166" i="2"/>
  <c r="AT167" i="2"/>
  <c r="AU169" i="2"/>
  <c r="AU171" i="2"/>
  <c r="AT182" i="2"/>
  <c r="AT184" i="2"/>
  <c r="AT186" i="2"/>
  <c r="AT188" i="2"/>
  <c r="AU192" i="2"/>
  <c r="AT196" i="2"/>
  <c r="AU198" i="2"/>
  <c r="AU202" i="2"/>
  <c r="AU219" i="2"/>
  <c r="AU221" i="2"/>
  <c r="AT226" i="2"/>
  <c r="AU227" i="2"/>
  <c r="AU230" i="2"/>
  <c r="AU232" i="2"/>
  <c r="AU47" i="2"/>
  <c r="AT52" i="2"/>
  <c r="AT55" i="2"/>
  <c r="AU59" i="2"/>
  <c r="AT61" i="2"/>
  <c r="AU63" i="2"/>
  <c r="AT65" i="2"/>
  <c r="AT101" i="2"/>
  <c r="AU113" i="2"/>
  <c r="AT115" i="2"/>
  <c r="AU121" i="2"/>
  <c r="AU123" i="2"/>
  <c r="AU124" i="2"/>
  <c r="AU125" i="2"/>
  <c r="AU126" i="2"/>
  <c r="AU128" i="2"/>
  <c r="AU129" i="2"/>
  <c r="AU131" i="2"/>
  <c r="AU133" i="2"/>
  <c r="AU135" i="2"/>
  <c r="AU137" i="2"/>
  <c r="AU140" i="2"/>
  <c r="AU142" i="2"/>
  <c r="AU144" i="2"/>
  <c r="AU146" i="2"/>
  <c r="AU153" i="2"/>
  <c r="AT168" i="2"/>
  <c r="AU170" i="2"/>
  <c r="AU172" i="2"/>
  <c r="AT183" i="2"/>
  <c r="AT187" i="2"/>
  <c r="AT195" i="2"/>
  <c r="AU197" i="2"/>
  <c r="AT199" i="2"/>
  <c r="AT215" i="2"/>
  <c r="AT218" i="2"/>
  <c r="AU220" i="2"/>
  <c r="AU229" i="2"/>
  <c r="AU51" i="2"/>
  <c r="AU77" i="2"/>
  <c r="AT81" i="2"/>
  <c r="AT85" i="2"/>
  <c r="AT89" i="2"/>
  <c r="AT93" i="2"/>
  <c r="AT103" i="2"/>
  <c r="AT106" i="2"/>
  <c r="AT107" i="2"/>
  <c r="AT109" i="2"/>
  <c r="AU114" i="2"/>
  <c r="AU115" i="2"/>
  <c r="AU116" i="2"/>
  <c r="AT117" i="2"/>
  <c r="AT119" i="2"/>
  <c r="AU122" i="2"/>
  <c r="AU149" i="2"/>
  <c r="AU154" i="2"/>
  <c r="AT159" i="2"/>
  <c r="AT162" i="2"/>
  <c r="AT163" i="2"/>
  <c r="AT164" i="2"/>
  <c r="AU165" i="2"/>
  <c r="AU166" i="2"/>
  <c r="AU167" i="2"/>
  <c r="AU168" i="2"/>
  <c r="AT178" i="2"/>
  <c r="AT179" i="2"/>
  <c r="AT180" i="2"/>
  <c r="AU181" i="2"/>
  <c r="AU182" i="2"/>
  <c r="AU183" i="2"/>
  <c r="AU184" i="2"/>
  <c r="AU186" i="2"/>
  <c r="AU187" i="2"/>
  <c r="AU188" i="2"/>
  <c r="AT191" i="2"/>
  <c r="AT194" i="2"/>
  <c r="AU195" i="2"/>
  <c r="AU196" i="2"/>
  <c r="AU199" i="2"/>
  <c r="AT206" i="2"/>
  <c r="AT207" i="2"/>
  <c r="AT210" i="2"/>
  <c r="AT211" i="2"/>
  <c r="AT214" i="2"/>
  <c r="AU215" i="2"/>
  <c r="AU216" i="2"/>
  <c r="AU217" i="2"/>
  <c r="AU218" i="2"/>
  <c r="AT223" i="2"/>
  <c r="AU226" i="2"/>
  <c r="AU228" i="2"/>
  <c r="AT231" i="2"/>
  <c r="AU156" i="2"/>
  <c r="AT158" i="2"/>
  <c r="AU160" i="2"/>
  <c r="AU162" i="2"/>
  <c r="AU164" i="2"/>
  <c r="AT175" i="2"/>
  <c r="AT176" i="2"/>
  <c r="AU177" i="2"/>
  <c r="AU179" i="2"/>
  <c r="AT190" i="2"/>
  <c r="AU204" i="2"/>
  <c r="AU206" i="2"/>
  <c r="AU208" i="2"/>
  <c r="AU210" i="2"/>
  <c r="AU211" i="2"/>
  <c r="AU213" i="2"/>
  <c r="AU223" i="2"/>
  <c r="AU225" i="2"/>
  <c r="AU231" i="2"/>
  <c r="AU376" i="2"/>
  <c r="AU796" i="2"/>
  <c r="AT820" i="2"/>
  <c r="AT816" i="2"/>
  <c r="AT814" i="2"/>
  <c r="AT800" i="2"/>
  <c r="AT798" i="2"/>
  <c r="AU820" i="2"/>
  <c r="AU792" i="2"/>
  <c r="AT822" i="2"/>
  <c r="AU816" i="2"/>
  <c r="AT776" i="2"/>
  <c r="AU711" i="2"/>
  <c r="AT772" i="2"/>
  <c r="AT756" i="2"/>
  <c r="AT740" i="2"/>
  <c r="AT724" i="2"/>
  <c r="AU713" i="2"/>
  <c r="AU697" i="2"/>
  <c r="AT689" i="2"/>
  <c r="AU677" i="2"/>
  <c r="AT707" i="2"/>
  <c r="AU693" i="2"/>
  <c r="AU626" i="2"/>
  <c r="AT630" i="2"/>
  <c r="AT624" i="2"/>
  <c r="AT673" i="2"/>
  <c r="AT657" i="2"/>
  <c r="AT641" i="2"/>
  <c r="AU592" i="2"/>
  <c r="AT588" i="2"/>
  <c r="AU624" i="2"/>
  <c r="AU608" i="2"/>
  <c r="AT590" i="2"/>
  <c r="AT582" i="2"/>
  <c r="AT566" i="2"/>
  <c r="AU549" i="2"/>
  <c r="AT546" i="2"/>
  <c r="AT531" i="2"/>
  <c r="AT529" i="2"/>
  <c r="AU523" i="2"/>
  <c r="AT553" i="2"/>
  <c r="AU527" i="2"/>
  <c r="AT515" i="2"/>
  <c r="AT499" i="2"/>
  <c r="AT483" i="2"/>
  <c r="AT471" i="2"/>
  <c r="AT449" i="2"/>
  <c r="AT453" i="2"/>
  <c r="AT441" i="2"/>
  <c r="AU434" i="2"/>
  <c r="AT426" i="2"/>
  <c r="AT410" i="2"/>
  <c r="AT434" i="2"/>
  <c r="AT424" i="2"/>
  <c r="AT422" i="2"/>
  <c r="AU414" i="2"/>
  <c r="AT406" i="2"/>
  <c r="AT408" i="2"/>
  <c r="AT400" i="2"/>
  <c r="AT818" i="2"/>
  <c r="AU794" i="2"/>
  <c r="AT812" i="2"/>
  <c r="AT810" i="2"/>
  <c r="AU798" i="2"/>
  <c r="AT792" i="2"/>
  <c r="AT770" i="2"/>
  <c r="AT762" i="2"/>
  <c r="AT754" i="2"/>
  <c r="AT746" i="2"/>
  <c r="AT738" i="2"/>
  <c r="AT730" i="2"/>
  <c r="AT722" i="2"/>
  <c r="AT697" i="2"/>
  <c r="AT695" i="2"/>
  <c r="AT768" i="2"/>
  <c r="AT752" i="2"/>
  <c r="AT736" i="2"/>
  <c r="AT720" i="2"/>
  <c r="AT687" i="2"/>
  <c r="AT683" i="2"/>
  <c r="AT679" i="2"/>
  <c r="AT675" i="2"/>
  <c r="AT667" i="2"/>
  <c r="AT659" i="2"/>
  <c r="AT651" i="2"/>
  <c r="AT643" i="2"/>
  <c r="AU634" i="2"/>
  <c r="AU600" i="2"/>
  <c r="AT596" i="2"/>
  <c r="AT610" i="2"/>
  <c r="AT608" i="2"/>
  <c r="AT669" i="2"/>
  <c r="AT653" i="2"/>
  <c r="AT637" i="2"/>
  <c r="AU632" i="2"/>
  <c r="AT629" i="2"/>
  <c r="AU614" i="2"/>
  <c r="AT606" i="2"/>
  <c r="AT604" i="2"/>
  <c r="AT634" i="2"/>
  <c r="AT594" i="2"/>
  <c r="AT578" i="2"/>
  <c r="AT562" i="2"/>
  <c r="AU539" i="2"/>
  <c r="AU521" i="2"/>
  <c r="AT580" i="2"/>
  <c r="AT572" i="2"/>
  <c r="AT564" i="2"/>
  <c r="AT556" i="2"/>
  <c r="AU551" i="2"/>
  <c r="AT547" i="2"/>
  <c r="AU543" i="2"/>
  <c r="AT535" i="2"/>
  <c r="AT533" i="2"/>
  <c r="AT511" i="2"/>
  <c r="AT495" i="2"/>
  <c r="AT479" i="2"/>
  <c r="AU469" i="2"/>
  <c r="AT463" i="2"/>
  <c r="AT461" i="2"/>
  <c r="AT513" i="2"/>
  <c r="AT505" i="2"/>
  <c r="AT497" i="2"/>
  <c r="AT489" i="2"/>
  <c r="AU812" i="2"/>
  <c r="AT780" i="2"/>
  <c r="AU822" i="2"/>
  <c r="AU814" i="2"/>
  <c r="AT808" i="2"/>
  <c r="AT806" i="2"/>
  <c r="AU709" i="2"/>
  <c r="AT681" i="2"/>
  <c r="AT764" i="2"/>
  <c r="AT748" i="2"/>
  <c r="AT732" i="2"/>
  <c r="AT716" i="2"/>
  <c r="AU715" i="2"/>
  <c r="AU707" i="2"/>
  <c r="AT715" i="2"/>
  <c r="AT701" i="2"/>
  <c r="AT699" i="2"/>
  <c r="AU691" i="2"/>
  <c r="AU628" i="2"/>
  <c r="AT665" i="2"/>
  <c r="AT649" i="2"/>
  <c r="AT622" i="2"/>
  <c r="AT620" i="2"/>
  <c r="AT632" i="2"/>
  <c r="AT618" i="2"/>
  <c r="AT616" i="2"/>
  <c r="AU610" i="2"/>
  <c r="AT602" i="2"/>
  <c r="AT598" i="2"/>
  <c r="AT574" i="2"/>
  <c r="AT558" i="2"/>
  <c r="AU547" i="2"/>
  <c r="AU537" i="2"/>
  <c r="AT551" i="2"/>
  <c r="AT543" i="2"/>
  <c r="AT541" i="2"/>
  <c r="AT527" i="2"/>
  <c r="AT525" i="2"/>
  <c r="AT539" i="2"/>
  <c r="AT537" i="2"/>
  <c r="AT545" i="2"/>
  <c r="AU525" i="2"/>
  <c r="AT507" i="2"/>
  <c r="AT491" i="2"/>
  <c r="AT475" i="2"/>
  <c r="AU455" i="2"/>
  <c r="AT459" i="2"/>
  <c r="AT457" i="2"/>
  <c r="AT469" i="2"/>
  <c r="AT445" i="2"/>
  <c r="AT437" i="2"/>
  <c r="AT428" i="2"/>
  <c r="AT443" i="2"/>
  <c r="AT439" i="2"/>
  <c r="AU412" i="2"/>
  <c r="AT432" i="2"/>
  <c r="AT392" i="2"/>
  <c r="AU810" i="2"/>
  <c r="AT804" i="2"/>
  <c r="AT802" i="2"/>
  <c r="AU784" i="2"/>
  <c r="AT784" i="2"/>
  <c r="AT796" i="2"/>
  <c r="AT794" i="2"/>
  <c r="AT788" i="2"/>
  <c r="AU776" i="2"/>
  <c r="AU800" i="2"/>
  <c r="AT790" i="2"/>
  <c r="AT786" i="2"/>
  <c r="AT782" i="2"/>
  <c r="AT778" i="2"/>
  <c r="AT774" i="2"/>
  <c r="AT766" i="2"/>
  <c r="AT758" i="2"/>
  <c r="AT750" i="2"/>
  <c r="AT742" i="2"/>
  <c r="AT734" i="2"/>
  <c r="AT726" i="2"/>
  <c r="AT718" i="2"/>
  <c r="AU685" i="2"/>
  <c r="AT713" i="2"/>
  <c r="AT693" i="2"/>
  <c r="AT691" i="2"/>
  <c r="AT685" i="2"/>
  <c r="AT760" i="2"/>
  <c r="AT744" i="2"/>
  <c r="AT728" i="2"/>
  <c r="AT705" i="2"/>
  <c r="AT703" i="2"/>
  <c r="AT709" i="2"/>
  <c r="AT677" i="2"/>
  <c r="AT671" i="2"/>
  <c r="AT663" i="2"/>
  <c r="AT655" i="2"/>
  <c r="AT647" i="2"/>
  <c r="AT639" i="2"/>
  <c r="AT614" i="2"/>
  <c r="AT612" i="2"/>
  <c r="AT600" i="2"/>
  <c r="AT661" i="2"/>
  <c r="AT645" i="2"/>
  <c r="AU630" i="2"/>
  <c r="AU612" i="2"/>
  <c r="AT626" i="2"/>
  <c r="AT592" i="2"/>
  <c r="AT586" i="2"/>
  <c r="AT570" i="2"/>
  <c r="AT554" i="2"/>
  <c r="AT519" i="2"/>
  <c r="AT584" i="2"/>
  <c r="AT576" i="2"/>
  <c r="AT568" i="2"/>
  <c r="AT560" i="2"/>
  <c r="AU553" i="2"/>
  <c r="AU545" i="2"/>
  <c r="AT523" i="2"/>
  <c r="AT521" i="2"/>
  <c r="AU541" i="2"/>
  <c r="AT503" i="2"/>
  <c r="AT487" i="2"/>
  <c r="AU451" i="2"/>
  <c r="AT517" i="2"/>
  <c r="AT509" i="2"/>
  <c r="AT501" i="2"/>
  <c r="AT493" i="2"/>
  <c r="AT485" i="2"/>
  <c r="AT477" i="2"/>
  <c r="AT455" i="2"/>
  <c r="AU416" i="2"/>
  <c r="AT404" i="2"/>
  <c r="AT388" i="2"/>
  <c r="AU378" i="2"/>
  <c r="AU374" i="2"/>
  <c r="AT398" i="2"/>
  <c r="AT390" i="2"/>
  <c r="AT350" i="2"/>
  <c r="AT363" i="2"/>
  <c r="AU358" i="2"/>
  <c r="AT343" i="2"/>
  <c r="AT330" i="2"/>
  <c r="AT372" i="2"/>
  <c r="AT368" i="2"/>
  <c r="AT364" i="2"/>
  <c r="AT360" i="2"/>
  <c r="AT356" i="2"/>
  <c r="AT352" i="2"/>
  <c r="AT344" i="2"/>
  <c r="AT325" i="2"/>
  <c r="AT326" i="2"/>
  <c r="AT314" i="2"/>
  <c r="AT310" i="2"/>
  <c r="AU301" i="2"/>
  <c r="AT294" i="2"/>
  <c r="AT281" i="2"/>
  <c r="AT279" i="2"/>
  <c r="AT289" i="2"/>
  <c r="AT287" i="2"/>
  <c r="AU268" i="2"/>
  <c r="AT262" i="2"/>
  <c r="AT258" i="2"/>
  <c r="AT247" i="2"/>
  <c r="AT260" i="2"/>
  <c r="AT197" i="2"/>
  <c r="AT212" i="2"/>
  <c r="AT208" i="2"/>
  <c r="AT204" i="2"/>
  <c r="AT189" i="2"/>
  <c r="AT228" i="2"/>
  <c r="AT217" i="2"/>
  <c r="AU201" i="2"/>
  <c r="AT177" i="2"/>
  <c r="AT156" i="2"/>
  <c r="AT160" i="2"/>
  <c r="AT140" i="2"/>
  <c r="AU96" i="2"/>
  <c r="AT90" i="2"/>
  <c r="AT82" i="2"/>
  <c r="AU72" i="2"/>
  <c r="AT88" i="2"/>
  <c r="AT33" i="2"/>
  <c r="AT412" i="2"/>
  <c r="AU430" i="2"/>
  <c r="AT420" i="2"/>
  <c r="AT418" i="2"/>
  <c r="AT416" i="2"/>
  <c r="AT414" i="2"/>
  <c r="AT382" i="2"/>
  <c r="AT380" i="2"/>
  <c r="AT376" i="2"/>
  <c r="AU380" i="2"/>
  <c r="AU371" i="2"/>
  <c r="AT351" i="2"/>
  <c r="AT347" i="2"/>
  <c r="AU329" i="2"/>
  <c r="AU325" i="2"/>
  <c r="AT322" i="2"/>
  <c r="AT340" i="2"/>
  <c r="AT329" i="2"/>
  <c r="AT304" i="2"/>
  <c r="AT317" i="2"/>
  <c r="AT313" i="2"/>
  <c r="AT309" i="2"/>
  <c r="AU291" i="2"/>
  <c r="AT285" i="2"/>
  <c r="AT283" i="2"/>
  <c r="AU289" i="2"/>
  <c r="AT277" i="2"/>
  <c r="AT275" i="2"/>
  <c r="AT264" i="2"/>
  <c r="AT266" i="2"/>
  <c r="AT253" i="2"/>
  <c r="AT251" i="2"/>
  <c r="AT249" i="2"/>
  <c r="AU245" i="2"/>
  <c r="AT233" i="2"/>
  <c r="AT193" i="2"/>
  <c r="AT216" i="2"/>
  <c r="AT229" i="2"/>
  <c r="AT213" i="2"/>
  <c r="AU193" i="2"/>
  <c r="AT148" i="2"/>
  <c r="AT173" i="2"/>
  <c r="AU155" i="2"/>
  <c r="AU147" i="2"/>
  <c r="AT143" i="2"/>
  <c r="AU148" i="2"/>
  <c r="AT136" i="2"/>
  <c r="AT116" i="2"/>
  <c r="AT108" i="2"/>
  <c r="AU104" i="2"/>
  <c r="AT96" i="2"/>
  <c r="AT110" i="2"/>
  <c r="AT104" i="2"/>
  <c r="AU70" i="2"/>
  <c r="AT84" i="2"/>
  <c r="AU78" i="2"/>
  <c r="AT62" i="2"/>
  <c r="AT53" i="2"/>
  <c r="AU55" i="2"/>
  <c r="AT37" i="2"/>
  <c r="AT41" i="2"/>
  <c r="AU25" i="2"/>
  <c r="AT29" i="2"/>
  <c r="AT35" i="2"/>
  <c r="AT7" i="2"/>
  <c r="AU120" i="2"/>
  <c r="AU102" i="2"/>
  <c r="AT102" i="2"/>
  <c r="AU74" i="2"/>
  <c r="AT70" i="2"/>
  <c r="AT80" i="2"/>
  <c r="AT51" i="2"/>
  <c r="AT43" i="2"/>
  <c r="AU29" i="2"/>
  <c r="AT25" i="2"/>
  <c r="AT31" i="2"/>
  <c r="AT23" i="2"/>
  <c r="AT11" i="2"/>
  <c r="AT481" i="2"/>
  <c r="AU406" i="2"/>
  <c r="AT384" i="2"/>
  <c r="AT402" i="2"/>
  <c r="AT394" i="2"/>
  <c r="AT378" i="2"/>
  <c r="AT371" i="2"/>
  <c r="AT362" i="2"/>
  <c r="AT370" i="2"/>
  <c r="AT367" i="2"/>
  <c r="AU359" i="2"/>
  <c r="AT335" i="2"/>
  <c r="AT336" i="2"/>
  <c r="AU294" i="2"/>
  <c r="AU287" i="2"/>
  <c r="AT273" i="2"/>
  <c r="AU270" i="2"/>
  <c r="AT256" i="2"/>
  <c r="AT239" i="2"/>
  <c r="AT203" i="2"/>
  <c r="AU189" i="2"/>
  <c r="AT185" i="2"/>
  <c r="AT220" i="2"/>
  <c r="AT201" i="2"/>
  <c r="AT232" i="2"/>
  <c r="AT225" i="2"/>
  <c r="AT209" i="2"/>
  <c r="AU203" i="2"/>
  <c r="AT200" i="2"/>
  <c r="AT192" i="2"/>
  <c r="AT169" i="2"/>
  <c r="AT155" i="2"/>
  <c r="AT147" i="2"/>
  <c r="AT152" i="2"/>
  <c r="AT120" i="2"/>
  <c r="AT144" i="2"/>
  <c r="AT132" i="2"/>
  <c r="AT94" i="2"/>
  <c r="AT86" i="2"/>
  <c r="AT68" i="2"/>
  <c r="AT21" i="2"/>
  <c r="AT15" i="2"/>
  <c r="AT16" i="2"/>
  <c r="AT451" i="2"/>
  <c r="AT467" i="2"/>
  <c r="AT465" i="2"/>
  <c r="AU432" i="2"/>
  <c r="AT447" i="2"/>
  <c r="AT435" i="2"/>
  <c r="AU428" i="2"/>
  <c r="AT396" i="2"/>
  <c r="AT386" i="2"/>
  <c r="AU382" i="2"/>
  <c r="AT355" i="2"/>
  <c r="AT359" i="2"/>
  <c r="AT375" i="2"/>
  <c r="AT354" i="2"/>
  <c r="AU362" i="2"/>
  <c r="AT339" i="2"/>
  <c r="AT348" i="2"/>
  <c r="AT332" i="2"/>
  <c r="AU330" i="2"/>
  <c r="AU326" i="2"/>
  <c r="AU321" i="2"/>
  <c r="AT346" i="2"/>
  <c r="AT342" i="2"/>
  <c r="AT338" i="2"/>
  <c r="AT334" i="2"/>
  <c r="AT318" i="2"/>
  <c r="AT306" i="2"/>
  <c r="AT298" i="2"/>
  <c r="AT302" i="2"/>
  <c r="AT291" i="2"/>
  <c r="AT270" i="2"/>
  <c r="AT268" i="2"/>
  <c r="AU272" i="2"/>
  <c r="AT272" i="2"/>
  <c r="AU253" i="2"/>
  <c r="AT243" i="2"/>
  <c r="AT241" i="2"/>
  <c r="AT237" i="2"/>
  <c r="AT235" i="2"/>
  <c r="AU185" i="2"/>
  <c r="AU200" i="2"/>
  <c r="AT224" i="2"/>
  <c r="AT221" i="2"/>
  <c r="AT205" i="2"/>
  <c r="AT181" i="2"/>
  <c r="AT165" i="2"/>
  <c r="AT154" i="2"/>
  <c r="AT122" i="2"/>
  <c r="AT139" i="2"/>
  <c r="AT135" i="2"/>
  <c r="AT131" i="2"/>
  <c r="AT127" i="2"/>
  <c r="AT118" i="2"/>
  <c r="AT128" i="2"/>
  <c r="AT112" i="2"/>
  <c r="AU106" i="2"/>
  <c r="AT78" i="2"/>
  <c r="AT92" i="2"/>
  <c r="AU76" i="2"/>
  <c r="AT66" i="2"/>
  <c r="AU57" i="2"/>
  <c r="AT64" i="2"/>
  <c r="AU53" i="2"/>
  <c r="AT49" i="2"/>
  <c r="AT27" i="2"/>
  <c r="AU15" i="2"/>
  <c r="AT124" i="2"/>
  <c r="AT114" i="2"/>
  <c r="AU108" i="2"/>
  <c r="AT100" i="2"/>
  <c r="AT98" i="2"/>
  <c r="AT72" i="2"/>
  <c r="AT76" i="2"/>
  <c r="AT57" i="2"/>
  <c r="AT60" i="2"/>
  <c r="AT47" i="2"/>
  <c r="AT45" i="2"/>
  <c r="AT39" i="2"/>
  <c r="AU18" i="2"/>
  <c r="AW233" i="2"/>
  <c r="AW234" i="2"/>
  <c r="AW235" i="2"/>
  <c r="AV238" i="2"/>
  <c r="AV240" i="2"/>
  <c r="AX240" i="2" s="1"/>
  <c r="AZ240" i="2" s="1"/>
  <c r="BD240" i="2" s="1"/>
  <c r="AW245" i="2"/>
  <c r="AW252" i="2"/>
  <c r="AY252" i="2" s="1"/>
  <c r="AW255" i="2"/>
  <c r="AV257" i="2"/>
  <c r="AV261" i="2"/>
  <c r="AW271" i="2"/>
  <c r="AW281" i="2"/>
  <c r="AV282" i="2"/>
  <c r="AW286" i="2"/>
  <c r="AV288" i="2"/>
  <c r="AV290" i="2"/>
  <c r="AV293" i="2"/>
  <c r="AV294" i="2"/>
  <c r="AV298" i="2"/>
  <c r="AV302" i="2"/>
  <c r="AV310" i="2"/>
  <c r="AV311" i="2"/>
  <c r="AV312" i="2"/>
  <c r="AV323" i="2"/>
  <c r="AW327" i="2"/>
  <c r="AW237" i="2"/>
  <c r="AW240" i="2"/>
  <c r="AV242" i="2"/>
  <c r="AV244" i="2"/>
  <c r="AV246" i="2"/>
  <c r="AX246" i="2" s="1"/>
  <c r="AW257" i="2"/>
  <c r="AW258" i="2"/>
  <c r="AV259" i="2"/>
  <c r="AW261" i="2"/>
  <c r="AW262" i="2"/>
  <c r="AV263" i="2"/>
  <c r="AW266" i="2"/>
  <c r="AV267" i="2"/>
  <c r="AW273" i="2"/>
  <c r="AV274" i="2"/>
  <c r="AW282" i="2"/>
  <c r="AV284" i="2"/>
  <c r="AW290" i="2"/>
  <c r="AV295" i="2"/>
  <c r="AW296" i="2"/>
  <c r="AV299" i="2"/>
  <c r="AW300" i="2"/>
  <c r="AV303" i="2"/>
  <c r="AV306" i="2"/>
  <c r="AV307" i="2"/>
  <c r="AW311" i="2"/>
  <c r="AY311" i="2" s="1"/>
  <c r="AW312" i="2"/>
  <c r="AY312" i="2" s="1"/>
  <c r="AV319" i="2"/>
  <c r="AX319" i="2" s="1"/>
  <c r="AZ319" i="2" s="1"/>
  <c r="BD319" i="2" s="1"/>
  <c r="AW320" i="2"/>
  <c r="AW323" i="2"/>
  <c r="AY323" i="2" s="1"/>
  <c r="BA323" i="2" s="1"/>
  <c r="AW330" i="2"/>
  <c r="AV331" i="2"/>
  <c r="AW333" i="2"/>
  <c r="AV339" i="2"/>
  <c r="AV340" i="2"/>
  <c r="AV236" i="2"/>
  <c r="AW239" i="2"/>
  <c r="AW244" i="2"/>
  <c r="AY244" i="2" s="1"/>
  <c r="BA244" i="2" s="1"/>
  <c r="BE244" i="2" s="1"/>
  <c r="AW247" i="2"/>
  <c r="AV248" i="2"/>
  <c r="AW249" i="2"/>
  <c r="AW251" i="2"/>
  <c r="AW253" i="2"/>
  <c r="AW259" i="2"/>
  <c r="AW263" i="2"/>
  <c r="AW267" i="2"/>
  <c r="AY267" i="2" s="1"/>
  <c r="BA267" i="2" s="1"/>
  <c r="BB267" i="2" s="1"/>
  <c r="BF267" i="2" s="1"/>
  <c r="AV269" i="2"/>
  <c r="AV270" i="2"/>
  <c r="AV272" i="2"/>
  <c r="AW274" i="2"/>
  <c r="AW277" i="2"/>
  <c r="AY277" i="2" s="1"/>
  <c r="AV278" i="2"/>
  <c r="AW279" i="2"/>
  <c r="AW295" i="2"/>
  <c r="AW299" i="2"/>
  <c r="AW303" i="2"/>
  <c r="AW304" i="2"/>
  <c r="AW307" i="2"/>
  <c r="AV308" i="2"/>
  <c r="AV314" i="2"/>
  <c r="AV315" i="2"/>
  <c r="AW316" i="2"/>
  <c r="AY316" i="2" s="1"/>
  <c r="AV318" i="2"/>
  <c r="AW319" i="2"/>
  <c r="AV234" i="2"/>
  <c r="AX234" i="2" s="1"/>
  <c r="AW236" i="2"/>
  <c r="AY236" i="2" s="1"/>
  <c r="AW248" i="2"/>
  <c r="AV250" i="2"/>
  <c r="AV252" i="2"/>
  <c r="AV254" i="2"/>
  <c r="AV255" i="2"/>
  <c r="AV265" i="2"/>
  <c r="AV271" i="2"/>
  <c r="AX271" i="2" s="1"/>
  <c r="AV276" i="2"/>
  <c r="AX276" i="2" s="1"/>
  <c r="AZ276" i="2" s="1"/>
  <c r="BD276" i="2" s="1"/>
  <c r="AW278" i="2"/>
  <c r="AV280" i="2"/>
  <c r="AW283" i="2"/>
  <c r="AW285" i="2"/>
  <c r="AV286" i="2"/>
  <c r="AV292" i="2"/>
  <c r="AW308" i="2"/>
  <c r="AW315" i="2"/>
  <c r="AW324" i="2"/>
  <c r="AV327" i="2"/>
  <c r="AV329" i="2"/>
  <c r="AV332" i="2"/>
  <c r="AW336" i="2"/>
  <c r="AY336" i="2" s="1"/>
  <c r="AV337" i="2"/>
  <c r="AW341" i="2"/>
  <c r="AY341" i="2" s="1"/>
  <c r="AV333" i="2"/>
  <c r="AW340" i="2"/>
  <c r="AW345" i="2"/>
  <c r="AY345" i="2" s="1"/>
  <c r="AV351" i="2"/>
  <c r="AW352" i="2"/>
  <c r="AV353" i="2"/>
  <c r="AW356" i="2"/>
  <c r="AW357" i="2"/>
  <c r="AW361" i="2"/>
  <c r="AV363" i="2"/>
  <c r="AV364" i="2"/>
  <c r="AV365" i="2"/>
  <c r="AW369" i="2"/>
  <c r="AY369" i="2" s="1"/>
  <c r="AW374" i="2"/>
  <c r="AV379" i="2"/>
  <c r="AW384" i="2"/>
  <c r="AW386" i="2"/>
  <c r="AV387" i="2"/>
  <c r="AV391" i="2"/>
  <c r="AX391" i="2" s="1"/>
  <c r="AW393" i="2"/>
  <c r="AV399" i="2"/>
  <c r="AW401" i="2"/>
  <c r="AV407" i="2"/>
  <c r="AW413" i="2"/>
  <c r="AV415" i="2"/>
  <c r="AV417" i="2"/>
  <c r="AV419" i="2"/>
  <c r="AW421" i="2"/>
  <c r="AV423" i="2"/>
  <c r="AV425" i="2"/>
  <c r="AW426" i="2"/>
  <c r="AW430" i="2"/>
  <c r="AV432" i="2"/>
  <c r="AV434" i="2"/>
  <c r="AW436" i="2"/>
  <c r="AW438" i="2"/>
  <c r="AW439" i="2"/>
  <c r="AV440" i="2"/>
  <c r="AW442" i="2"/>
  <c r="AW443" i="2"/>
  <c r="AV444" i="2"/>
  <c r="AW328" i="2"/>
  <c r="AW331" i="2"/>
  <c r="AW332" i="2"/>
  <c r="AW337" i="2"/>
  <c r="AV347" i="2"/>
  <c r="AV348" i="2"/>
  <c r="AW353" i="2"/>
  <c r="AW364" i="2"/>
  <c r="AY364" i="2" s="1"/>
  <c r="AW365" i="2"/>
  <c r="AY365" i="2" s="1"/>
  <c r="BA365" i="2" s="1"/>
  <c r="AV371" i="2"/>
  <c r="AV372" i="2"/>
  <c r="AW379" i="2"/>
  <c r="AY379" i="2" s="1"/>
  <c r="AV381" i="2"/>
  <c r="AV383" i="2"/>
  <c r="AX383" i="2" s="1"/>
  <c r="AV385" i="2"/>
  <c r="AW387" i="2"/>
  <c r="AW388" i="2"/>
  <c r="AY388" i="2" s="1"/>
  <c r="AV389" i="2"/>
  <c r="AW396" i="2"/>
  <c r="AV397" i="2"/>
  <c r="AW404" i="2"/>
  <c r="AY404" i="2" s="1"/>
  <c r="AV405" i="2"/>
  <c r="AV411" i="2"/>
  <c r="AW417" i="2"/>
  <c r="AW425" i="2"/>
  <c r="AV427" i="2"/>
  <c r="AV428" i="2"/>
  <c r="AV429" i="2"/>
  <c r="AV431" i="2"/>
  <c r="AV433" i="2"/>
  <c r="AW440" i="2"/>
  <c r="AY440" i="2" s="1"/>
  <c r="BA440" i="2" s="1"/>
  <c r="AW444" i="2"/>
  <c r="AV450" i="2"/>
  <c r="AW451" i="2"/>
  <c r="AV454" i="2"/>
  <c r="AV330" i="2"/>
  <c r="AV336" i="2"/>
  <c r="AV343" i="2"/>
  <c r="AV344" i="2"/>
  <c r="AW348" i="2"/>
  <c r="AY348" i="2" s="1"/>
  <c r="AV349" i="2"/>
  <c r="AV360" i="2"/>
  <c r="AV368" i="2"/>
  <c r="AW372" i="2"/>
  <c r="AV373" i="2"/>
  <c r="AV377" i="2"/>
  <c r="AW383" i="2"/>
  <c r="AW389" i="2"/>
  <c r="AV395" i="2"/>
  <c r="AW397" i="2"/>
  <c r="AY397" i="2" s="1"/>
  <c r="BA397" i="2" s="1"/>
  <c r="BB397" i="2" s="1"/>
  <c r="BF397" i="2" s="1"/>
  <c r="AV403" i="2"/>
  <c r="AW405" i="2"/>
  <c r="AW408" i="2"/>
  <c r="AV409" i="2"/>
  <c r="AW412" i="2"/>
  <c r="AW420" i="2"/>
  <c r="AW429" i="2"/>
  <c r="AW433" i="2"/>
  <c r="AW447" i="2"/>
  <c r="AV448" i="2"/>
  <c r="AW450" i="2"/>
  <c r="AV452" i="2"/>
  <c r="AW454" i="2"/>
  <c r="AV335" i="2"/>
  <c r="AV341" i="2"/>
  <c r="AW344" i="2"/>
  <c r="AV345" i="2"/>
  <c r="AW349" i="2"/>
  <c r="AV352" i="2"/>
  <c r="AV355" i="2"/>
  <c r="AV356" i="2"/>
  <c r="AV357" i="2"/>
  <c r="AW360" i="2"/>
  <c r="AV361" i="2"/>
  <c r="AW368" i="2"/>
  <c r="AV369" i="2"/>
  <c r="AW373" i="2"/>
  <c r="AY373" i="2" s="1"/>
  <c r="BA373" i="2" s="1"/>
  <c r="BB373" i="2" s="1"/>
  <c r="BF373" i="2" s="1"/>
  <c r="AV375" i="2"/>
  <c r="AW378" i="2"/>
  <c r="AV386" i="2"/>
  <c r="AW392" i="2"/>
  <c r="AV393" i="2"/>
  <c r="AW400" i="2"/>
  <c r="AV401" i="2"/>
  <c r="AW409" i="2"/>
  <c r="AV413" i="2"/>
  <c r="AW418" i="2"/>
  <c r="AV421" i="2"/>
  <c r="AW435" i="2"/>
  <c r="AV436" i="2"/>
  <c r="AV438" i="2"/>
  <c r="AV442" i="2"/>
  <c r="AV446" i="2"/>
  <c r="AX446" i="2" s="1"/>
  <c r="AW448" i="2"/>
  <c r="AW452" i="2"/>
  <c r="AW455" i="2"/>
  <c r="AW463" i="2"/>
  <c r="AV464" i="2"/>
  <c r="AX464" i="2" s="1"/>
  <c r="AW469" i="2"/>
  <c r="AV473" i="2"/>
  <c r="AV476" i="2"/>
  <c r="AX476" i="2" s="1"/>
  <c r="AZ476" i="2" s="1"/>
  <c r="BD476" i="2" s="1"/>
  <c r="AW477" i="2"/>
  <c r="AV484" i="2"/>
  <c r="AX484" i="2" s="1"/>
  <c r="AW485" i="2"/>
  <c r="AV492" i="2"/>
  <c r="AX492" i="2" s="1"/>
  <c r="AZ492" i="2" s="1"/>
  <c r="BD492" i="2" s="1"/>
  <c r="AW493" i="2"/>
  <c r="AY493" i="2" s="1"/>
  <c r="AV456" i="2"/>
  <c r="AW461" i="2"/>
  <c r="AW464" i="2"/>
  <c r="AV466" i="2"/>
  <c r="AV468" i="2"/>
  <c r="AV471" i="2"/>
  <c r="AW473" i="2"/>
  <c r="AW476" i="2"/>
  <c r="AV478" i="2"/>
  <c r="AW484" i="2"/>
  <c r="AV486" i="2"/>
  <c r="AW492" i="2"/>
  <c r="AV494" i="2"/>
  <c r="AW500" i="2"/>
  <c r="AV502" i="2"/>
  <c r="AW508" i="2"/>
  <c r="AV510" i="2"/>
  <c r="AW516" i="2"/>
  <c r="AW521" i="2"/>
  <c r="AV524" i="2"/>
  <c r="AW529" i="2"/>
  <c r="AW532" i="2"/>
  <c r="AV534" i="2"/>
  <c r="AV536" i="2"/>
  <c r="AW540" i="2"/>
  <c r="AV542" i="2"/>
  <c r="AV544" i="2"/>
  <c r="AW549" i="2"/>
  <c r="AV551" i="2"/>
  <c r="AW553" i="2"/>
  <c r="AW554" i="2"/>
  <c r="AV555" i="2"/>
  <c r="AW562" i="2"/>
  <c r="AV563" i="2"/>
  <c r="AW570" i="2"/>
  <c r="AV571" i="2"/>
  <c r="AW578" i="2"/>
  <c r="AV579" i="2"/>
  <c r="AW456" i="2"/>
  <c r="AY456" i="2" s="1"/>
  <c r="BA456" i="2" s="1"/>
  <c r="BE456" i="2" s="1"/>
  <c r="AV458" i="2"/>
  <c r="AV460" i="2"/>
  <c r="AV462" i="2"/>
  <c r="AW468" i="2"/>
  <c r="AV470" i="2"/>
  <c r="AW471" i="2"/>
  <c r="AV472" i="2"/>
  <c r="AV480" i="2"/>
  <c r="AX480" i="2" s="1"/>
  <c r="AZ480" i="2" s="1"/>
  <c r="BD480" i="2" s="1"/>
  <c r="AW481" i="2"/>
  <c r="AY481" i="2" s="1"/>
  <c r="BA481" i="2" s="1"/>
  <c r="BB481" i="2" s="1"/>
  <c r="BF481" i="2" s="1"/>
  <c r="AV488" i="2"/>
  <c r="AX488" i="2" s="1"/>
  <c r="AW489" i="2"/>
  <c r="AW460" i="2"/>
  <c r="AW472" i="2"/>
  <c r="AV474" i="2"/>
  <c r="AW480" i="2"/>
  <c r="AV482" i="2"/>
  <c r="AW488" i="2"/>
  <c r="AV490" i="2"/>
  <c r="AW496" i="2"/>
  <c r="AV498" i="2"/>
  <c r="AW504" i="2"/>
  <c r="AV506" i="2"/>
  <c r="AW512" i="2"/>
  <c r="AV514" i="2"/>
  <c r="AW517" i="2"/>
  <c r="AY517" i="2" s="1"/>
  <c r="AW520" i="2"/>
  <c r="AV522" i="2"/>
  <c r="AW528" i="2"/>
  <c r="AW539" i="2"/>
  <c r="AV546" i="2"/>
  <c r="AW548" i="2"/>
  <c r="AW552" i="2"/>
  <c r="AY552" i="2" s="1"/>
  <c r="AW558" i="2"/>
  <c r="AY558" i="2" s="1"/>
  <c r="AV559" i="2"/>
  <c r="AW566" i="2"/>
  <c r="AV567" i="2"/>
  <c r="AW574" i="2"/>
  <c r="AY574" i="2" s="1"/>
  <c r="AV575" i="2"/>
  <c r="AW582" i="2"/>
  <c r="AV518" i="2"/>
  <c r="AV520" i="2"/>
  <c r="AV526" i="2"/>
  <c r="AW531" i="2"/>
  <c r="AW537" i="2"/>
  <c r="AW545" i="2"/>
  <c r="AV548" i="2"/>
  <c r="AW555" i="2"/>
  <c r="AY555" i="2" s="1"/>
  <c r="AV557" i="2"/>
  <c r="AW571" i="2"/>
  <c r="AV573" i="2"/>
  <c r="AW583" i="2"/>
  <c r="AV589" i="2"/>
  <c r="AV597" i="2"/>
  <c r="AW599" i="2"/>
  <c r="AW604" i="2"/>
  <c r="AW606" i="2"/>
  <c r="AV607" i="2"/>
  <c r="AW612" i="2"/>
  <c r="AW615" i="2"/>
  <c r="AV617" i="2"/>
  <c r="AV619" i="2"/>
  <c r="AW623" i="2"/>
  <c r="AV625" i="2"/>
  <c r="AV626" i="2"/>
  <c r="AV627" i="2"/>
  <c r="AV630" i="2"/>
  <c r="AW632" i="2"/>
  <c r="AV636" i="2"/>
  <c r="AW642" i="2"/>
  <c r="AV644" i="2"/>
  <c r="AW650" i="2"/>
  <c r="AV652" i="2"/>
  <c r="AW658" i="2"/>
  <c r="AY658" i="2" s="1"/>
  <c r="AV660" i="2"/>
  <c r="AW666" i="2"/>
  <c r="AW497" i="2"/>
  <c r="AW501" i="2"/>
  <c r="AY501" i="2" s="1"/>
  <c r="AW505" i="2"/>
  <c r="AW509" i="2"/>
  <c r="AW513" i="2"/>
  <c r="AV538" i="2"/>
  <c r="AV540" i="2"/>
  <c r="AV547" i="2"/>
  <c r="AV550" i="2"/>
  <c r="AV554" i="2"/>
  <c r="AW559" i="2"/>
  <c r="AV561" i="2"/>
  <c r="AX561" i="2" s="1"/>
  <c r="AW575" i="2"/>
  <c r="AV577" i="2"/>
  <c r="AW586" i="2"/>
  <c r="AV587" i="2"/>
  <c r="AW594" i="2"/>
  <c r="AV595" i="2"/>
  <c r="AV603" i="2"/>
  <c r="AW607" i="2"/>
  <c r="AV609" i="2"/>
  <c r="AV611" i="2"/>
  <c r="AV613" i="2"/>
  <c r="AW619" i="2"/>
  <c r="AV621" i="2"/>
  <c r="AW627" i="2"/>
  <c r="AV631" i="2"/>
  <c r="AV633" i="2"/>
  <c r="AV634" i="2"/>
  <c r="AV635" i="2"/>
  <c r="AV638" i="2"/>
  <c r="AW639" i="2"/>
  <c r="AV646" i="2"/>
  <c r="AW647" i="2"/>
  <c r="AV654" i="2"/>
  <c r="AW655" i="2"/>
  <c r="AV662" i="2"/>
  <c r="AW663" i="2"/>
  <c r="AV670" i="2"/>
  <c r="AW671" i="2"/>
  <c r="AV698" i="2"/>
  <c r="AW703" i="2"/>
  <c r="AW705" i="2"/>
  <c r="AY705" i="2" s="1"/>
  <c r="BA705" i="2" s="1"/>
  <c r="AW707" i="2"/>
  <c r="AW711" i="2"/>
  <c r="AV713" i="2"/>
  <c r="AW715" i="2"/>
  <c r="AV717" i="2"/>
  <c r="AW718" i="2"/>
  <c r="AV725" i="2"/>
  <c r="AW726" i="2"/>
  <c r="AV733" i="2"/>
  <c r="AW734" i="2"/>
  <c r="AV741" i="2"/>
  <c r="AW742" i="2"/>
  <c r="AV749" i="2"/>
  <c r="AW750" i="2"/>
  <c r="AV757" i="2"/>
  <c r="AW758" i="2"/>
  <c r="AV765" i="2"/>
  <c r="AW766" i="2"/>
  <c r="AV773" i="2"/>
  <c r="AW774" i="2"/>
  <c r="AV777" i="2"/>
  <c r="AX777" i="2" s="1"/>
  <c r="AV779" i="2"/>
  <c r="AV781" i="2"/>
  <c r="AW782" i="2"/>
  <c r="AW785" i="2"/>
  <c r="AY785" i="2" s="1"/>
  <c r="AV787" i="2"/>
  <c r="AW523" i="2"/>
  <c r="AW524" i="2"/>
  <c r="AV528" i="2"/>
  <c r="AX528" i="2" s="1"/>
  <c r="AW544" i="2"/>
  <c r="AV552" i="2"/>
  <c r="AW563" i="2"/>
  <c r="AV565" i="2"/>
  <c r="AW579" i="2"/>
  <c r="AY579" i="2" s="1"/>
  <c r="AV581" i="2"/>
  <c r="AV585" i="2"/>
  <c r="AX585" i="2" s="1"/>
  <c r="AZ585" i="2" s="1"/>
  <c r="BD585" i="2" s="1"/>
  <c r="AW587" i="2"/>
  <c r="AW590" i="2"/>
  <c r="AY590" i="2" s="1"/>
  <c r="AV591" i="2"/>
  <c r="AV593" i="2"/>
  <c r="AX593" i="2" s="1"/>
  <c r="AW595" i="2"/>
  <c r="AV601" i="2"/>
  <c r="AW603" i="2"/>
  <c r="AV605" i="2"/>
  <c r="AW611" i="2"/>
  <c r="AW614" i="2"/>
  <c r="AV629" i="2"/>
  <c r="AW631" i="2"/>
  <c r="AW635" i="2"/>
  <c r="AY635" i="2" s="1"/>
  <c r="BA635" i="2" s="1"/>
  <c r="AW638" i="2"/>
  <c r="AV640" i="2"/>
  <c r="AW646" i="2"/>
  <c r="AV648" i="2"/>
  <c r="AW654" i="2"/>
  <c r="AV656" i="2"/>
  <c r="AW662" i="2"/>
  <c r="AV664" i="2"/>
  <c r="AV496" i="2"/>
  <c r="AV500" i="2"/>
  <c r="AV504" i="2"/>
  <c r="AV508" i="2"/>
  <c r="AV512" i="2"/>
  <c r="AV516" i="2"/>
  <c r="AV530" i="2"/>
  <c r="AV532" i="2"/>
  <c r="AW536" i="2"/>
  <c r="AW567" i="2"/>
  <c r="AV569" i="2"/>
  <c r="AV583" i="2"/>
  <c r="AW591" i="2"/>
  <c r="AW598" i="2"/>
  <c r="AV599" i="2"/>
  <c r="AV615" i="2"/>
  <c r="AX615" i="2" s="1"/>
  <c r="AZ615" i="2" s="1"/>
  <c r="BD615" i="2" s="1"/>
  <c r="AW620" i="2"/>
  <c r="AW622" i="2"/>
  <c r="AV623" i="2"/>
  <c r="AW628" i="2"/>
  <c r="AV642" i="2"/>
  <c r="AW643" i="2"/>
  <c r="AV650" i="2"/>
  <c r="AW651" i="2"/>
  <c r="AV658" i="2"/>
  <c r="AW659" i="2"/>
  <c r="AV666" i="2"/>
  <c r="AW667" i="2"/>
  <c r="AV674" i="2"/>
  <c r="AW675" i="2"/>
  <c r="AV678" i="2"/>
  <c r="AV680" i="2"/>
  <c r="AV682" i="2"/>
  <c r="AW683" i="2"/>
  <c r="AW686" i="2"/>
  <c r="AV688" i="2"/>
  <c r="AW690" i="2"/>
  <c r="AV692" i="2"/>
  <c r="AV694" i="2"/>
  <c r="AV696" i="2"/>
  <c r="AW702" i="2"/>
  <c r="AV704" i="2"/>
  <c r="AW706" i="2"/>
  <c r="AW710" i="2"/>
  <c r="AY710" i="2" s="1"/>
  <c r="AW714" i="2"/>
  <c r="AV721" i="2"/>
  <c r="AW722" i="2"/>
  <c r="AV729" i="2"/>
  <c r="AW730" i="2"/>
  <c r="AV737" i="2"/>
  <c r="AW738" i="2"/>
  <c r="AV745" i="2"/>
  <c r="AW746" i="2"/>
  <c r="AV753" i="2"/>
  <c r="AW754" i="2"/>
  <c r="AV761" i="2"/>
  <c r="AW762" i="2"/>
  <c r="AV769" i="2"/>
  <c r="AW770" i="2"/>
  <c r="AW670" i="2"/>
  <c r="AW678" i="2"/>
  <c r="AW694" i="2"/>
  <c r="AY694" i="2" s="1"/>
  <c r="AV708" i="2"/>
  <c r="AV714" i="2"/>
  <c r="AW717" i="2"/>
  <c r="AV727" i="2"/>
  <c r="AW733" i="2"/>
  <c r="AV743" i="2"/>
  <c r="AW749" i="2"/>
  <c r="AV759" i="2"/>
  <c r="AW765" i="2"/>
  <c r="AY765" i="2" s="1"/>
  <c r="AV775" i="2"/>
  <c r="AW781" i="2"/>
  <c r="AW786" i="2"/>
  <c r="AW796" i="2"/>
  <c r="AW804" i="2"/>
  <c r="AV805" i="2"/>
  <c r="AW810" i="2"/>
  <c r="AV813" i="2"/>
  <c r="AW818" i="2"/>
  <c r="AV820" i="2"/>
  <c r="AW822" i="2"/>
  <c r="AV8" i="2"/>
  <c r="AW13" i="2"/>
  <c r="AY13" i="2" s="1"/>
  <c r="AV16" i="2"/>
  <c r="AW23" i="2"/>
  <c r="AV24" i="2"/>
  <c r="AV26" i="2"/>
  <c r="AV28" i="2"/>
  <c r="AW35" i="2"/>
  <c r="AY35" i="2" s="1"/>
  <c r="AV36" i="2"/>
  <c r="AW40" i="2"/>
  <c r="AV668" i="2"/>
  <c r="AW674" i="2"/>
  <c r="AW679" i="2"/>
  <c r="AV684" i="2"/>
  <c r="AV686" i="2"/>
  <c r="AW695" i="2"/>
  <c r="AW697" i="2"/>
  <c r="AW698" i="2"/>
  <c r="AV702" i="2"/>
  <c r="AW721" i="2"/>
  <c r="AV731" i="2"/>
  <c r="AW737" i="2"/>
  <c r="AV747" i="2"/>
  <c r="AW753" i="2"/>
  <c r="AV763" i="2"/>
  <c r="AW769" i="2"/>
  <c r="AW777" i="2"/>
  <c r="AW794" i="2"/>
  <c r="AV797" i="2"/>
  <c r="AW802" i="2"/>
  <c r="AW805" i="2"/>
  <c r="AV807" i="2"/>
  <c r="AV809" i="2"/>
  <c r="AW813" i="2"/>
  <c r="AV815" i="2"/>
  <c r="AV817" i="2"/>
  <c r="AV819" i="2"/>
  <c r="AV821" i="2"/>
  <c r="AW8" i="2"/>
  <c r="AV9" i="2"/>
  <c r="AW16" i="2"/>
  <c r="AV17" i="2"/>
  <c r="AW18" i="2"/>
  <c r="AV19" i="2"/>
  <c r="AV22" i="2"/>
  <c r="AW24" i="2"/>
  <c r="AY24" i="2" s="1"/>
  <c r="AW28" i="2"/>
  <c r="AV30" i="2"/>
  <c r="AV34" i="2"/>
  <c r="AW36" i="2"/>
  <c r="AV42" i="2"/>
  <c r="AW43" i="2"/>
  <c r="AV50" i="2"/>
  <c r="AW51" i="2"/>
  <c r="AW55" i="2"/>
  <c r="AV57" i="2"/>
  <c r="AW58" i="2"/>
  <c r="AV59" i="2"/>
  <c r="AX59" i="2" s="1"/>
  <c r="AW61" i="2"/>
  <c r="AW81" i="2"/>
  <c r="AV83" i="2"/>
  <c r="AW89" i="2"/>
  <c r="AV91" i="2"/>
  <c r="AW94" i="2"/>
  <c r="AW97" i="2"/>
  <c r="AW101" i="2"/>
  <c r="AW105" i="2"/>
  <c r="AY105" i="2" s="1"/>
  <c r="AV672" i="2"/>
  <c r="AV710" i="2"/>
  <c r="AV719" i="2"/>
  <c r="AW725" i="2"/>
  <c r="AY725" i="2" s="1"/>
  <c r="AV735" i="2"/>
  <c r="AW741" i="2"/>
  <c r="AV751" i="2"/>
  <c r="AW757" i="2"/>
  <c r="AY757" i="2" s="1"/>
  <c r="BA757" i="2" s="1"/>
  <c r="BE757" i="2" s="1"/>
  <c r="AV767" i="2"/>
  <c r="AW773" i="2"/>
  <c r="AW778" i="2"/>
  <c r="AV783" i="2"/>
  <c r="AV785" i="2"/>
  <c r="AV789" i="2"/>
  <c r="AW790" i="2"/>
  <c r="AV793" i="2"/>
  <c r="AW797" i="2"/>
  <c r="AV799" i="2"/>
  <c r="AV801" i="2"/>
  <c r="AV803" i="2"/>
  <c r="AW809" i="2"/>
  <c r="AY809" i="2" s="1"/>
  <c r="AV811" i="2"/>
  <c r="AW817" i="2"/>
  <c r="AW821" i="2"/>
  <c r="AV6" i="2"/>
  <c r="AW9" i="2"/>
  <c r="AV12" i="2"/>
  <c r="AW17" i="2"/>
  <c r="AY17" i="2" s="1"/>
  <c r="BA17" i="2" s="1"/>
  <c r="BE17" i="2" s="1"/>
  <c r="AW19" i="2"/>
  <c r="AV20" i="2"/>
  <c r="AW27" i="2"/>
  <c r="AW30" i="2"/>
  <c r="AW31" i="2"/>
  <c r="AV32" i="2"/>
  <c r="AV39" i="2"/>
  <c r="AW42" i="2"/>
  <c r="AV44" i="2"/>
  <c r="AV676" i="2"/>
  <c r="AW682" i="2"/>
  <c r="AW687" i="2"/>
  <c r="AV690" i="2"/>
  <c r="AV700" i="2"/>
  <c r="AV706" i="2"/>
  <c r="AX706" i="2" s="1"/>
  <c r="AV709" i="2"/>
  <c r="AV712" i="2"/>
  <c r="AV723" i="2"/>
  <c r="AW729" i="2"/>
  <c r="AV739" i="2"/>
  <c r="AW745" i="2"/>
  <c r="AV755" i="2"/>
  <c r="AW761" i="2"/>
  <c r="AV771" i="2"/>
  <c r="AW789" i="2"/>
  <c r="AY789" i="2" s="1"/>
  <c r="BA789" i="2" s="1"/>
  <c r="BB789" i="2" s="1"/>
  <c r="BF789" i="2" s="1"/>
  <c r="AV791" i="2"/>
  <c r="AW793" i="2"/>
  <c r="AV795" i="2"/>
  <c r="AW801" i="2"/>
  <c r="AW812" i="2"/>
  <c r="AW6" i="2"/>
  <c r="AW12" i="2"/>
  <c r="AV13" i="2"/>
  <c r="AW20" i="2"/>
  <c r="AW29" i="2"/>
  <c r="AW32" i="2"/>
  <c r="AV38" i="2"/>
  <c r="AW39" i="2"/>
  <c r="AV40" i="2"/>
  <c r="AV46" i="2"/>
  <c r="AW47" i="2"/>
  <c r="AY47" i="2" s="1"/>
  <c r="AW54" i="2"/>
  <c r="AV63" i="2"/>
  <c r="AW65" i="2"/>
  <c r="AY65" i="2" s="1"/>
  <c r="AW69" i="2"/>
  <c r="AV71" i="2"/>
  <c r="AV72" i="2"/>
  <c r="AV73" i="2"/>
  <c r="AV75" i="2"/>
  <c r="AV77" i="2"/>
  <c r="AV79" i="2"/>
  <c r="AW85" i="2"/>
  <c r="AV87" i="2"/>
  <c r="AW93" i="2"/>
  <c r="AW96" i="2"/>
  <c r="AV99" i="2"/>
  <c r="AW102" i="2"/>
  <c r="AW46" i="2"/>
  <c r="AW60" i="2"/>
  <c r="AW64" i="2"/>
  <c r="AV76" i="2"/>
  <c r="AW77" i="2"/>
  <c r="AV81" i="2"/>
  <c r="AV85" i="2"/>
  <c r="AV89" i="2"/>
  <c r="AV93" i="2"/>
  <c r="AW100" i="2"/>
  <c r="AV103" i="2"/>
  <c r="AW106" i="2"/>
  <c r="AW108" i="2"/>
  <c r="AV115" i="2"/>
  <c r="AW116" i="2"/>
  <c r="AV122" i="2"/>
  <c r="AW123" i="2"/>
  <c r="AW125" i="2"/>
  <c r="AW137" i="2"/>
  <c r="AW154" i="2"/>
  <c r="AV166" i="2"/>
  <c r="AW170" i="2"/>
  <c r="AV182" i="2"/>
  <c r="AW187" i="2"/>
  <c r="AY187" i="2" s="1"/>
  <c r="AW199" i="2"/>
  <c r="AV217" i="2"/>
  <c r="AV226" i="2"/>
  <c r="AW230" i="2"/>
  <c r="AW50" i="2"/>
  <c r="AV54" i="2"/>
  <c r="AV58" i="2"/>
  <c r="AV95" i="2"/>
  <c r="AV97" i="2"/>
  <c r="AX97" i="2" s="1"/>
  <c r="AW98" i="2"/>
  <c r="AV107" i="2"/>
  <c r="AV109" i="2"/>
  <c r="AW115" i="2"/>
  <c r="AY115" i="2" s="1"/>
  <c r="BA115" i="2" s="1"/>
  <c r="BB115" i="2" s="1"/>
  <c r="BF115" i="2" s="1"/>
  <c r="AV117" i="2"/>
  <c r="AV119" i="2"/>
  <c r="AW149" i="2"/>
  <c r="AV156" i="2"/>
  <c r="AV159" i="2"/>
  <c r="AV160" i="2"/>
  <c r="AV162" i="2"/>
  <c r="AW163" i="2"/>
  <c r="AY163" i="2" s="1"/>
  <c r="BA163" i="2" s="1"/>
  <c r="BE163" i="2" s="1"/>
  <c r="AW166" i="2"/>
  <c r="AV178" i="2"/>
  <c r="AW179" i="2"/>
  <c r="AY179" i="2" s="1"/>
  <c r="AW182" i="2"/>
  <c r="AW186" i="2"/>
  <c r="AW191" i="2"/>
  <c r="AV194" i="2"/>
  <c r="AW203" i="2"/>
  <c r="AV205" i="2"/>
  <c r="AV206" i="2"/>
  <c r="AX206" i="2" s="1"/>
  <c r="AW207" i="2"/>
  <c r="AY207" i="2" s="1"/>
  <c r="AV209" i="2"/>
  <c r="AV210" i="2"/>
  <c r="AW211" i="2"/>
  <c r="AV213" i="2"/>
  <c r="AV214" i="2"/>
  <c r="AW218" i="2"/>
  <c r="AW223" i="2"/>
  <c r="AV225" i="2"/>
  <c r="AW226" i="2"/>
  <c r="AV152" i="2"/>
  <c r="AV155" i="2"/>
  <c r="AV157" i="2"/>
  <c r="AV161" i="2"/>
  <c r="AV174" i="2"/>
  <c r="AX174" i="2" s="1"/>
  <c r="AW178" i="2"/>
  <c r="AY178" i="2" s="1"/>
  <c r="AW194" i="2"/>
  <c r="AV200" i="2"/>
  <c r="AW210" i="2"/>
  <c r="AW214" i="2"/>
  <c r="AV48" i="2"/>
  <c r="AV53" i="2"/>
  <c r="AV56" i="2"/>
  <c r="AV67" i="2"/>
  <c r="AV69" i="2"/>
  <c r="AW73" i="2"/>
  <c r="AW74" i="2"/>
  <c r="AW78" i="2"/>
  <c r="AW82" i="2"/>
  <c r="AW86" i="2"/>
  <c r="AW90" i="2"/>
  <c r="AV105" i="2"/>
  <c r="AV111" i="2"/>
  <c r="AW112" i="2"/>
  <c r="AY112" i="2" s="1"/>
  <c r="BA112" i="2" s="1"/>
  <c r="AW119" i="2"/>
  <c r="AV151" i="2"/>
  <c r="AW156" i="2"/>
  <c r="AW158" i="2"/>
  <c r="AW162" i="2"/>
  <c r="AW175" i="2"/>
  <c r="AV190" i="2"/>
  <c r="AV201" i="2"/>
  <c r="AW206" i="2"/>
  <c r="AV222" i="2"/>
  <c r="AV52" i="2"/>
  <c r="AV61" i="2"/>
  <c r="AV65" i="2"/>
  <c r="AW68" i="2"/>
  <c r="AV101" i="2"/>
  <c r="AV104" i="2"/>
  <c r="AW111" i="2"/>
  <c r="AV113" i="2"/>
  <c r="AV121" i="2"/>
  <c r="AV123" i="2"/>
  <c r="AV124" i="2"/>
  <c r="AV125" i="2"/>
  <c r="AW126" i="2"/>
  <c r="AV128" i="2"/>
  <c r="AV129" i="2"/>
  <c r="AW130" i="2"/>
  <c r="AV132" i="2"/>
  <c r="AV133" i="2"/>
  <c r="AW134" i="2"/>
  <c r="AV136" i="2"/>
  <c r="AV137" i="2"/>
  <c r="AW138" i="2"/>
  <c r="AV140" i="2"/>
  <c r="AV141" i="2"/>
  <c r="AW142" i="2"/>
  <c r="AV144" i="2"/>
  <c r="AV145" i="2"/>
  <c r="AW146" i="2"/>
  <c r="AW150" i="2"/>
  <c r="AV153" i="2"/>
  <c r="AW157" i="2"/>
  <c r="AW161" i="2"/>
  <c r="AV170" i="2"/>
  <c r="AW171" i="2"/>
  <c r="AY171" i="2" s="1"/>
  <c r="BA171" i="2" s="1"/>
  <c r="BE171" i="2" s="1"/>
  <c r="AW174" i="2"/>
  <c r="AW190" i="2"/>
  <c r="AY190" i="2" s="1"/>
  <c r="AV197" i="2"/>
  <c r="AV198" i="2"/>
  <c r="AW201" i="2"/>
  <c r="AV202" i="2"/>
  <c r="AW219" i="2"/>
  <c r="AV221" i="2"/>
  <c r="AW222" i="2"/>
  <c r="AW227" i="2"/>
  <c r="AV229" i="2"/>
  <c r="AV230" i="2"/>
  <c r="AW129" i="2"/>
  <c r="AW133" i="2"/>
  <c r="AW141" i="2"/>
  <c r="AW145" i="2"/>
  <c r="AV149" i="2"/>
  <c r="AW153" i="2"/>
  <c r="AW167" i="2"/>
  <c r="AW183" i="2"/>
  <c r="AY183" i="2" s="1"/>
  <c r="AV186" i="2"/>
  <c r="AV193" i="2"/>
  <c r="AW195" i="2"/>
  <c r="AW198" i="2"/>
  <c r="AW202" i="2"/>
  <c r="AW215" i="2"/>
  <c r="AV218" i="2"/>
  <c r="AW229" i="2"/>
  <c r="AW808" i="2"/>
  <c r="AV780" i="2"/>
  <c r="AV822" i="2"/>
  <c r="AV814" i="2"/>
  <c r="AV798" i="2"/>
  <c r="AW814" i="2"/>
  <c r="AW800" i="2"/>
  <c r="AV808" i="2"/>
  <c r="AW776" i="2"/>
  <c r="AW699" i="2"/>
  <c r="AV681" i="2"/>
  <c r="AW811" i="2"/>
  <c r="AY811" i="2" s="1"/>
  <c r="BA811" i="2" s="1"/>
  <c r="AW795" i="2"/>
  <c r="AW787" i="2"/>
  <c r="AV782" i="2"/>
  <c r="AW771" i="2"/>
  <c r="AV766" i="2"/>
  <c r="AW755" i="2"/>
  <c r="AV750" i="2"/>
  <c r="AW739" i="2"/>
  <c r="AV734" i="2"/>
  <c r="AW723" i="2"/>
  <c r="AV718" i="2"/>
  <c r="AW691" i="2"/>
  <c r="AW689" i="2"/>
  <c r="AY689" i="2" s="1"/>
  <c r="AW768" i="2"/>
  <c r="AW752" i="2"/>
  <c r="AW736" i="2"/>
  <c r="AW720" i="2"/>
  <c r="AY720" i="2" s="1"/>
  <c r="AV701" i="2"/>
  <c r="AW616" i="2"/>
  <c r="AV632" i="2"/>
  <c r="AW704" i="2"/>
  <c r="AW688" i="2"/>
  <c r="AV683" i="2"/>
  <c r="AW672" i="2"/>
  <c r="AY672" i="2" s="1"/>
  <c r="BA672" i="2" s="1"/>
  <c r="BE672" i="2" s="1"/>
  <c r="AV667" i="2"/>
  <c r="AW656" i="2"/>
  <c r="AV651" i="2"/>
  <c r="AW640" i="2"/>
  <c r="AW634" i="2"/>
  <c r="AW633" i="2"/>
  <c r="AV620" i="2"/>
  <c r="AW610" i="2"/>
  <c r="AW588" i="2"/>
  <c r="AW673" i="2"/>
  <c r="AW657" i="2"/>
  <c r="AW641" i="2"/>
  <c r="AV616" i="2"/>
  <c r="AW621" i="2"/>
  <c r="AY621" i="2" s="1"/>
  <c r="BA621" i="2" s="1"/>
  <c r="AW605" i="2"/>
  <c r="AW589" i="2"/>
  <c r="AW581" i="2"/>
  <c r="AV576" i="2"/>
  <c r="AW565" i="2"/>
  <c r="AV560" i="2"/>
  <c r="AV531" i="2"/>
  <c r="AV545" i="2"/>
  <c r="AV541" i="2"/>
  <c r="AV525" i="2"/>
  <c r="AV537" i="2"/>
  <c r="AW525" i="2"/>
  <c r="AW584" i="2"/>
  <c r="AY584" i="2" s="1"/>
  <c r="AW568" i="2"/>
  <c r="AW538" i="2"/>
  <c r="AW522" i="2"/>
  <c r="AW514" i="2"/>
  <c r="AV509" i="2"/>
  <c r="AW498" i="2"/>
  <c r="AV493" i="2"/>
  <c r="AW482" i="2"/>
  <c r="AY482" i="2" s="1"/>
  <c r="AV477" i="2"/>
  <c r="AW465" i="2"/>
  <c r="AW449" i="2"/>
  <c r="AW507" i="2"/>
  <c r="AW491" i="2"/>
  <c r="AW475" i="2"/>
  <c r="AY475" i="2" s="1"/>
  <c r="AV459" i="2"/>
  <c r="AV453" i="2"/>
  <c r="AW459" i="2"/>
  <c r="AV447" i="2"/>
  <c r="AV439" i="2"/>
  <c r="AW416" i="2"/>
  <c r="AW410" i="2"/>
  <c r="AV424" i="2"/>
  <c r="AW462" i="2"/>
  <c r="AV445" i="2"/>
  <c r="AV441" i="2"/>
  <c r="AW432" i="2"/>
  <c r="AW431" i="2"/>
  <c r="AW422" i="2"/>
  <c r="AW406" i="2"/>
  <c r="AW423" i="2"/>
  <c r="AW407" i="2"/>
  <c r="AW399" i="2"/>
  <c r="AV818" i="2"/>
  <c r="AV804" i="2"/>
  <c r="AV784" i="2"/>
  <c r="AV810" i="2"/>
  <c r="AV796" i="2"/>
  <c r="AV788" i="2"/>
  <c r="AW792" i="2"/>
  <c r="AV768" i="2"/>
  <c r="AV760" i="2"/>
  <c r="AV752" i="2"/>
  <c r="AV744" i="2"/>
  <c r="AV736" i="2"/>
  <c r="AV728" i="2"/>
  <c r="AV720" i="2"/>
  <c r="AV695" i="2"/>
  <c r="AV693" i="2"/>
  <c r="AV685" i="2"/>
  <c r="AW815" i="2"/>
  <c r="AY815" i="2" s="1"/>
  <c r="BA815" i="2" s="1"/>
  <c r="BE815" i="2" s="1"/>
  <c r="AW799" i="2"/>
  <c r="AW783" i="2"/>
  <c r="AY783" i="2" s="1"/>
  <c r="BA783" i="2" s="1"/>
  <c r="BE783" i="2" s="1"/>
  <c r="AV778" i="2"/>
  <c r="AW767" i="2"/>
  <c r="AV762" i="2"/>
  <c r="AW751" i="2"/>
  <c r="AV746" i="2"/>
  <c r="AW735" i="2"/>
  <c r="AV730" i="2"/>
  <c r="AW719" i="2"/>
  <c r="AW709" i="2"/>
  <c r="AW708" i="2"/>
  <c r="AV705" i="2"/>
  <c r="AW772" i="2"/>
  <c r="AW756" i="2"/>
  <c r="AW740" i="2"/>
  <c r="AY740" i="2" s="1"/>
  <c r="AW724" i="2"/>
  <c r="AV677" i="2"/>
  <c r="AV673" i="2"/>
  <c r="AV665" i="2"/>
  <c r="AV657" i="2"/>
  <c r="AV649" i="2"/>
  <c r="AV641" i="2"/>
  <c r="AW630" i="2"/>
  <c r="AW629" i="2"/>
  <c r="AV612" i="2"/>
  <c r="AW596" i="2"/>
  <c r="AV610" i="2"/>
  <c r="AV600" i="2"/>
  <c r="AW692" i="2"/>
  <c r="AW684" i="2"/>
  <c r="AY684" i="2" s="1"/>
  <c r="BA684" i="2" s="1"/>
  <c r="AV679" i="2"/>
  <c r="AW668" i="2"/>
  <c r="AV663" i="2"/>
  <c r="AW652" i="2"/>
  <c r="AV647" i="2"/>
  <c r="AW636" i="2"/>
  <c r="AW626" i="2"/>
  <c r="AV606" i="2"/>
  <c r="AW661" i="2"/>
  <c r="AW645" i="2"/>
  <c r="AY645" i="2" s="1"/>
  <c r="BA645" i="2" s="1"/>
  <c r="BE645" i="2" s="1"/>
  <c r="AV592" i="2"/>
  <c r="AW625" i="2"/>
  <c r="AW609" i="2"/>
  <c r="AW593" i="2"/>
  <c r="AW577" i="2"/>
  <c r="AV572" i="2"/>
  <c r="AW561" i="2"/>
  <c r="AV556" i="2"/>
  <c r="AW533" i="2"/>
  <c r="AV594" i="2"/>
  <c r="AV586" i="2"/>
  <c r="AV578" i="2"/>
  <c r="AV570" i="2"/>
  <c r="AV562" i="2"/>
  <c r="AW543" i="2"/>
  <c r="AV521" i="2"/>
  <c r="AW572" i="2"/>
  <c r="AW556" i="2"/>
  <c r="AV549" i="2"/>
  <c r="AV535" i="2"/>
  <c r="AW542" i="2"/>
  <c r="AY542" i="2" s="1"/>
  <c r="BA542" i="2" s="1"/>
  <c r="BE542" i="2" s="1"/>
  <c r="AW526" i="2"/>
  <c r="AW510" i="2"/>
  <c r="AY510" i="2" s="1"/>
  <c r="AV505" i="2"/>
  <c r="AW494" i="2"/>
  <c r="AV489" i="2"/>
  <c r="AW478" i="2"/>
  <c r="AY478" i="2" s="1"/>
  <c r="AV461" i="2"/>
  <c r="AV449" i="2"/>
  <c r="AW511" i="2"/>
  <c r="AW495" i="2"/>
  <c r="AY495" i="2" s="1"/>
  <c r="AW479" i="2"/>
  <c r="AV511" i="2"/>
  <c r="AV503" i="2"/>
  <c r="AV495" i="2"/>
  <c r="AW806" i="2"/>
  <c r="AW780" i="2"/>
  <c r="AV816" i="2"/>
  <c r="AV800" i="2"/>
  <c r="AW816" i="2"/>
  <c r="AW798" i="2"/>
  <c r="AV806" i="2"/>
  <c r="AV776" i="2"/>
  <c r="AW701" i="2"/>
  <c r="AY701" i="2" s="1"/>
  <c r="BA701" i="2" s="1"/>
  <c r="AW681" i="2"/>
  <c r="AV707" i="2"/>
  <c r="AW803" i="2"/>
  <c r="AV790" i="2"/>
  <c r="AW779" i="2"/>
  <c r="AV774" i="2"/>
  <c r="AW763" i="2"/>
  <c r="AY763" i="2" s="1"/>
  <c r="AV758" i="2"/>
  <c r="AW747" i="2"/>
  <c r="AV742" i="2"/>
  <c r="AW731" i="2"/>
  <c r="AY731" i="2" s="1"/>
  <c r="AV726" i="2"/>
  <c r="AW693" i="2"/>
  <c r="AV689" i="2"/>
  <c r="AW760" i="2"/>
  <c r="AW744" i="2"/>
  <c r="AW728" i="2"/>
  <c r="AY728" i="2" s="1"/>
  <c r="AV699" i="2"/>
  <c r="AW618" i="2"/>
  <c r="AV624" i="2"/>
  <c r="AW696" i="2"/>
  <c r="AW680" i="2"/>
  <c r="AV675" i="2"/>
  <c r="AW664" i="2"/>
  <c r="AY664" i="2" s="1"/>
  <c r="AV659" i="2"/>
  <c r="AW648" i="2"/>
  <c r="AV643" i="2"/>
  <c r="AV622" i="2"/>
  <c r="AW608" i="2"/>
  <c r="AV588" i="2"/>
  <c r="AW665" i="2"/>
  <c r="AW649" i="2"/>
  <c r="AY649" i="2" s="1"/>
  <c r="BA649" i="2" s="1"/>
  <c r="BE649" i="2" s="1"/>
  <c r="AV618" i="2"/>
  <c r="AV602" i="2"/>
  <c r="AW613" i="2"/>
  <c r="AW597" i="2"/>
  <c r="AV584" i="2"/>
  <c r="AW573" i="2"/>
  <c r="AV568" i="2"/>
  <c r="AW557" i="2"/>
  <c r="AY557" i="2" s="1"/>
  <c r="AV529" i="2"/>
  <c r="AV553" i="2"/>
  <c r="AV543" i="2"/>
  <c r="AV527" i="2"/>
  <c r="AV519" i="2"/>
  <c r="AW547" i="2"/>
  <c r="AW546" i="2"/>
  <c r="AV539" i="2"/>
  <c r="AW527" i="2"/>
  <c r="AW576" i="2"/>
  <c r="AW560" i="2"/>
  <c r="AW530" i="2"/>
  <c r="AV517" i="2"/>
  <c r="AW506" i="2"/>
  <c r="AV501" i="2"/>
  <c r="AW490" i="2"/>
  <c r="AV485" i="2"/>
  <c r="AW474" i="2"/>
  <c r="AW467" i="2"/>
  <c r="AW515" i="2"/>
  <c r="AW499" i="2"/>
  <c r="AW483" i="2"/>
  <c r="AV457" i="2"/>
  <c r="AV469" i="2"/>
  <c r="AW457" i="2"/>
  <c r="AW453" i="2"/>
  <c r="AV443" i="2"/>
  <c r="AV435" i="2"/>
  <c r="AV426" i="2"/>
  <c r="AW414" i="2"/>
  <c r="AV410" i="2"/>
  <c r="AW441" i="2"/>
  <c r="AV430" i="2"/>
  <c r="AV422" i="2"/>
  <c r="AW470" i="2"/>
  <c r="AW424" i="2"/>
  <c r="AY424" i="2" s="1"/>
  <c r="BA424" i="2" s="1"/>
  <c r="BB424" i="2" s="1"/>
  <c r="BF424" i="2" s="1"/>
  <c r="AV406" i="2"/>
  <c r="AW415" i="2"/>
  <c r="AV402" i="2"/>
  <c r="AW820" i="2"/>
  <c r="AW819" i="2"/>
  <c r="AY819" i="2" s="1"/>
  <c r="AV802" i="2"/>
  <c r="AW784" i="2"/>
  <c r="AV812" i="2"/>
  <c r="AV794" i="2"/>
  <c r="AW788" i="2"/>
  <c r="AV792" i="2"/>
  <c r="AV772" i="2"/>
  <c r="AV764" i="2"/>
  <c r="AV756" i="2"/>
  <c r="AV748" i="2"/>
  <c r="AV740" i="2"/>
  <c r="AV732" i="2"/>
  <c r="AV724" i="2"/>
  <c r="AV716" i="2"/>
  <c r="AW713" i="2"/>
  <c r="AW712" i="2"/>
  <c r="AV697" i="2"/>
  <c r="AV715" i="2"/>
  <c r="AV691" i="2"/>
  <c r="AW685" i="2"/>
  <c r="AW807" i="2"/>
  <c r="AW791" i="2"/>
  <c r="AV786" i="2"/>
  <c r="AW775" i="2"/>
  <c r="AV770" i="2"/>
  <c r="AW759" i="2"/>
  <c r="AV754" i="2"/>
  <c r="AW743" i="2"/>
  <c r="AV738" i="2"/>
  <c r="AW727" i="2"/>
  <c r="AV722" i="2"/>
  <c r="AV703" i="2"/>
  <c r="AW764" i="2"/>
  <c r="AW748" i="2"/>
  <c r="AY748" i="2" s="1"/>
  <c r="BA748" i="2" s="1"/>
  <c r="BE748" i="2" s="1"/>
  <c r="AW732" i="2"/>
  <c r="AW716" i="2"/>
  <c r="AV711" i="2"/>
  <c r="AW677" i="2"/>
  <c r="AV669" i="2"/>
  <c r="AV661" i="2"/>
  <c r="AV653" i="2"/>
  <c r="AV645" i="2"/>
  <c r="AV637" i="2"/>
  <c r="AV614" i="2"/>
  <c r="AW602" i="2"/>
  <c r="AV596" i="2"/>
  <c r="AV608" i="2"/>
  <c r="AW600" i="2"/>
  <c r="AW700" i="2"/>
  <c r="AV687" i="2"/>
  <c r="AW676" i="2"/>
  <c r="AV671" i="2"/>
  <c r="AW660" i="2"/>
  <c r="AV655" i="2"/>
  <c r="AW644" i="2"/>
  <c r="AV639" i="2"/>
  <c r="AW624" i="2"/>
  <c r="AV604" i="2"/>
  <c r="AW669" i="2"/>
  <c r="AW653" i="2"/>
  <c r="AW637" i="2"/>
  <c r="AV628" i="2"/>
  <c r="AW592" i="2"/>
  <c r="AW617" i="2"/>
  <c r="AW601" i="2"/>
  <c r="AW585" i="2"/>
  <c r="AY585" i="2" s="1"/>
  <c r="AV580" i="2"/>
  <c r="AW569" i="2"/>
  <c r="AV564" i="2"/>
  <c r="AW551" i="2"/>
  <c r="AW550" i="2"/>
  <c r="AW535" i="2"/>
  <c r="AW519" i="2"/>
  <c r="AV598" i="2"/>
  <c r="AV590" i="2"/>
  <c r="AV582" i="2"/>
  <c r="AV574" i="2"/>
  <c r="AV566" i="2"/>
  <c r="AV558" i="2"/>
  <c r="AW541" i="2"/>
  <c r="AV523" i="2"/>
  <c r="AW580" i="2"/>
  <c r="AW564" i="2"/>
  <c r="AV533" i="2"/>
  <c r="AW534" i="2"/>
  <c r="AW518" i="2"/>
  <c r="AV513" i="2"/>
  <c r="AW502" i="2"/>
  <c r="AY502" i="2" s="1"/>
  <c r="AV497" i="2"/>
  <c r="AW486" i="2"/>
  <c r="AV481" i="2"/>
  <c r="AV463" i="2"/>
  <c r="AW503" i="2"/>
  <c r="AW487" i="2"/>
  <c r="AY487" i="2" s="1"/>
  <c r="BA487" i="2" s="1"/>
  <c r="BE487" i="2" s="1"/>
  <c r="AV515" i="2"/>
  <c r="AV507" i="2"/>
  <c r="AV499" i="2"/>
  <c r="AV491" i="2"/>
  <c r="AV483" i="2"/>
  <c r="AV475" i="2"/>
  <c r="AW445" i="2"/>
  <c r="AW466" i="2"/>
  <c r="AW411" i="2"/>
  <c r="AW403" i="2"/>
  <c r="AY403" i="2" s="1"/>
  <c r="BA403" i="2" s="1"/>
  <c r="BE403" i="2" s="1"/>
  <c r="AV404" i="2"/>
  <c r="AV396" i="2"/>
  <c r="AV388" i="2"/>
  <c r="AV378" i="2"/>
  <c r="AW394" i="2"/>
  <c r="AY394" i="2" s="1"/>
  <c r="AV367" i="2"/>
  <c r="AW358" i="2"/>
  <c r="AW362" i="2"/>
  <c r="AW377" i="2"/>
  <c r="AW363" i="2"/>
  <c r="AV370" i="2"/>
  <c r="AV354" i="2"/>
  <c r="AW342" i="2"/>
  <c r="AW351" i="2"/>
  <c r="AW343" i="2"/>
  <c r="AV338" i="2"/>
  <c r="AW326" i="2"/>
  <c r="AV321" i="2"/>
  <c r="AW313" i="2"/>
  <c r="AY313" i="2" s="1"/>
  <c r="BA313" i="2" s="1"/>
  <c r="BE313" i="2" s="1"/>
  <c r="AW309" i="2"/>
  <c r="AW314" i="2"/>
  <c r="AV309" i="2"/>
  <c r="AW294" i="2"/>
  <c r="AV291" i="2"/>
  <c r="AV296" i="2"/>
  <c r="AW289" i="2"/>
  <c r="AV281" i="2"/>
  <c r="AV289" i="2"/>
  <c r="AW288" i="2"/>
  <c r="AV275" i="2"/>
  <c r="AW268" i="2"/>
  <c r="AW275" i="2"/>
  <c r="AV247" i="2"/>
  <c r="AV266" i="2"/>
  <c r="AV258" i="2"/>
  <c r="AW246" i="2"/>
  <c r="AV232" i="2"/>
  <c r="AW225" i="2"/>
  <c r="AV220" i="2"/>
  <c r="AW209" i="2"/>
  <c r="AV204" i="2"/>
  <c r="AW197" i="2"/>
  <c r="AW189" i="2"/>
  <c r="AW232" i="2"/>
  <c r="AV227" i="2"/>
  <c r="AW216" i="2"/>
  <c r="AV211" i="2"/>
  <c r="AW196" i="2"/>
  <c r="AV189" i="2"/>
  <c r="AW148" i="2"/>
  <c r="AV187" i="2"/>
  <c r="AW176" i="2"/>
  <c r="AV171" i="2"/>
  <c r="AV158" i="2"/>
  <c r="AV188" i="2"/>
  <c r="AW181" i="2"/>
  <c r="AV176" i="2"/>
  <c r="AW165" i="2"/>
  <c r="AV139" i="2"/>
  <c r="AW128" i="2"/>
  <c r="AW139" i="2"/>
  <c r="AV134" i="2"/>
  <c r="AX134" i="2" s="1"/>
  <c r="AZ134" i="2" s="1"/>
  <c r="BD134" i="2" s="1"/>
  <c r="AW122" i="2"/>
  <c r="AW113" i="2"/>
  <c r="AY113" i="2" s="1"/>
  <c r="BA113" i="2" s="1"/>
  <c r="BE113" i="2" s="1"/>
  <c r="AV98" i="2"/>
  <c r="AW80" i="2"/>
  <c r="AV82" i="2"/>
  <c r="AW72" i="2"/>
  <c r="AW66" i="2"/>
  <c r="AY66" i="2" s="1"/>
  <c r="AW59" i="2"/>
  <c r="AW45" i="2"/>
  <c r="AW44" i="2"/>
  <c r="AV25" i="2"/>
  <c r="AV23" i="2"/>
  <c r="AW10" i="2"/>
  <c r="AV7" i="2"/>
  <c r="AV451" i="2"/>
  <c r="AV467" i="2"/>
  <c r="AV412" i="2"/>
  <c r="AW437" i="2"/>
  <c r="AY437" i="2" s="1"/>
  <c r="BA437" i="2" s="1"/>
  <c r="BB437" i="2" s="1"/>
  <c r="BF437" i="2" s="1"/>
  <c r="AW458" i="2"/>
  <c r="AV437" i="2"/>
  <c r="AV420" i="2"/>
  <c r="AV416" i="2"/>
  <c r="AV398" i="2"/>
  <c r="AV380" i="2"/>
  <c r="AV376" i="2"/>
  <c r="AW380" i="2"/>
  <c r="AW398" i="2"/>
  <c r="AV358" i="2"/>
  <c r="AW350" i="2"/>
  <c r="AV362" i="2"/>
  <c r="AW381" i="2"/>
  <c r="AW366" i="2"/>
  <c r="AW346" i="2"/>
  <c r="AW322" i="2"/>
  <c r="AW339" i="2"/>
  <c r="AV334" i="2"/>
  <c r="AV322" i="2"/>
  <c r="AW329" i="2"/>
  <c r="AV328" i="2"/>
  <c r="AV320" i="2"/>
  <c r="AW297" i="2"/>
  <c r="AW310" i="2"/>
  <c r="AV305" i="2"/>
  <c r="AW302" i="2"/>
  <c r="AW301" i="2"/>
  <c r="AV285" i="2"/>
  <c r="AW276" i="2"/>
  <c r="AW270" i="2"/>
  <c r="AV268" i="2"/>
  <c r="AV273" i="2"/>
  <c r="AW264" i="2"/>
  <c r="AW265" i="2"/>
  <c r="AV256" i="2"/>
  <c r="AV251" i="2"/>
  <c r="AW250" i="2"/>
  <c r="AV243" i="2"/>
  <c r="AW241" i="2"/>
  <c r="AV239" i="2"/>
  <c r="AV237" i="2"/>
  <c r="AV233" i="2"/>
  <c r="AW221" i="2"/>
  <c r="AY221" i="2" s="1"/>
  <c r="AV216" i="2"/>
  <c r="AW205" i="2"/>
  <c r="AV199" i="2"/>
  <c r="AW192" i="2"/>
  <c r="AW193" i="2"/>
  <c r="AW231" i="2"/>
  <c r="AW228" i="2"/>
  <c r="AY228" i="2" s="1"/>
  <c r="AV223" i="2"/>
  <c r="AW212" i="2"/>
  <c r="AV207" i="2"/>
  <c r="AV196" i="2"/>
  <c r="AW155" i="2"/>
  <c r="AV195" i="2"/>
  <c r="AW188" i="2"/>
  <c r="AV183" i="2"/>
  <c r="AW172" i="2"/>
  <c r="AV167" i="2"/>
  <c r="AW143" i="2"/>
  <c r="AW177" i="2"/>
  <c r="AV172" i="2"/>
  <c r="AW160" i="2"/>
  <c r="AW159" i="2"/>
  <c r="AV177" i="2"/>
  <c r="AV169" i="2"/>
  <c r="AV147" i="2"/>
  <c r="AW140" i="2"/>
  <c r="AV135" i="2"/>
  <c r="AW124" i="2"/>
  <c r="AV118" i="2"/>
  <c r="AW135" i="2"/>
  <c r="AV130" i="2"/>
  <c r="AW121" i="2"/>
  <c r="AV114" i="2"/>
  <c r="AW109" i="2"/>
  <c r="AW104" i="2"/>
  <c r="AW103" i="2"/>
  <c r="AW110" i="2"/>
  <c r="AV106" i="2"/>
  <c r="AX106" i="2" s="1"/>
  <c r="AW84" i="2"/>
  <c r="AW76" i="2"/>
  <c r="AW75" i="2"/>
  <c r="AV94" i="2"/>
  <c r="AW83" i="2"/>
  <c r="AY83" i="2" s="1"/>
  <c r="AV68" i="2"/>
  <c r="AV60" i="2"/>
  <c r="AV55" i="2"/>
  <c r="AV66" i="2"/>
  <c r="AW49" i="2"/>
  <c r="AY49" i="2" s="1"/>
  <c r="BA49" i="2" s="1"/>
  <c r="AV37" i="2"/>
  <c r="AV51" i="2"/>
  <c r="AW37" i="2"/>
  <c r="AV29" i="2"/>
  <c r="AW34" i="2"/>
  <c r="AV21" i="2"/>
  <c r="AW21" i="2"/>
  <c r="AW7" i="2"/>
  <c r="AY7" i="2" s="1"/>
  <c r="BA7" i="2" s="1"/>
  <c r="BE7" i="2" s="1"/>
  <c r="AV120" i="2"/>
  <c r="AV150" i="2"/>
  <c r="AV142" i="2"/>
  <c r="AX142" i="2" s="1"/>
  <c r="AW131" i="2"/>
  <c r="AV102" i="2"/>
  <c r="AW88" i="2"/>
  <c r="AV92" i="2"/>
  <c r="AV84" i="2"/>
  <c r="AV90" i="2"/>
  <c r="AW67" i="2"/>
  <c r="AV62" i="2"/>
  <c r="AW52" i="2"/>
  <c r="AW33" i="2"/>
  <c r="AV27" i="2"/>
  <c r="AW15" i="2"/>
  <c r="AV10" i="2"/>
  <c r="AX10" i="2" s="1"/>
  <c r="AZ10" i="2" s="1"/>
  <c r="BD10" i="2" s="1"/>
  <c r="AV487" i="2"/>
  <c r="AV479" i="2"/>
  <c r="AV455" i="2"/>
  <c r="AW427" i="2"/>
  <c r="AV394" i="2"/>
  <c r="AV390" i="2"/>
  <c r="AV384" i="2"/>
  <c r="AV408" i="2"/>
  <c r="AV400" i="2"/>
  <c r="AV392" i="2"/>
  <c r="AW402" i="2"/>
  <c r="AW376" i="2"/>
  <c r="AY376" i="2" s="1"/>
  <c r="AW371" i="2"/>
  <c r="AV350" i="2"/>
  <c r="AW385" i="2"/>
  <c r="AY385" i="2" s="1"/>
  <c r="AV366" i="2"/>
  <c r="AV359" i="2"/>
  <c r="AW367" i="2"/>
  <c r="AW334" i="2"/>
  <c r="AV346" i="2"/>
  <c r="AW335" i="2"/>
  <c r="AW325" i="2"/>
  <c r="AV316" i="2"/>
  <c r="AV297" i="2"/>
  <c r="AV317" i="2"/>
  <c r="AW306" i="2"/>
  <c r="AV300" i="2"/>
  <c r="AW293" i="2"/>
  <c r="AW287" i="2"/>
  <c r="AV279" i="2"/>
  <c r="AV287" i="2"/>
  <c r="AW280" i="2"/>
  <c r="AW272" i="2"/>
  <c r="AW269" i="2"/>
  <c r="AV260" i="2"/>
  <c r="AV253" i="2"/>
  <c r="AV262" i="2"/>
  <c r="AW254" i="2"/>
  <c r="AW256" i="2"/>
  <c r="AW238" i="2"/>
  <c r="AV228" i="2"/>
  <c r="AW217" i="2"/>
  <c r="AV212" i="2"/>
  <c r="AV192" i="2"/>
  <c r="AW200" i="2"/>
  <c r="AW185" i="2"/>
  <c r="AV203" i="2"/>
  <c r="AW224" i="2"/>
  <c r="AV219" i="2"/>
  <c r="AW208" i="2"/>
  <c r="AW184" i="2"/>
  <c r="AY184" i="2" s="1"/>
  <c r="AV179" i="2"/>
  <c r="AW168" i="2"/>
  <c r="AV163" i="2"/>
  <c r="AV184" i="2"/>
  <c r="AW173" i="2"/>
  <c r="AY173" i="2" s="1"/>
  <c r="AV168" i="2"/>
  <c r="AW152" i="2"/>
  <c r="AV154" i="2"/>
  <c r="AW144" i="2"/>
  <c r="AY144" i="2" s="1"/>
  <c r="AW136" i="2"/>
  <c r="AV131" i="2"/>
  <c r="AV126" i="2"/>
  <c r="AX126" i="2" s="1"/>
  <c r="AW107" i="2"/>
  <c r="AV116" i="2"/>
  <c r="AW114" i="2"/>
  <c r="AV100" i="2"/>
  <c r="AV70" i="2"/>
  <c r="AW95" i="2"/>
  <c r="AV49" i="2"/>
  <c r="AV41" i="2"/>
  <c r="AV47" i="2"/>
  <c r="AV35" i="2"/>
  <c r="AW25" i="2"/>
  <c r="AW38" i="2"/>
  <c r="AW22" i="2"/>
  <c r="AY22" i="2" s="1"/>
  <c r="AV465" i="2"/>
  <c r="AW428" i="2"/>
  <c r="AW446" i="2"/>
  <c r="AY446" i="2" s="1"/>
  <c r="AW434" i="2"/>
  <c r="AV418" i="2"/>
  <c r="AV414" i="2"/>
  <c r="AW419" i="2"/>
  <c r="AY419" i="2" s="1"/>
  <c r="BA419" i="2" s="1"/>
  <c r="BE419" i="2" s="1"/>
  <c r="AW395" i="2"/>
  <c r="AW391" i="2"/>
  <c r="AV374" i="2"/>
  <c r="AX374" i="2" s="1"/>
  <c r="AV382" i="2"/>
  <c r="AW382" i="2"/>
  <c r="AW390" i="2"/>
  <c r="AW375" i="2"/>
  <c r="AW355" i="2"/>
  <c r="AW359" i="2"/>
  <c r="AW370" i="2"/>
  <c r="AW354" i="2"/>
  <c r="AW338" i="2"/>
  <c r="AY338" i="2" s="1"/>
  <c r="BA338" i="2" s="1"/>
  <c r="AV326" i="2"/>
  <c r="AW347" i="2"/>
  <c r="AV342" i="2"/>
  <c r="AV325" i="2"/>
  <c r="AW321" i="2"/>
  <c r="AV324" i="2"/>
  <c r="AW317" i="2"/>
  <c r="AW305" i="2"/>
  <c r="AW291" i="2"/>
  <c r="AW318" i="2"/>
  <c r="AY318" i="2" s="1"/>
  <c r="AV313" i="2"/>
  <c r="AV301" i="2"/>
  <c r="AW298" i="2"/>
  <c r="AV304" i="2"/>
  <c r="AW292" i="2"/>
  <c r="AV283" i="2"/>
  <c r="AW284" i="2"/>
  <c r="AY284" i="2" s="1"/>
  <c r="BA284" i="2" s="1"/>
  <c r="BB284" i="2" s="1"/>
  <c r="BF284" i="2" s="1"/>
  <c r="AV277" i="2"/>
  <c r="AV264" i="2"/>
  <c r="AW260" i="2"/>
  <c r="AY260" i="2" s="1"/>
  <c r="AV249" i="2"/>
  <c r="AV245" i="2"/>
  <c r="AX245" i="2" s="1"/>
  <c r="AV241" i="2"/>
  <c r="AW243" i="2"/>
  <c r="AV235" i="2"/>
  <c r="AW242" i="2"/>
  <c r="AV224" i="2"/>
  <c r="AW213" i="2"/>
  <c r="AV208" i="2"/>
  <c r="AV185" i="2"/>
  <c r="AV231" i="2"/>
  <c r="AW220" i="2"/>
  <c r="AV215" i="2"/>
  <c r="AW204" i="2"/>
  <c r="AV191" i="2"/>
  <c r="AW180" i="2"/>
  <c r="AV175" i="2"/>
  <c r="AW164" i="2"/>
  <c r="AY164" i="2" s="1"/>
  <c r="BA164" i="2" s="1"/>
  <c r="BB164" i="2" s="1"/>
  <c r="BF164" i="2" s="1"/>
  <c r="AV148" i="2"/>
  <c r="AV143" i="2"/>
  <c r="AV180" i="2"/>
  <c r="AW169" i="2"/>
  <c r="AY169" i="2" s="1"/>
  <c r="BA169" i="2" s="1"/>
  <c r="AV164" i="2"/>
  <c r="AW151" i="2"/>
  <c r="AY151" i="2" s="1"/>
  <c r="AV181" i="2"/>
  <c r="AV173" i="2"/>
  <c r="AV165" i="2"/>
  <c r="AW147" i="2"/>
  <c r="AW132" i="2"/>
  <c r="AV127" i="2"/>
  <c r="AW120" i="2"/>
  <c r="AW118" i="2"/>
  <c r="AV138" i="2"/>
  <c r="AW127" i="2"/>
  <c r="AV110" i="2"/>
  <c r="AV96" i="2"/>
  <c r="AW117" i="2"/>
  <c r="AV112" i="2"/>
  <c r="AW92" i="2"/>
  <c r="AW99" i="2"/>
  <c r="AY99" i="2" s="1"/>
  <c r="BA99" i="2" s="1"/>
  <c r="BE99" i="2" s="1"/>
  <c r="AW91" i="2"/>
  <c r="AV86" i="2"/>
  <c r="AW70" i="2"/>
  <c r="AV64" i="2"/>
  <c r="AW53" i="2"/>
  <c r="AW62" i="2"/>
  <c r="AW71" i="2"/>
  <c r="AW63" i="2"/>
  <c r="AW57" i="2"/>
  <c r="AW41" i="2"/>
  <c r="AW48" i="2"/>
  <c r="AV43" i="2"/>
  <c r="AW26" i="2"/>
  <c r="AY26" i="2" s="1"/>
  <c r="BA26" i="2" s="1"/>
  <c r="BE26" i="2" s="1"/>
  <c r="AV15" i="2"/>
  <c r="AW14" i="2"/>
  <c r="AW11" i="2"/>
  <c r="AV146" i="2"/>
  <c r="AV108" i="2"/>
  <c r="AV74" i="2"/>
  <c r="AV88" i="2"/>
  <c r="AV80" i="2"/>
  <c r="AV78" i="2"/>
  <c r="AW87" i="2"/>
  <c r="AW79" i="2"/>
  <c r="AW56" i="2"/>
  <c r="AY56" i="2" s="1"/>
  <c r="AV45" i="2"/>
  <c r="AV31" i="2"/>
  <c r="AV33" i="2"/>
  <c r="AV18" i="2"/>
  <c r="AV11" i="2"/>
  <c r="AV14" i="2"/>
  <c r="AF4" i="2"/>
  <c r="AS4" i="2" s="1"/>
  <c r="AE4" i="2"/>
  <c r="AR4" i="2" s="1"/>
  <c r="AE5" i="2"/>
  <c r="AR5" i="2" s="1"/>
  <c r="AF5" i="2"/>
  <c r="AS5" i="2" s="1"/>
  <c r="AU4" i="2"/>
  <c r="AT5" i="2"/>
  <c r="AU5" i="2"/>
  <c r="AT4" i="2"/>
  <c r="AV4" i="2"/>
  <c r="AW5" i="2"/>
  <c r="AW4" i="2"/>
  <c r="AV5" i="2"/>
  <c r="AY188" i="2" l="1"/>
  <c r="BA188" i="2" s="1"/>
  <c r="AY700" i="2"/>
  <c r="BA700" i="2" s="1"/>
  <c r="AY576" i="2"/>
  <c r="BA576" i="2" s="1"/>
  <c r="AY640" i="2"/>
  <c r="BA640" i="2" s="1"/>
  <c r="BB640" i="2" s="1"/>
  <c r="BF640" i="2" s="1"/>
  <c r="AY226" i="2"/>
  <c r="AY733" i="2"/>
  <c r="AY524" i="2"/>
  <c r="AX460" i="2"/>
  <c r="AZ460" i="2" s="1"/>
  <c r="BD460" i="2" s="1"/>
  <c r="AY562" i="2"/>
  <c r="BA562" i="2" s="1"/>
  <c r="AY400" i="2"/>
  <c r="AY421" i="2"/>
  <c r="AX311" i="2"/>
  <c r="BA151" i="2"/>
  <c r="AZ142" i="2"/>
  <c r="BD142" i="2" s="1"/>
  <c r="BA763" i="2"/>
  <c r="BB763" i="2" s="1"/>
  <c r="BF763" i="2" s="1"/>
  <c r="BA364" i="2"/>
  <c r="BB364" i="2" s="1"/>
  <c r="BF364" i="2" s="1"/>
  <c r="BA557" i="2"/>
  <c r="BA178" i="2"/>
  <c r="BB178" i="2" s="1"/>
  <c r="BF178" i="2" s="1"/>
  <c r="BA579" i="2"/>
  <c r="BE579" i="2" s="1"/>
  <c r="AZ706" i="2"/>
  <c r="BD706" i="2" s="1"/>
  <c r="BA13" i="2"/>
  <c r="BB13" i="2" s="1"/>
  <c r="BF13" i="2" s="1"/>
  <c r="BA183" i="2"/>
  <c r="BB183" i="2" s="1"/>
  <c r="BF183" i="2" s="1"/>
  <c r="BA819" i="2"/>
  <c r="BE819" i="2" s="1"/>
  <c r="BA482" i="2"/>
  <c r="BB482" i="2" s="1"/>
  <c r="BF482" i="2" s="1"/>
  <c r="BA228" i="2"/>
  <c r="BB228" i="2" s="1"/>
  <c r="BF228" i="2" s="1"/>
  <c r="BA740" i="2"/>
  <c r="BB740" i="2" s="1"/>
  <c r="BF740" i="2" s="1"/>
  <c r="BA316" i="2"/>
  <c r="BB316" i="2" s="1"/>
  <c r="BF316" i="2" s="1"/>
  <c r="AY62" i="2"/>
  <c r="BA62" i="2" s="1"/>
  <c r="BB62" i="2" s="1"/>
  <c r="BF62" i="2" s="1"/>
  <c r="AY75" i="2"/>
  <c r="AY309" i="2"/>
  <c r="AY779" i="2"/>
  <c r="BA779" i="2" s="1"/>
  <c r="BE779" i="2" s="1"/>
  <c r="AY195" i="2"/>
  <c r="BA195" i="2" s="1"/>
  <c r="BB195" i="2" s="1"/>
  <c r="BF195" i="2" s="1"/>
  <c r="AX170" i="2"/>
  <c r="AZ170" i="2" s="1"/>
  <c r="BD170" i="2" s="1"/>
  <c r="AY156" i="2"/>
  <c r="BA156" i="2" s="1"/>
  <c r="BE156" i="2" s="1"/>
  <c r="AY81" i="2"/>
  <c r="AY642" i="2"/>
  <c r="BA642" i="2" s="1"/>
  <c r="BE642" i="2" s="1"/>
  <c r="AY472" i="2"/>
  <c r="BA472" i="2" s="1"/>
  <c r="BB472" i="2" s="1"/>
  <c r="BF472" i="2" s="1"/>
  <c r="AY477" i="2"/>
  <c r="AX248" i="2"/>
  <c r="AZ248" i="2" s="1"/>
  <c r="BD248" i="2" s="1"/>
  <c r="AY130" i="2"/>
  <c r="BA130" i="2" s="1"/>
  <c r="BE130" i="2" s="1"/>
  <c r="AY214" i="2"/>
  <c r="AY690" i="2"/>
  <c r="BA690" i="2" s="1"/>
  <c r="BB690" i="2" s="1"/>
  <c r="BF690" i="2" s="1"/>
  <c r="AX589" i="2"/>
  <c r="AZ589" i="2" s="1"/>
  <c r="BD589" i="2" s="1"/>
  <c r="AY299" i="2"/>
  <c r="BA299" i="2" s="1"/>
  <c r="BB299" i="2" s="1"/>
  <c r="BF299" i="2" s="1"/>
  <c r="AX323" i="2"/>
  <c r="BA689" i="2"/>
  <c r="BE689" i="2" s="1"/>
  <c r="BA336" i="2"/>
  <c r="BE336" i="2" s="1"/>
  <c r="BA725" i="2"/>
  <c r="BB725" i="2" s="1"/>
  <c r="BF725" i="2" s="1"/>
  <c r="AX150" i="2"/>
  <c r="AZ150" i="2" s="1"/>
  <c r="BD150" i="2" s="1"/>
  <c r="AY140" i="2"/>
  <c r="BA140" i="2" s="1"/>
  <c r="BB140" i="2" s="1"/>
  <c r="BF140" i="2" s="1"/>
  <c r="AY250" i="2"/>
  <c r="BA250" i="2" s="1"/>
  <c r="BB250" i="2" s="1"/>
  <c r="BF250" i="2" s="1"/>
  <c r="AX171" i="2"/>
  <c r="AZ171" i="2" s="1"/>
  <c r="BD171" i="2" s="1"/>
  <c r="AY342" i="2"/>
  <c r="BA342" i="2" s="1"/>
  <c r="AY506" i="2"/>
  <c r="AY625" i="2"/>
  <c r="BA625" i="2" s="1"/>
  <c r="BE625" i="2" s="1"/>
  <c r="AX133" i="2"/>
  <c r="AZ133" i="2" s="1"/>
  <c r="BD133" i="2" s="1"/>
  <c r="AY93" i="2"/>
  <c r="BA93" i="2" s="1"/>
  <c r="BB93" i="2" s="1"/>
  <c r="BF93" i="2" s="1"/>
  <c r="AX694" i="2"/>
  <c r="AZ694" i="2" s="1"/>
  <c r="BD694" i="2" s="1"/>
  <c r="AY578" i="2"/>
  <c r="BA578" i="2" s="1"/>
  <c r="BE578" i="2" s="1"/>
  <c r="AY383" i="2"/>
  <c r="BA383" i="2" s="1"/>
  <c r="BE383" i="2" s="1"/>
  <c r="BA221" i="2"/>
  <c r="BE221" i="2" s="1"/>
  <c r="BA478" i="2"/>
  <c r="BE478" i="2" s="1"/>
  <c r="BA720" i="2"/>
  <c r="BE720" i="2" s="1"/>
  <c r="BA348" i="2"/>
  <c r="BE348" i="2" s="1"/>
  <c r="BA226" i="2"/>
  <c r="BB226" i="2" s="1"/>
  <c r="BF226" i="2" s="1"/>
  <c r="AZ234" i="2"/>
  <c r="BD234" i="2" s="1"/>
  <c r="BA502" i="2"/>
  <c r="BB502" i="2" s="1"/>
  <c r="BF502" i="2" s="1"/>
  <c r="BA584" i="2"/>
  <c r="BE584" i="2" s="1"/>
  <c r="BA809" i="2"/>
  <c r="BE809" i="2" s="1"/>
  <c r="BA658" i="2"/>
  <c r="BB658" i="2" s="1"/>
  <c r="BF658" i="2" s="1"/>
  <c r="BA493" i="2"/>
  <c r="BE493" i="2" s="1"/>
  <c r="BA345" i="2"/>
  <c r="BE345" i="2" s="1"/>
  <c r="BA731" i="2"/>
  <c r="BE731" i="2" s="1"/>
  <c r="BA585" i="2"/>
  <c r="BE585" i="2" s="1"/>
  <c r="BA56" i="2"/>
  <c r="BB56" i="2" s="1"/>
  <c r="BF56" i="2" s="1"/>
  <c r="BA664" i="2"/>
  <c r="BE664" i="2" s="1"/>
  <c r="BA190" i="2"/>
  <c r="BE190" i="2" s="1"/>
  <c r="BA394" i="2"/>
  <c r="BE394" i="2" s="1"/>
  <c r="BA214" i="2"/>
  <c r="BB214" i="2" s="1"/>
  <c r="BF214" i="2" s="1"/>
  <c r="BA312" i="2"/>
  <c r="BB312" i="2" s="1"/>
  <c r="BF312" i="2" s="1"/>
  <c r="AZ777" i="2"/>
  <c r="BD777" i="2" s="1"/>
  <c r="BA421" i="2"/>
  <c r="BB421" i="2" s="1"/>
  <c r="BF421" i="2" s="1"/>
  <c r="BA75" i="2"/>
  <c r="BE75" i="2" s="1"/>
  <c r="BA277" i="2"/>
  <c r="BE277" i="2" s="1"/>
  <c r="BA105" i="2"/>
  <c r="BB105" i="2" s="1"/>
  <c r="BF105" i="2" s="1"/>
  <c r="BA495" i="2"/>
  <c r="BB495" i="2" s="1"/>
  <c r="BF495" i="2" s="1"/>
  <c r="AZ174" i="2"/>
  <c r="BD174" i="2" s="1"/>
  <c r="BA24" i="2"/>
  <c r="BB24" i="2" s="1"/>
  <c r="BF24" i="2" s="1"/>
  <c r="BA710" i="2"/>
  <c r="BB710" i="2" s="1"/>
  <c r="BF710" i="2" s="1"/>
  <c r="AZ528" i="2"/>
  <c r="BD528" i="2" s="1"/>
  <c r="BA311" i="2"/>
  <c r="BE311" i="2" s="1"/>
  <c r="AZ271" i="2"/>
  <c r="BD271" i="2" s="1"/>
  <c r="BA22" i="2"/>
  <c r="BB22" i="2" s="1"/>
  <c r="BF22" i="2" s="1"/>
  <c r="AZ206" i="2"/>
  <c r="BD206" i="2" s="1"/>
  <c r="AZ484" i="2"/>
  <c r="BD484" i="2" s="1"/>
  <c r="BA207" i="2"/>
  <c r="BE207" i="2" s="1"/>
  <c r="BA179" i="2"/>
  <c r="BE179" i="2" s="1"/>
  <c r="BA694" i="2"/>
  <c r="BB694" i="2" s="1"/>
  <c r="BF694" i="2" s="1"/>
  <c r="AZ97" i="2"/>
  <c r="BD97" i="2" s="1"/>
  <c r="BA309" i="2"/>
  <c r="BE309" i="2" s="1"/>
  <c r="BA81" i="2"/>
  <c r="BE81" i="2" s="1"/>
  <c r="AZ246" i="2"/>
  <c r="BD246" i="2" s="1"/>
  <c r="BA65" i="2"/>
  <c r="BE65" i="2" s="1"/>
  <c r="BA524" i="2"/>
  <c r="BE524" i="2" s="1"/>
  <c r="AZ383" i="2"/>
  <c r="BD383" i="2" s="1"/>
  <c r="AZ245" i="2"/>
  <c r="BD245" i="2" s="1"/>
  <c r="BA144" i="2"/>
  <c r="BE144" i="2" s="1"/>
  <c r="BA728" i="2"/>
  <c r="BE728" i="2" s="1"/>
  <c r="BA187" i="2"/>
  <c r="BE187" i="2" s="1"/>
  <c r="BA477" i="2"/>
  <c r="BE477" i="2" s="1"/>
  <c r="AZ59" i="2"/>
  <c r="BD59" i="2" s="1"/>
  <c r="BA785" i="2"/>
  <c r="BB785" i="2" s="1"/>
  <c r="BF785" i="2" s="1"/>
  <c r="AZ561" i="2"/>
  <c r="BD561" i="2" s="1"/>
  <c r="AZ106" i="2"/>
  <c r="BD106" i="2" s="1"/>
  <c r="BA517" i="2"/>
  <c r="BB517" i="2" s="1"/>
  <c r="BF517" i="2" s="1"/>
  <c r="AY269" i="2"/>
  <c r="BA269" i="2" s="1"/>
  <c r="BE269" i="2" s="1"/>
  <c r="AY306" i="2"/>
  <c r="BA306" i="2" s="1"/>
  <c r="BB306" i="2" s="1"/>
  <c r="BF306" i="2" s="1"/>
  <c r="AY367" i="2"/>
  <c r="BA367" i="2" s="1"/>
  <c r="BB367" i="2" s="1"/>
  <c r="BF367" i="2" s="1"/>
  <c r="AX328" i="2"/>
  <c r="AZ328" i="2" s="1"/>
  <c r="BD328" i="2" s="1"/>
  <c r="AY381" i="2"/>
  <c r="BA381" i="2" s="1"/>
  <c r="BE381" i="2" s="1"/>
  <c r="AX146" i="2"/>
  <c r="AZ146" i="2" s="1"/>
  <c r="BD146" i="2" s="1"/>
  <c r="AY91" i="2"/>
  <c r="BA91" i="2" s="1"/>
  <c r="BE91" i="2" s="1"/>
  <c r="AX138" i="2"/>
  <c r="AZ138" i="2" s="1"/>
  <c r="BD138" i="2" s="1"/>
  <c r="AY238" i="2"/>
  <c r="BA238" i="2" s="1"/>
  <c r="BE238" i="2" s="1"/>
  <c r="AY280" i="2"/>
  <c r="BA280" i="2" s="1"/>
  <c r="BE280" i="2" s="1"/>
  <c r="AY124" i="2"/>
  <c r="BA124" i="2" s="1"/>
  <c r="BB124" i="2" s="1"/>
  <c r="BF124" i="2" s="1"/>
  <c r="AY346" i="2"/>
  <c r="BA346" i="2" s="1"/>
  <c r="BB346" i="2" s="1"/>
  <c r="BF346" i="2" s="1"/>
  <c r="AY644" i="2"/>
  <c r="BA644" i="2" s="1"/>
  <c r="BE644" i="2" s="1"/>
  <c r="AY441" i="2"/>
  <c r="BA441" i="2" s="1"/>
  <c r="BE441" i="2" s="1"/>
  <c r="AX18" i="2"/>
  <c r="AZ18" i="2" s="1"/>
  <c r="BD18" i="2" s="1"/>
  <c r="AY132" i="2"/>
  <c r="BA132" i="2" s="1"/>
  <c r="BE132" i="2" s="1"/>
  <c r="AX297" i="2"/>
  <c r="AZ297" i="2" s="1"/>
  <c r="BD297" i="2" s="1"/>
  <c r="AY427" i="2"/>
  <c r="BA427" i="2" s="1"/>
  <c r="BB427" i="2" s="1"/>
  <c r="BF427" i="2" s="1"/>
  <c r="AY172" i="2"/>
  <c r="BA172" i="2" s="1"/>
  <c r="BB172" i="2" s="1"/>
  <c r="BF172" i="2" s="1"/>
  <c r="AY241" i="2"/>
  <c r="BA241" i="2" s="1"/>
  <c r="BB241" i="2" s="1"/>
  <c r="BF241" i="2" s="1"/>
  <c r="AY564" i="2"/>
  <c r="BA564" i="2" s="1"/>
  <c r="BE564" i="2" s="1"/>
  <c r="AY676" i="2"/>
  <c r="BA676" i="2" s="1"/>
  <c r="BE676" i="2" s="1"/>
  <c r="AY522" i="2"/>
  <c r="BA522" i="2" s="1"/>
  <c r="BE522" i="2" s="1"/>
  <c r="AY699" i="2"/>
  <c r="BA699" i="2" s="1"/>
  <c r="BB699" i="2" s="1"/>
  <c r="BF699" i="2" s="1"/>
  <c r="AY11" i="2"/>
  <c r="BA11" i="2" s="1"/>
  <c r="BE11" i="2" s="1"/>
  <c r="AY180" i="2"/>
  <c r="BA180" i="2" s="1"/>
  <c r="BB180" i="2" s="1"/>
  <c r="BF180" i="2" s="1"/>
  <c r="AY220" i="2"/>
  <c r="BA220" i="2" s="1"/>
  <c r="BB220" i="2" s="1"/>
  <c r="BF220" i="2" s="1"/>
  <c r="AY355" i="2"/>
  <c r="BA355" i="2" s="1"/>
  <c r="BB355" i="2" s="1"/>
  <c r="BF355" i="2" s="1"/>
  <c r="AX316" i="2"/>
  <c r="AZ316" i="2" s="1"/>
  <c r="BD316" i="2" s="1"/>
  <c r="AY84" i="2"/>
  <c r="BA84" i="2" s="1"/>
  <c r="BB84" i="2" s="1"/>
  <c r="BF84" i="2" s="1"/>
  <c r="AX130" i="2"/>
  <c r="AZ130" i="2" s="1"/>
  <c r="BD130" i="2" s="1"/>
  <c r="AY265" i="2"/>
  <c r="BA265" i="2" s="1"/>
  <c r="BB265" i="2" s="1"/>
  <c r="BF265" i="2" s="1"/>
  <c r="AY165" i="2"/>
  <c r="BA165" i="2" s="1"/>
  <c r="BE165" i="2" s="1"/>
  <c r="AY197" i="2"/>
  <c r="BA197" i="2" s="1"/>
  <c r="BB197" i="2" s="1"/>
  <c r="BF197" i="2" s="1"/>
  <c r="AY486" i="2"/>
  <c r="BA486" i="2" s="1"/>
  <c r="BB486" i="2" s="1"/>
  <c r="BF486" i="2" s="1"/>
  <c r="AY518" i="2"/>
  <c r="BA518" i="2" s="1"/>
  <c r="BB518" i="2" s="1"/>
  <c r="BF518" i="2" s="1"/>
  <c r="AY580" i="2"/>
  <c r="BA580" i="2" s="1"/>
  <c r="BE580" i="2" s="1"/>
  <c r="AY791" i="2"/>
  <c r="BA791" i="2" s="1"/>
  <c r="BE791" i="2" s="1"/>
  <c r="AY760" i="2"/>
  <c r="BA760" i="2" s="1"/>
  <c r="BB760" i="2" s="1"/>
  <c r="BF760" i="2" s="1"/>
  <c r="AY423" i="2"/>
  <c r="BA423" i="2" s="1"/>
  <c r="BE423" i="2" s="1"/>
  <c r="AY465" i="2"/>
  <c r="BA465" i="2" s="1"/>
  <c r="BB465" i="2" s="1"/>
  <c r="BF465" i="2" s="1"/>
  <c r="AY538" i="2"/>
  <c r="BA538" i="2" s="1"/>
  <c r="BB538" i="2" s="1"/>
  <c r="BF538" i="2" s="1"/>
  <c r="AX74" i="2"/>
  <c r="AZ74" i="2" s="1"/>
  <c r="BD74" i="2" s="1"/>
  <c r="AY92" i="2"/>
  <c r="BA92" i="2" s="1"/>
  <c r="BE92" i="2" s="1"/>
  <c r="AY114" i="2"/>
  <c r="BA114" i="2" s="1"/>
  <c r="BB114" i="2" s="1"/>
  <c r="BF114" i="2" s="1"/>
  <c r="AY208" i="2"/>
  <c r="BA208" i="2" s="1"/>
  <c r="BE208" i="2" s="1"/>
  <c r="AY109" i="2"/>
  <c r="BA109" i="2" s="1"/>
  <c r="BE109" i="2" s="1"/>
  <c r="AY314" i="2"/>
  <c r="BA314" i="2" s="1"/>
  <c r="BE314" i="2" s="1"/>
  <c r="AY377" i="2"/>
  <c r="BA377" i="2" s="1"/>
  <c r="BE377" i="2" s="1"/>
  <c r="AY660" i="2"/>
  <c r="BA660" i="2" s="1"/>
  <c r="BB660" i="2" s="1"/>
  <c r="BF660" i="2" s="1"/>
  <c r="AY602" i="2"/>
  <c r="BA602" i="2" s="1"/>
  <c r="BE602" i="2" s="1"/>
  <c r="AY415" i="2"/>
  <c r="BA415" i="2" s="1"/>
  <c r="BE415" i="2" s="1"/>
  <c r="AY680" i="2"/>
  <c r="BA680" i="2" s="1"/>
  <c r="BB680" i="2" s="1"/>
  <c r="BF680" i="2" s="1"/>
  <c r="AY526" i="2"/>
  <c r="BA526" i="2" s="1"/>
  <c r="BB526" i="2" s="1"/>
  <c r="BF526" i="2" s="1"/>
  <c r="AY596" i="2"/>
  <c r="BA596" i="2" s="1"/>
  <c r="BE596" i="2" s="1"/>
  <c r="BA501" i="2"/>
  <c r="BB501" i="2" s="1"/>
  <c r="BF501" i="2" s="1"/>
  <c r="AX223" i="2"/>
  <c r="AZ223" i="2" s="1"/>
  <c r="BD223" i="2" s="1"/>
  <c r="AY744" i="2"/>
  <c r="BA744" i="2" s="1"/>
  <c r="BE744" i="2" s="1"/>
  <c r="AY688" i="2"/>
  <c r="BA688" i="2" s="1"/>
  <c r="BE688" i="2" s="1"/>
  <c r="AY723" i="2"/>
  <c r="BA723" i="2" s="1"/>
  <c r="BE723" i="2" s="1"/>
  <c r="AY755" i="2"/>
  <c r="BA755" i="2" s="1"/>
  <c r="BB755" i="2" s="1"/>
  <c r="BF755" i="2" s="1"/>
  <c r="AY215" i="2"/>
  <c r="BA215" i="2" s="1"/>
  <c r="BE215" i="2" s="1"/>
  <c r="AY146" i="2"/>
  <c r="BA146" i="2" s="1"/>
  <c r="BE146" i="2" s="1"/>
  <c r="AY68" i="2"/>
  <c r="BA68" i="2" s="1"/>
  <c r="BE68" i="2" s="1"/>
  <c r="AX222" i="2"/>
  <c r="AZ222" i="2" s="1"/>
  <c r="BD222" i="2" s="1"/>
  <c r="AY223" i="2"/>
  <c r="BA223" i="2" s="1"/>
  <c r="BB223" i="2" s="1"/>
  <c r="BF223" i="2" s="1"/>
  <c r="AX178" i="2"/>
  <c r="AZ178" i="2" s="1"/>
  <c r="BD178" i="2" s="1"/>
  <c r="AX226" i="2"/>
  <c r="AZ226" i="2" s="1"/>
  <c r="BD226" i="2" s="1"/>
  <c r="AY137" i="2"/>
  <c r="BA137" i="2" s="1"/>
  <c r="BB137" i="2" s="1"/>
  <c r="BF137" i="2" s="1"/>
  <c r="AX46" i="2"/>
  <c r="AZ46" i="2" s="1"/>
  <c r="BD46" i="2" s="1"/>
  <c r="AY687" i="2"/>
  <c r="BA687" i="2" s="1"/>
  <c r="BB687" i="2" s="1"/>
  <c r="BF687" i="2" s="1"/>
  <c r="AY42" i="2"/>
  <c r="BA42" i="2" s="1"/>
  <c r="BE42" i="2" s="1"/>
  <c r="AY61" i="2"/>
  <c r="BA61" i="2" s="1"/>
  <c r="BE61" i="2" s="1"/>
  <c r="AY28" i="2"/>
  <c r="BA28" i="2" s="1"/>
  <c r="BB28" i="2" s="1"/>
  <c r="BF28" i="2" s="1"/>
  <c r="AY805" i="2"/>
  <c r="AY781" i="2"/>
  <c r="BA781" i="2" s="1"/>
  <c r="BE781" i="2" s="1"/>
  <c r="AY762" i="2"/>
  <c r="BA762" i="2" s="1"/>
  <c r="BB762" i="2" s="1"/>
  <c r="BF762" i="2" s="1"/>
  <c r="AY746" i="2"/>
  <c r="BA746" i="2" s="1"/>
  <c r="BB746" i="2" s="1"/>
  <c r="BF746" i="2" s="1"/>
  <c r="AY730" i="2"/>
  <c r="BA730" i="2" s="1"/>
  <c r="BB730" i="2" s="1"/>
  <c r="BF730" i="2" s="1"/>
  <c r="AY714" i="2"/>
  <c r="BA714" i="2" s="1"/>
  <c r="BE714" i="2" s="1"/>
  <c r="AY591" i="2"/>
  <c r="BA591" i="2" s="1"/>
  <c r="BB591" i="2" s="1"/>
  <c r="BF591" i="2" s="1"/>
  <c r="AY654" i="2"/>
  <c r="BA654" i="2" s="1"/>
  <c r="BB654" i="2" s="1"/>
  <c r="BF654" i="2" s="1"/>
  <c r="AY638" i="2"/>
  <c r="BA638" i="2" s="1"/>
  <c r="BB638" i="2" s="1"/>
  <c r="BF638" i="2" s="1"/>
  <c r="AX601" i="2"/>
  <c r="AZ601" i="2" s="1"/>
  <c r="BD601" i="2" s="1"/>
  <c r="AY544" i="2"/>
  <c r="BA544" i="2" s="1"/>
  <c r="BE544" i="2" s="1"/>
  <c r="AY766" i="2"/>
  <c r="BA766" i="2" s="1"/>
  <c r="BB766" i="2" s="1"/>
  <c r="BF766" i="2" s="1"/>
  <c r="AY750" i="2"/>
  <c r="BA750" i="2" s="1"/>
  <c r="BE750" i="2" s="1"/>
  <c r="AY734" i="2"/>
  <c r="BA734" i="2" s="1"/>
  <c r="BE734" i="2" s="1"/>
  <c r="AY718" i="2"/>
  <c r="BA718" i="2" s="1"/>
  <c r="BB718" i="2" s="1"/>
  <c r="BF718" i="2" s="1"/>
  <c r="AY575" i="2"/>
  <c r="BA575" i="2" s="1"/>
  <c r="BB575" i="2" s="1"/>
  <c r="BF575" i="2" s="1"/>
  <c r="AY513" i="2"/>
  <c r="BA513" i="2" s="1"/>
  <c r="BB513" i="2" s="1"/>
  <c r="BF513" i="2" s="1"/>
  <c r="AY497" i="2"/>
  <c r="BA497" i="2" s="1"/>
  <c r="BB497" i="2" s="1"/>
  <c r="BF497" i="2" s="1"/>
  <c r="AX557" i="2"/>
  <c r="AZ557" i="2" s="1"/>
  <c r="BD557" i="2" s="1"/>
  <c r="AY460" i="2"/>
  <c r="BA460" i="2" s="1"/>
  <c r="BB460" i="2" s="1"/>
  <c r="BF460" i="2" s="1"/>
  <c r="AX544" i="2"/>
  <c r="AZ544" i="2" s="1"/>
  <c r="BD544" i="2" s="1"/>
  <c r="AY435" i="2"/>
  <c r="BA435" i="2" s="1"/>
  <c r="BE435" i="2" s="1"/>
  <c r="AY324" i="2"/>
  <c r="BA324" i="2" s="1"/>
  <c r="BE324" i="2" s="1"/>
  <c r="AY278" i="2"/>
  <c r="BA278" i="2" s="1"/>
  <c r="BE278" i="2" s="1"/>
  <c r="AY808" i="2"/>
  <c r="BA808" i="2" s="1"/>
  <c r="BB808" i="2" s="1"/>
  <c r="BF808" i="2" s="1"/>
  <c r="AX186" i="2"/>
  <c r="AZ186" i="2" s="1"/>
  <c r="BD186" i="2" s="1"/>
  <c r="AX149" i="2"/>
  <c r="AZ149" i="2" s="1"/>
  <c r="BD149" i="2" s="1"/>
  <c r="AY129" i="2"/>
  <c r="BA129" i="2" s="1"/>
  <c r="BB129" i="2" s="1"/>
  <c r="BF129" i="2" s="1"/>
  <c r="AY174" i="2"/>
  <c r="BA174" i="2" s="1"/>
  <c r="BE174" i="2" s="1"/>
  <c r="AY111" i="2"/>
  <c r="BA111" i="2" s="1"/>
  <c r="BB111" i="2" s="1"/>
  <c r="BF111" i="2" s="1"/>
  <c r="AY119" i="2"/>
  <c r="BA119" i="2" s="1"/>
  <c r="BB119" i="2" s="1"/>
  <c r="BF119" i="2" s="1"/>
  <c r="AX81" i="2"/>
  <c r="AZ81" i="2" s="1"/>
  <c r="BD81" i="2" s="1"/>
  <c r="AY89" i="2"/>
  <c r="BA89" i="2" s="1"/>
  <c r="BB89" i="2" s="1"/>
  <c r="BF89" i="2" s="1"/>
  <c r="AX821" i="2"/>
  <c r="AZ821" i="2" s="1"/>
  <c r="BD821" i="2" s="1"/>
  <c r="AY698" i="2"/>
  <c r="BA698" i="2" s="1"/>
  <c r="BB698" i="2" s="1"/>
  <c r="BF698" i="2" s="1"/>
  <c r="AY40" i="2"/>
  <c r="BA40" i="2" s="1"/>
  <c r="BE40" i="2" s="1"/>
  <c r="AX26" i="2"/>
  <c r="AZ26" i="2" s="1"/>
  <c r="BD26" i="2" s="1"/>
  <c r="AX714" i="2"/>
  <c r="AZ714" i="2" s="1"/>
  <c r="BD714" i="2" s="1"/>
  <c r="AY670" i="2"/>
  <c r="BA670" i="2" s="1"/>
  <c r="BB670" i="2" s="1"/>
  <c r="BF670" i="2" s="1"/>
  <c r="AX761" i="2"/>
  <c r="AZ761" i="2" s="1"/>
  <c r="BD761" i="2" s="1"/>
  <c r="AX745" i="2"/>
  <c r="AZ745" i="2" s="1"/>
  <c r="BD745" i="2" s="1"/>
  <c r="AX729" i="2"/>
  <c r="AZ729" i="2" s="1"/>
  <c r="BD729" i="2" s="1"/>
  <c r="AX532" i="2"/>
  <c r="AX508" i="2"/>
  <c r="AZ508" i="2" s="1"/>
  <c r="BD508" i="2" s="1"/>
  <c r="AY611" i="2"/>
  <c r="BA611" i="2" s="1"/>
  <c r="BB611" i="2" s="1"/>
  <c r="BF611" i="2" s="1"/>
  <c r="AY509" i="2"/>
  <c r="BA509" i="2" s="1"/>
  <c r="BB509" i="2" s="1"/>
  <c r="BF509" i="2" s="1"/>
  <c r="AY650" i="2"/>
  <c r="BA650" i="2" s="1"/>
  <c r="BE650" i="2" s="1"/>
  <c r="AY489" i="2"/>
  <c r="BA489" i="2" s="1"/>
  <c r="BE489" i="2" s="1"/>
  <c r="AY485" i="2"/>
  <c r="BA485" i="2" s="1"/>
  <c r="BB485" i="2" s="1"/>
  <c r="BF485" i="2" s="1"/>
  <c r="AY420" i="2"/>
  <c r="BA420" i="2" s="1"/>
  <c r="BE420" i="2" s="1"/>
  <c r="AY405" i="2"/>
  <c r="BA405" i="2" s="1"/>
  <c r="BE405" i="2" s="1"/>
  <c r="AY389" i="2"/>
  <c r="BA389" i="2" s="1"/>
  <c r="BE389" i="2" s="1"/>
  <c r="AY439" i="2"/>
  <c r="BA439" i="2" s="1"/>
  <c r="BE439" i="2" s="1"/>
  <c r="AX399" i="2"/>
  <c r="AZ399" i="2" s="1"/>
  <c r="BD399" i="2" s="1"/>
  <c r="AY361" i="2"/>
  <c r="BA361" i="2" s="1"/>
  <c r="BE361" i="2" s="1"/>
  <c r="AY295" i="2"/>
  <c r="BA295" i="2" s="1"/>
  <c r="BB295" i="2" s="1"/>
  <c r="BF295" i="2" s="1"/>
  <c r="AY300" i="2"/>
  <c r="BA300" i="2" s="1"/>
  <c r="BB300" i="2" s="1"/>
  <c r="BF300" i="2" s="1"/>
  <c r="AY290" i="2"/>
  <c r="BA290" i="2" s="1"/>
  <c r="BB290" i="2" s="1"/>
  <c r="BF290" i="2" s="1"/>
  <c r="AY273" i="2"/>
  <c r="BA273" i="2" s="1"/>
  <c r="BB273" i="2" s="1"/>
  <c r="BF273" i="2" s="1"/>
  <c r="AX207" i="2"/>
  <c r="AZ207" i="2" s="1"/>
  <c r="BD207" i="2" s="1"/>
  <c r="AY139" i="2"/>
  <c r="BA139" i="2" s="1"/>
  <c r="BB139" i="2" s="1"/>
  <c r="BF139" i="2" s="1"/>
  <c r="AX227" i="2"/>
  <c r="AZ227" i="2" s="1"/>
  <c r="BD227" i="2" s="1"/>
  <c r="AY739" i="2"/>
  <c r="BA739" i="2" s="1"/>
  <c r="BE739" i="2" s="1"/>
  <c r="AY771" i="2"/>
  <c r="BA771" i="2" s="1"/>
  <c r="BE771" i="2" s="1"/>
  <c r="AY198" i="2"/>
  <c r="BA198" i="2" s="1"/>
  <c r="BB198" i="2" s="1"/>
  <c r="BF198" i="2" s="1"/>
  <c r="AX153" i="2"/>
  <c r="AZ153" i="2" s="1"/>
  <c r="BD153" i="2" s="1"/>
  <c r="AX161" i="2"/>
  <c r="AZ161" i="2" s="1"/>
  <c r="BD161" i="2" s="1"/>
  <c r="AY182" i="2"/>
  <c r="BA182" i="2" s="1"/>
  <c r="BB182" i="2" s="1"/>
  <c r="BF182" i="2" s="1"/>
  <c r="AY50" i="2"/>
  <c r="BA50" i="2" s="1"/>
  <c r="BE50" i="2" s="1"/>
  <c r="AY9" i="2"/>
  <c r="BA9" i="2" s="1"/>
  <c r="BE9" i="2" s="1"/>
  <c r="AX50" i="2"/>
  <c r="AZ50" i="2" s="1"/>
  <c r="BD50" i="2" s="1"/>
  <c r="AX22" i="2"/>
  <c r="AZ22" i="2" s="1"/>
  <c r="BD22" i="2" s="1"/>
  <c r="AY16" i="2"/>
  <c r="BA16" i="2" s="1"/>
  <c r="BB16" i="2" s="1"/>
  <c r="BF16" i="2" s="1"/>
  <c r="AY679" i="2"/>
  <c r="BA679" i="2" s="1"/>
  <c r="BE679" i="2" s="1"/>
  <c r="AX8" i="2"/>
  <c r="AZ8" i="2" s="1"/>
  <c r="BD8" i="2" s="1"/>
  <c r="AY706" i="2"/>
  <c r="BA706" i="2" s="1"/>
  <c r="BB706" i="2" s="1"/>
  <c r="BF706" i="2" s="1"/>
  <c r="AX666" i="2"/>
  <c r="AZ666" i="2" s="1"/>
  <c r="BD666" i="2" s="1"/>
  <c r="AX650" i="2"/>
  <c r="AZ650" i="2" s="1"/>
  <c r="BD650" i="2" s="1"/>
  <c r="AY662" i="2"/>
  <c r="BA662" i="2" s="1"/>
  <c r="BB662" i="2" s="1"/>
  <c r="BF662" i="2" s="1"/>
  <c r="AY646" i="2"/>
  <c r="BA646" i="2" s="1"/>
  <c r="BB646" i="2" s="1"/>
  <c r="BF646" i="2" s="1"/>
  <c r="AY631" i="2"/>
  <c r="BA631" i="2" s="1"/>
  <c r="BB631" i="2" s="1"/>
  <c r="BF631" i="2" s="1"/>
  <c r="AY774" i="2"/>
  <c r="BA774" i="2" s="1"/>
  <c r="BB774" i="2" s="1"/>
  <c r="BF774" i="2" s="1"/>
  <c r="AY758" i="2"/>
  <c r="BA758" i="2" s="1"/>
  <c r="BE758" i="2" s="1"/>
  <c r="AY742" i="2"/>
  <c r="BA742" i="2" s="1"/>
  <c r="BE742" i="2" s="1"/>
  <c r="AY726" i="2"/>
  <c r="BA726" i="2" s="1"/>
  <c r="BE726" i="2" s="1"/>
  <c r="AY559" i="2"/>
  <c r="BA559" i="2" s="1"/>
  <c r="BE559" i="2" s="1"/>
  <c r="AY505" i="2"/>
  <c r="BA505" i="2" s="1"/>
  <c r="BE505" i="2" s="1"/>
  <c r="AX573" i="2"/>
  <c r="AZ573" i="2" s="1"/>
  <c r="BD573" i="2" s="1"/>
  <c r="AX456" i="2"/>
  <c r="AZ456" i="2" s="1"/>
  <c r="BD456" i="2" s="1"/>
  <c r="AY368" i="2"/>
  <c r="BA368" i="2" s="1"/>
  <c r="BB368" i="2" s="1"/>
  <c r="BF368" i="2" s="1"/>
  <c r="AY447" i="2"/>
  <c r="BA447" i="2" s="1"/>
  <c r="BB447" i="2" s="1"/>
  <c r="BF447" i="2" s="1"/>
  <c r="AY353" i="2"/>
  <c r="BA353" i="2" s="1"/>
  <c r="BE353" i="2" s="1"/>
  <c r="AY332" i="2"/>
  <c r="BA332" i="2" s="1"/>
  <c r="BE332" i="2" s="1"/>
  <c r="AY413" i="2"/>
  <c r="BA413" i="2" s="1"/>
  <c r="BB413" i="2" s="1"/>
  <c r="BF413" i="2" s="1"/>
  <c r="AY263" i="2"/>
  <c r="BA263" i="2" s="1"/>
  <c r="BB263" i="2" s="1"/>
  <c r="BF263" i="2" s="1"/>
  <c r="AY333" i="2"/>
  <c r="BA333" i="2" s="1"/>
  <c r="BE333" i="2" s="1"/>
  <c r="AY286" i="2"/>
  <c r="BA286" i="2" s="1"/>
  <c r="BE286" i="2" s="1"/>
  <c r="AZ532" i="2"/>
  <c r="BD532" i="2" s="1"/>
  <c r="BA173" i="2"/>
  <c r="BB173" i="2" s="1"/>
  <c r="BF173" i="2" s="1"/>
  <c r="BB542" i="2"/>
  <c r="BF542" i="2" s="1"/>
  <c r="BA66" i="2"/>
  <c r="BE66" i="2" s="1"/>
  <c r="BA805" i="2"/>
  <c r="BB805" i="2" s="1"/>
  <c r="BF805" i="2" s="1"/>
  <c r="BA404" i="2"/>
  <c r="BE404" i="2" s="1"/>
  <c r="AY14" i="2"/>
  <c r="BA14" i="2" s="1"/>
  <c r="BB14" i="2" s="1"/>
  <c r="BF14" i="2" s="1"/>
  <c r="AY264" i="2"/>
  <c r="BA264" i="2" s="1"/>
  <c r="BB264" i="2" s="1"/>
  <c r="BF264" i="2" s="1"/>
  <c r="AX305" i="2"/>
  <c r="AZ305" i="2" s="1"/>
  <c r="BD305" i="2" s="1"/>
  <c r="AY445" i="2"/>
  <c r="BA445" i="2" s="1"/>
  <c r="BE445" i="2" s="1"/>
  <c r="AY503" i="2"/>
  <c r="BA503" i="2" s="1"/>
  <c r="BE503" i="2" s="1"/>
  <c r="AY764" i="2"/>
  <c r="BA764" i="2" s="1"/>
  <c r="BB764" i="2" s="1"/>
  <c r="BF764" i="2" s="1"/>
  <c r="AY483" i="2"/>
  <c r="BA483" i="2" s="1"/>
  <c r="BE483" i="2" s="1"/>
  <c r="AY474" i="2"/>
  <c r="BA474" i="2" s="1"/>
  <c r="BE474" i="2" s="1"/>
  <c r="AY511" i="2"/>
  <c r="BA511" i="2" s="1"/>
  <c r="BB511" i="2" s="1"/>
  <c r="BF511" i="2" s="1"/>
  <c r="AY652" i="2"/>
  <c r="BA652" i="2" s="1"/>
  <c r="BE652" i="2" s="1"/>
  <c r="AY410" i="2"/>
  <c r="BA410" i="2" s="1"/>
  <c r="BE410" i="2" s="1"/>
  <c r="AY491" i="2"/>
  <c r="BA491" i="2" s="1"/>
  <c r="BE491" i="2" s="1"/>
  <c r="AY568" i="2"/>
  <c r="BA568" i="2" s="1"/>
  <c r="BB568" i="2" s="1"/>
  <c r="BF568" i="2" s="1"/>
  <c r="AY736" i="2"/>
  <c r="BA736" i="2" s="1"/>
  <c r="BE736" i="2" s="1"/>
  <c r="AY54" i="2"/>
  <c r="BA54" i="2" s="1"/>
  <c r="BB54" i="2" s="1"/>
  <c r="BF54" i="2" s="1"/>
  <c r="AY586" i="2"/>
  <c r="BA586" i="2" s="1"/>
  <c r="BE586" i="2" s="1"/>
  <c r="AY520" i="2"/>
  <c r="BA520" i="2" s="1"/>
  <c r="BE520" i="2" s="1"/>
  <c r="AY452" i="2"/>
  <c r="BA452" i="2" s="1"/>
  <c r="BB452" i="2" s="1"/>
  <c r="BF452" i="2" s="1"/>
  <c r="AX403" i="2"/>
  <c r="AZ403" i="2" s="1"/>
  <c r="BD403" i="2" s="1"/>
  <c r="AY308" i="2"/>
  <c r="BA308" i="2" s="1"/>
  <c r="BE308" i="2" s="1"/>
  <c r="AY370" i="2"/>
  <c r="BA370" i="2" s="1"/>
  <c r="BB370" i="2" s="1"/>
  <c r="BF370" i="2" s="1"/>
  <c r="AY34" i="2"/>
  <c r="BA34" i="2" s="1"/>
  <c r="BE34" i="2" s="1"/>
  <c r="AY275" i="2"/>
  <c r="BA275" i="2" s="1"/>
  <c r="BE275" i="2" s="1"/>
  <c r="AY499" i="2"/>
  <c r="BA499" i="2" s="1"/>
  <c r="BE499" i="2" s="1"/>
  <c r="AY747" i="2"/>
  <c r="BA747" i="2" s="1"/>
  <c r="BB747" i="2" s="1"/>
  <c r="BF747" i="2" s="1"/>
  <c r="AY494" i="2"/>
  <c r="BA494" i="2" s="1"/>
  <c r="BE494" i="2" s="1"/>
  <c r="AY507" i="2"/>
  <c r="BA507" i="2" s="1"/>
  <c r="BE507" i="2" s="1"/>
  <c r="AY752" i="2"/>
  <c r="BA752" i="2" s="1"/>
  <c r="BE752" i="2" s="1"/>
  <c r="AY801" i="2"/>
  <c r="BA801" i="2" s="1"/>
  <c r="BE801" i="2" s="1"/>
  <c r="AX785" i="2"/>
  <c r="AZ785" i="2" s="1"/>
  <c r="BD785" i="2" s="1"/>
  <c r="AY695" i="2"/>
  <c r="BA695" i="2" s="1"/>
  <c r="BB695" i="2" s="1"/>
  <c r="BF695" i="2" s="1"/>
  <c r="AX769" i="2"/>
  <c r="AZ769" i="2" s="1"/>
  <c r="BD769" i="2" s="1"/>
  <c r="AX753" i="2"/>
  <c r="AZ753" i="2" s="1"/>
  <c r="BD753" i="2" s="1"/>
  <c r="AX737" i="2"/>
  <c r="AZ737" i="2" s="1"/>
  <c r="BD737" i="2" s="1"/>
  <c r="AX721" i="2"/>
  <c r="AZ721" i="2" s="1"/>
  <c r="BD721" i="2" s="1"/>
  <c r="AY683" i="2"/>
  <c r="BA683" i="2" s="1"/>
  <c r="BB683" i="2" s="1"/>
  <c r="BF683" i="2" s="1"/>
  <c r="AY598" i="2"/>
  <c r="BA598" i="2" s="1"/>
  <c r="BB598" i="2" s="1"/>
  <c r="BF598" i="2" s="1"/>
  <c r="AX516" i="2"/>
  <c r="AZ516" i="2" s="1"/>
  <c r="BD516" i="2" s="1"/>
  <c r="AX500" i="2"/>
  <c r="AZ500" i="2" s="1"/>
  <c r="BD500" i="2" s="1"/>
  <c r="AX552" i="2"/>
  <c r="AZ552" i="2" s="1"/>
  <c r="BD552" i="2" s="1"/>
  <c r="AY627" i="2"/>
  <c r="BA627" i="2" s="1"/>
  <c r="BE627" i="2" s="1"/>
  <c r="AX577" i="2"/>
  <c r="AZ577" i="2" s="1"/>
  <c r="BD577" i="2" s="1"/>
  <c r="AY571" i="2"/>
  <c r="BA571" i="2" s="1"/>
  <c r="BE571" i="2" s="1"/>
  <c r="AY426" i="2"/>
  <c r="BA426" i="2" s="1"/>
  <c r="BE426" i="2" s="1"/>
  <c r="AX280" i="2"/>
  <c r="AZ280" i="2" s="1"/>
  <c r="BD280" i="2" s="1"/>
  <c r="AY303" i="2"/>
  <c r="BA303" i="2" s="1"/>
  <c r="BB303" i="2" s="1"/>
  <c r="BF303" i="2" s="1"/>
  <c r="AY259" i="2"/>
  <c r="BA259" i="2" s="1"/>
  <c r="BE259" i="2" s="1"/>
  <c r="AX324" i="2"/>
  <c r="AZ324" i="2" s="1"/>
  <c r="BD324" i="2" s="1"/>
  <c r="AY95" i="2"/>
  <c r="BA95" i="2" s="1"/>
  <c r="BE95" i="2" s="1"/>
  <c r="AY335" i="2"/>
  <c r="BA335" i="2" s="1"/>
  <c r="BB335" i="2" s="1"/>
  <c r="BF335" i="2" s="1"/>
  <c r="AY617" i="2"/>
  <c r="BA617" i="2" s="1"/>
  <c r="BE617" i="2" s="1"/>
  <c r="AY716" i="2"/>
  <c r="BA716" i="2" s="1"/>
  <c r="BB716" i="2" s="1"/>
  <c r="BF716" i="2" s="1"/>
  <c r="AY780" i="2"/>
  <c r="BA780" i="2" s="1"/>
  <c r="BB780" i="2" s="1"/>
  <c r="BF780" i="2" s="1"/>
  <c r="AY395" i="2"/>
  <c r="BA395" i="2" s="1"/>
  <c r="BB395" i="2" s="1"/>
  <c r="BF395" i="2" s="1"/>
  <c r="AY297" i="2"/>
  <c r="BA297" i="2" s="1"/>
  <c r="BE297" i="2" s="1"/>
  <c r="AY350" i="2"/>
  <c r="BA350" i="2" s="1"/>
  <c r="BB350" i="2" s="1"/>
  <c r="BF350" i="2" s="1"/>
  <c r="AY343" i="2"/>
  <c r="BA343" i="2" s="1"/>
  <c r="BE343" i="2" s="1"/>
  <c r="AY411" i="2"/>
  <c r="BA411" i="2" s="1"/>
  <c r="BE411" i="2" s="1"/>
  <c r="AY669" i="2"/>
  <c r="BA669" i="2" s="1"/>
  <c r="BE669" i="2" s="1"/>
  <c r="AY732" i="2"/>
  <c r="BA732" i="2" s="1"/>
  <c r="BE732" i="2" s="1"/>
  <c r="AY515" i="2"/>
  <c r="BA515" i="2" s="1"/>
  <c r="BE515" i="2" s="1"/>
  <c r="AY490" i="2"/>
  <c r="BA490" i="2" s="1"/>
  <c r="BE490" i="2" s="1"/>
  <c r="AY530" i="2"/>
  <c r="BA530" i="2" s="1"/>
  <c r="BB530" i="2" s="1"/>
  <c r="BF530" i="2" s="1"/>
  <c r="AY806" i="2"/>
  <c r="BA806" i="2" s="1"/>
  <c r="BE806" i="2" s="1"/>
  <c r="AY479" i="2"/>
  <c r="BA479" i="2" s="1"/>
  <c r="BB479" i="2" s="1"/>
  <c r="BF479" i="2" s="1"/>
  <c r="AY636" i="2"/>
  <c r="BA636" i="2" s="1"/>
  <c r="BB636" i="2" s="1"/>
  <c r="BF636" i="2" s="1"/>
  <c r="AY668" i="2"/>
  <c r="BA668" i="2" s="1"/>
  <c r="BE668" i="2" s="1"/>
  <c r="AY431" i="2"/>
  <c r="BA431" i="2" s="1"/>
  <c r="BB431" i="2" s="1"/>
  <c r="BF431" i="2" s="1"/>
  <c r="AY768" i="2"/>
  <c r="BA768" i="2" s="1"/>
  <c r="BE768" i="2" s="1"/>
  <c r="AX395" i="2"/>
  <c r="AZ395" i="2" s="1"/>
  <c r="BD395" i="2" s="1"/>
  <c r="AX373" i="2"/>
  <c r="AZ373" i="2" s="1"/>
  <c r="BD373" i="2" s="1"/>
  <c r="AX603" i="2"/>
  <c r="AZ603" i="2" s="1"/>
  <c r="BD603" i="2" s="1"/>
  <c r="AY623" i="2"/>
  <c r="BA623" i="2" s="1"/>
  <c r="BB623" i="2" s="1"/>
  <c r="BF623" i="2" s="1"/>
  <c r="AY540" i="2"/>
  <c r="BA540" i="2" s="1"/>
  <c r="BB540" i="2" s="1"/>
  <c r="BF540" i="2" s="1"/>
  <c r="AY443" i="2"/>
  <c r="BA443" i="2" s="1"/>
  <c r="BB443" i="2" s="1"/>
  <c r="BF443" i="2" s="1"/>
  <c r="AY393" i="2"/>
  <c r="BA393" i="2" s="1"/>
  <c r="BE393" i="2" s="1"/>
  <c r="AY357" i="2"/>
  <c r="BA357" i="2" s="1"/>
  <c r="BE357" i="2" s="1"/>
  <c r="AX252" i="2"/>
  <c r="AZ252" i="2" s="1"/>
  <c r="BD252" i="2" s="1"/>
  <c r="AY320" i="2"/>
  <c r="BA320" i="2" s="1"/>
  <c r="BB320" i="2" s="1"/>
  <c r="BF320" i="2" s="1"/>
  <c r="AY248" i="2"/>
  <c r="BA248" i="2" s="1"/>
  <c r="BB248" i="2" s="1"/>
  <c r="BF248" i="2" s="1"/>
  <c r="AY64" i="2"/>
  <c r="BA64" i="2" s="1"/>
  <c r="BB64" i="2" s="1"/>
  <c r="BF64" i="2" s="1"/>
  <c r="AY32" i="2"/>
  <c r="BA32" i="2" s="1"/>
  <c r="BE32" i="2" s="1"/>
  <c r="AX686" i="2"/>
  <c r="AZ686" i="2" s="1"/>
  <c r="BD686" i="2" s="1"/>
  <c r="AY702" i="2"/>
  <c r="BA702" i="2" s="1"/>
  <c r="BB702" i="2" s="1"/>
  <c r="BF702" i="2" s="1"/>
  <c r="AX682" i="2"/>
  <c r="AZ682" i="2" s="1"/>
  <c r="BD682" i="2" s="1"/>
  <c r="AX674" i="2"/>
  <c r="AZ674" i="2" s="1"/>
  <c r="BD674" i="2" s="1"/>
  <c r="AX658" i="2"/>
  <c r="AZ658" i="2" s="1"/>
  <c r="BD658" i="2" s="1"/>
  <c r="AX642" i="2"/>
  <c r="AZ642" i="2" s="1"/>
  <c r="BD642" i="2" s="1"/>
  <c r="AY536" i="2"/>
  <c r="BA536" i="2" s="1"/>
  <c r="BB536" i="2" s="1"/>
  <c r="BF536" i="2" s="1"/>
  <c r="AX698" i="2"/>
  <c r="AZ698" i="2" s="1"/>
  <c r="BD698" i="2" s="1"/>
  <c r="AY594" i="2"/>
  <c r="BA594" i="2" s="1"/>
  <c r="BB594" i="2" s="1"/>
  <c r="BF594" i="2" s="1"/>
  <c r="AY468" i="2"/>
  <c r="BA468" i="2" s="1"/>
  <c r="BB468" i="2" s="1"/>
  <c r="BF468" i="2" s="1"/>
  <c r="AY570" i="2"/>
  <c r="BA570" i="2" s="1"/>
  <c r="BB570" i="2" s="1"/>
  <c r="BF570" i="2" s="1"/>
  <c r="AY464" i="2"/>
  <c r="BA464" i="2" s="1"/>
  <c r="BE464" i="2" s="1"/>
  <c r="AY409" i="2"/>
  <c r="BA409" i="2" s="1"/>
  <c r="BE409" i="2" s="1"/>
  <c r="AX417" i="2"/>
  <c r="AZ417" i="2" s="1"/>
  <c r="BD417" i="2" s="1"/>
  <c r="AY401" i="2"/>
  <c r="BA401" i="2" s="1"/>
  <c r="BB401" i="2" s="1"/>
  <c r="BF401" i="2" s="1"/>
  <c r="AX295" i="2"/>
  <c r="AZ295" i="2" s="1"/>
  <c r="BD295" i="2" s="1"/>
  <c r="AX290" i="2"/>
  <c r="AZ290" i="2" s="1"/>
  <c r="BD290" i="2" s="1"/>
  <c r="AX299" i="2"/>
  <c r="AZ299" i="2" s="1"/>
  <c r="BD299" i="2" s="1"/>
  <c r="BA252" i="2"/>
  <c r="BE252" i="2" s="1"/>
  <c r="AZ464" i="2"/>
  <c r="BD464" i="2" s="1"/>
  <c r="AZ391" i="2"/>
  <c r="BD391" i="2" s="1"/>
  <c r="BA446" i="2"/>
  <c r="BE446" i="2" s="1"/>
  <c r="AZ126" i="2"/>
  <c r="BD126" i="2" s="1"/>
  <c r="BA184" i="2"/>
  <c r="BE184" i="2" s="1"/>
  <c r="BA341" i="2"/>
  <c r="BB341" i="2" s="1"/>
  <c r="BF341" i="2" s="1"/>
  <c r="AZ311" i="2"/>
  <c r="BD311" i="2" s="1"/>
  <c r="BA47" i="2"/>
  <c r="BB47" i="2" s="1"/>
  <c r="BF47" i="2" s="1"/>
  <c r="AY292" i="2"/>
  <c r="BA292" i="2" s="1"/>
  <c r="BE292" i="2" s="1"/>
  <c r="AY317" i="2"/>
  <c r="BA317" i="2" s="1"/>
  <c r="BE317" i="2" s="1"/>
  <c r="AY354" i="2"/>
  <c r="BA354" i="2" s="1"/>
  <c r="BB354" i="2" s="1"/>
  <c r="BF354" i="2" s="1"/>
  <c r="AY375" i="2"/>
  <c r="BA375" i="2" s="1"/>
  <c r="BE375" i="2" s="1"/>
  <c r="AY254" i="2"/>
  <c r="BA254" i="2" s="1"/>
  <c r="BB254" i="2" s="1"/>
  <c r="BF254" i="2" s="1"/>
  <c r="AY276" i="2"/>
  <c r="BA276" i="2" s="1"/>
  <c r="BB276" i="2" s="1"/>
  <c r="BF276" i="2" s="1"/>
  <c r="AY339" i="2"/>
  <c r="BA339" i="2" s="1"/>
  <c r="BB339" i="2" s="1"/>
  <c r="BF339" i="2" s="1"/>
  <c r="AY118" i="2"/>
  <c r="BA118" i="2" s="1"/>
  <c r="BB118" i="2" s="1"/>
  <c r="BF118" i="2" s="1"/>
  <c r="AY213" i="2"/>
  <c r="BA213" i="2" s="1"/>
  <c r="BE213" i="2" s="1"/>
  <c r="AY305" i="2"/>
  <c r="BA305" i="2" s="1"/>
  <c r="BE305" i="2" s="1"/>
  <c r="AY38" i="2"/>
  <c r="BA38" i="2" s="1"/>
  <c r="BE38" i="2" s="1"/>
  <c r="AX184" i="2"/>
  <c r="AZ184" i="2" s="1"/>
  <c r="BD184" i="2" s="1"/>
  <c r="AX300" i="2"/>
  <c r="AZ300" i="2" s="1"/>
  <c r="BD300" i="2" s="1"/>
  <c r="AY21" i="2"/>
  <c r="BA21" i="2" s="1"/>
  <c r="BE21" i="2" s="1"/>
  <c r="AY37" i="2"/>
  <c r="BA37" i="2" s="1"/>
  <c r="BB37" i="2" s="1"/>
  <c r="BF37" i="2" s="1"/>
  <c r="AY177" i="2"/>
  <c r="BA177" i="2" s="1"/>
  <c r="BE177" i="2" s="1"/>
  <c r="AX196" i="2"/>
  <c r="AZ196" i="2" s="1"/>
  <c r="BD196" i="2" s="1"/>
  <c r="AY366" i="2"/>
  <c r="BA366" i="2" s="1"/>
  <c r="BE366" i="2" s="1"/>
  <c r="AX358" i="2"/>
  <c r="AZ358" i="2" s="1"/>
  <c r="BD358" i="2" s="1"/>
  <c r="AY59" i="2"/>
  <c r="BA59" i="2" s="1"/>
  <c r="BB59" i="2" s="1"/>
  <c r="BF59" i="2" s="1"/>
  <c r="AY80" i="2"/>
  <c r="BA80" i="2" s="1"/>
  <c r="BB80" i="2" s="1"/>
  <c r="BF80" i="2" s="1"/>
  <c r="AY351" i="2"/>
  <c r="BA351" i="2" s="1"/>
  <c r="BB351" i="2" s="1"/>
  <c r="BF351" i="2" s="1"/>
  <c r="AY727" i="2"/>
  <c r="BA727" i="2" s="1"/>
  <c r="BE727" i="2" s="1"/>
  <c r="AY759" i="2"/>
  <c r="BA759" i="2" s="1"/>
  <c r="BB759" i="2" s="1"/>
  <c r="BF759" i="2" s="1"/>
  <c r="AY470" i="2"/>
  <c r="BA470" i="2" s="1"/>
  <c r="BE470" i="2" s="1"/>
  <c r="AY546" i="2"/>
  <c r="BA546" i="2" s="1"/>
  <c r="BE546" i="2" s="1"/>
  <c r="AY665" i="2"/>
  <c r="BA665" i="2" s="1"/>
  <c r="BE665" i="2" s="1"/>
  <c r="AY803" i="2"/>
  <c r="BA803" i="2" s="1"/>
  <c r="BE803" i="2" s="1"/>
  <c r="AY609" i="2"/>
  <c r="BA609" i="2" s="1"/>
  <c r="BB609" i="2" s="1"/>
  <c r="BF609" i="2" s="1"/>
  <c r="AY661" i="2"/>
  <c r="BA661" i="2" s="1"/>
  <c r="BB661" i="2" s="1"/>
  <c r="BF661" i="2" s="1"/>
  <c r="AY498" i="2"/>
  <c r="BA498" i="2" s="1"/>
  <c r="BB498" i="2" s="1"/>
  <c r="BF498" i="2" s="1"/>
  <c r="AY222" i="2"/>
  <c r="BA222" i="2" s="1"/>
  <c r="BE222" i="2" s="1"/>
  <c r="AX145" i="2"/>
  <c r="AZ145" i="2" s="1"/>
  <c r="BD145" i="2" s="1"/>
  <c r="AX129" i="2"/>
  <c r="AZ129" i="2" s="1"/>
  <c r="BD129" i="2" s="1"/>
  <c r="AY206" i="2"/>
  <c r="BA206" i="2" s="1"/>
  <c r="BB206" i="2" s="1"/>
  <c r="BF206" i="2" s="1"/>
  <c r="AY162" i="2"/>
  <c r="BA162" i="2" s="1"/>
  <c r="BE162" i="2" s="1"/>
  <c r="AY218" i="2"/>
  <c r="BA218" i="2" s="1"/>
  <c r="BE218" i="2" s="1"/>
  <c r="AY186" i="2"/>
  <c r="BA186" i="2" s="1"/>
  <c r="BB186" i="2" s="1"/>
  <c r="BF186" i="2" s="1"/>
  <c r="AY170" i="2"/>
  <c r="BA170" i="2" s="1"/>
  <c r="BB170" i="2" s="1"/>
  <c r="BF170" i="2" s="1"/>
  <c r="AY60" i="2"/>
  <c r="BA60" i="2" s="1"/>
  <c r="BE60" i="2" s="1"/>
  <c r="AY793" i="2"/>
  <c r="BA793" i="2" s="1"/>
  <c r="BB793" i="2" s="1"/>
  <c r="BF793" i="2" s="1"/>
  <c r="AY761" i="2"/>
  <c r="BA761" i="2" s="1"/>
  <c r="BB761" i="2" s="1"/>
  <c r="BF761" i="2" s="1"/>
  <c r="AY729" i="2"/>
  <c r="BA729" i="2" s="1"/>
  <c r="BB729" i="2" s="1"/>
  <c r="BF729" i="2" s="1"/>
  <c r="AY682" i="2"/>
  <c r="BA682" i="2" s="1"/>
  <c r="BE682" i="2" s="1"/>
  <c r="AY817" i="2"/>
  <c r="BA817" i="2" s="1"/>
  <c r="BE817" i="2" s="1"/>
  <c r="AX801" i="2"/>
  <c r="AZ801" i="2" s="1"/>
  <c r="BD801" i="2" s="1"/>
  <c r="AY778" i="2"/>
  <c r="BA778" i="2" s="1"/>
  <c r="BB778" i="2" s="1"/>
  <c r="BF778" i="2" s="1"/>
  <c r="AY813" i="2"/>
  <c r="BA813" i="2" s="1"/>
  <c r="BE813" i="2" s="1"/>
  <c r="AY769" i="2"/>
  <c r="BA769" i="2" s="1"/>
  <c r="BB769" i="2" s="1"/>
  <c r="BF769" i="2" s="1"/>
  <c r="AY737" i="2"/>
  <c r="BA737" i="2" s="1"/>
  <c r="BB737" i="2" s="1"/>
  <c r="BF737" i="2" s="1"/>
  <c r="AY667" i="2"/>
  <c r="BA667" i="2" s="1"/>
  <c r="BE667" i="2" s="1"/>
  <c r="AY595" i="2"/>
  <c r="BA595" i="2" s="1"/>
  <c r="BB595" i="2" s="1"/>
  <c r="BF595" i="2" s="1"/>
  <c r="AY587" i="2"/>
  <c r="BA587" i="2" s="1"/>
  <c r="BB587" i="2" s="1"/>
  <c r="BF587" i="2" s="1"/>
  <c r="AX765" i="2"/>
  <c r="AZ765" i="2" s="1"/>
  <c r="BD765" i="2" s="1"/>
  <c r="AX749" i="2"/>
  <c r="AZ749" i="2" s="1"/>
  <c r="BD749" i="2" s="1"/>
  <c r="AX733" i="2"/>
  <c r="AZ733" i="2" s="1"/>
  <c r="BD733" i="2" s="1"/>
  <c r="AX717" i="2"/>
  <c r="AZ717" i="2" s="1"/>
  <c r="BD717" i="2" s="1"/>
  <c r="AY619" i="2"/>
  <c r="BA619" i="2" s="1"/>
  <c r="BB619" i="2" s="1"/>
  <c r="BF619" i="2" s="1"/>
  <c r="AY666" i="2"/>
  <c r="BA666" i="2" s="1"/>
  <c r="BB666" i="2" s="1"/>
  <c r="BF666" i="2" s="1"/>
  <c r="AY582" i="2"/>
  <c r="BA582" i="2" s="1"/>
  <c r="BE582" i="2" s="1"/>
  <c r="AY566" i="2"/>
  <c r="BA566" i="2" s="1"/>
  <c r="BE566" i="2" s="1"/>
  <c r="AY512" i="2"/>
  <c r="BA512" i="2" s="1"/>
  <c r="BB512" i="2" s="1"/>
  <c r="BF512" i="2" s="1"/>
  <c r="AY496" i="2"/>
  <c r="BA496" i="2" s="1"/>
  <c r="BE496" i="2" s="1"/>
  <c r="AY480" i="2"/>
  <c r="BA480" i="2" s="1"/>
  <c r="BB480" i="2" s="1"/>
  <c r="BF480" i="2" s="1"/>
  <c r="AY532" i="2"/>
  <c r="BA532" i="2" s="1"/>
  <c r="BE532" i="2" s="1"/>
  <c r="AY516" i="2"/>
  <c r="BA516" i="2" s="1"/>
  <c r="BB516" i="2" s="1"/>
  <c r="BF516" i="2" s="1"/>
  <c r="AY500" i="2"/>
  <c r="BA500" i="2" s="1"/>
  <c r="BE500" i="2" s="1"/>
  <c r="AY484" i="2"/>
  <c r="BA484" i="2" s="1"/>
  <c r="BE484" i="2" s="1"/>
  <c r="AY349" i="2"/>
  <c r="BA349" i="2" s="1"/>
  <c r="BB349" i="2" s="1"/>
  <c r="BF349" i="2" s="1"/>
  <c r="AY444" i="2"/>
  <c r="BA444" i="2" s="1"/>
  <c r="BE444" i="2" s="1"/>
  <c r="AY387" i="2"/>
  <c r="BA387" i="2" s="1"/>
  <c r="BB387" i="2" s="1"/>
  <c r="BF387" i="2" s="1"/>
  <c r="AY262" i="2"/>
  <c r="BA262" i="2" s="1"/>
  <c r="BE262" i="2" s="1"/>
  <c r="AX14" i="2"/>
  <c r="AZ14" i="2" s="1"/>
  <c r="BD14" i="2" s="1"/>
  <c r="AX164" i="2"/>
  <c r="AZ164" i="2" s="1"/>
  <c r="BD164" i="2" s="1"/>
  <c r="AX231" i="2"/>
  <c r="AZ231" i="2" s="1"/>
  <c r="BD231" i="2" s="1"/>
  <c r="AY152" i="2"/>
  <c r="BA152" i="2" s="1"/>
  <c r="BE152" i="2" s="1"/>
  <c r="AY88" i="2"/>
  <c r="BA88" i="2" s="1"/>
  <c r="BB88" i="2" s="1"/>
  <c r="BF88" i="2" s="1"/>
  <c r="AY159" i="2"/>
  <c r="BA159" i="2" s="1"/>
  <c r="BB159" i="2" s="1"/>
  <c r="BF159" i="2" s="1"/>
  <c r="AY288" i="2"/>
  <c r="BA288" i="2" s="1"/>
  <c r="BE288" i="2" s="1"/>
  <c r="AY534" i="2"/>
  <c r="BA534" i="2" s="1"/>
  <c r="BB534" i="2" s="1"/>
  <c r="BF534" i="2" s="1"/>
  <c r="AY601" i="2"/>
  <c r="BA601" i="2" s="1"/>
  <c r="BE601" i="2" s="1"/>
  <c r="AX711" i="2"/>
  <c r="AZ711" i="2" s="1"/>
  <c r="BD711" i="2" s="1"/>
  <c r="AY807" i="2"/>
  <c r="BA807" i="2" s="1"/>
  <c r="BB807" i="2" s="1"/>
  <c r="BF807" i="2" s="1"/>
  <c r="AY573" i="2"/>
  <c r="BA573" i="2" s="1"/>
  <c r="BE573" i="2" s="1"/>
  <c r="AY556" i="2"/>
  <c r="BA556" i="2" s="1"/>
  <c r="BB556" i="2" s="1"/>
  <c r="BF556" i="2" s="1"/>
  <c r="AX214" i="2"/>
  <c r="AZ214" i="2" s="1"/>
  <c r="BD214" i="2" s="1"/>
  <c r="AX93" i="2"/>
  <c r="AZ93" i="2" s="1"/>
  <c r="BD93" i="2" s="1"/>
  <c r="AY77" i="2"/>
  <c r="BA77" i="2" s="1"/>
  <c r="BE77" i="2" s="1"/>
  <c r="AY20" i="2"/>
  <c r="BA20" i="2" s="1"/>
  <c r="BB20" i="2" s="1"/>
  <c r="BF20" i="2" s="1"/>
  <c r="AX789" i="2"/>
  <c r="AZ789" i="2" s="1"/>
  <c r="BD789" i="2" s="1"/>
  <c r="AY773" i="2"/>
  <c r="BA773" i="2" s="1"/>
  <c r="BB773" i="2" s="1"/>
  <c r="BF773" i="2" s="1"/>
  <c r="AY741" i="2"/>
  <c r="BA741" i="2" s="1"/>
  <c r="BB741" i="2" s="1"/>
  <c r="BF741" i="2" s="1"/>
  <c r="AY97" i="2"/>
  <c r="BA97" i="2" s="1"/>
  <c r="BE97" i="2" s="1"/>
  <c r="AX34" i="2"/>
  <c r="AZ34" i="2" s="1"/>
  <c r="BD34" i="2" s="1"/>
  <c r="AY686" i="2"/>
  <c r="BA686" i="2" s="1"/>
  <c r="BE686" i="2" s="1"/>
  <c r="AX678" i="2"/>
  <c r="AZ678" i="2" s="1"/>
  <c r="BD678" i="2" s="1"/>
  <c r="AX569" i="2"/>
  <c r="AZ569" i="2" s="1"/>
  <c r="BD569" i="2" s="1"/>
  <c r="AX504" i="2"/>
  <c r="AZ504" i="2" s="1"/>
  <c r="BD504" i="2" s="1"/>
  <c r="AY563" i="2"/>
  <c r="BA563" i="2" s="1"/>
  <c r="BE563" i="2" s="1"/>
  <c r="AY782" i="2"/>
  <c r="BA782" i="2" s="1"/>
  <c r="BB782" i="2" s="1"/>
  <c r="BF782" i="2" s="1"/>
  <c r="AX670" i="2"/>
  <c r="AZ670" i="2" s="1"/>
  <c r="BD670" i="2" s="1"/>
  <c r="AX654" i="2"/>
  <c r="AZ654" i="2" s="1"/>
  <c r="BD654" i="2" s="1"/>
  <c r="AX638" i="2"/>
  <c r="AZ638" i="2" s="1"/>
  <c r="BD638" i="2" s="1"/>
  <c r="AX631" i="2"/>
  <c r="AZ631" i="2" s="1"/>
  <c r="BD631" i="2" s="1"/>
  <c r="AY599" i="2"/>
  <c r="BA599" i="2" s="1"/>
  <c r="BE599" i="2" s="1"/>
  <c r="AX438" i="2"/>
  <c r="AZ438" i="2" s="1"/>
  <c r="BD438" i="2" s="1"/>
  <c r="AY396" i="2"/>
  <c r="BA396" i="2" s="1"/>
  <c r="BE396" i="2" s="1"/>
  <c r="AX315" i="2"/>
  <c r="AZ315" i="2" s="1"/>
  <c r="BD315" i="2" s="1"/>
  <c r="AX307" i="2"/>
  <c r="AZ307" i="2" s="1"/>
  <c r="BD307" i="2" s="1"/>
  <c r="AX261" i="2"/>
  <c r="AZ261" i="2" s="1"/>
  <c r="BD261" i="2" s="1"/>
  <c r="AY87" i="2"/>
  <c r="BA87" i="2" s="1"/>
  <c r="BE87" i="2" s="1"/>
  <c r="AY48" i="2"/>
  <c r="BA48" i="2" s="1"/>
  <c r="BE48" i="2" s="1"/>
  <c r="AY71" i="2"/>
  <c r="BA71" i="2" s="1"/>
  <c r="BB71" i="2" s="1"/>
  <c r="BF71" i="2" s="1"/>
  <c r="AY135" i="2"/>
  <c r="BA135" i="2" s="1"/>
  <c r="BB135" i="2" s="1"/>
  <c r="BF135" i="2" s="1"/>
  <c r="AY205" i="2"/>
  <c r="BA205" i="2" s="1"/>
  <c r="BE205" i="2" s="1"/>
  <c r="AY398" i="2"/>
  <c r="BA398" i="2" s="1"/>
  <c r="BB398" i="2" s="1"/>
  <c r="BF398" i="2" s="1"/>
  <c r="AY458" i="2"/>
  <c r="BA458" i="2" s="1"/>
  <c r="BB458" i="2" s="1"/>
  <c r="BF458" i="2" s="1"/>
  <c r="AX296" i="2"/>
  <c r="AZ296" i="2" s="1"/>
  <c r="BD296" i="2" s="1"/>
  <c r="AY519" i="2"/>
  <c r="BA519" i="2" s="1"/>
  <c r="BE519" i="2" s="1"/>
  <c r="AY637" i="2"/>
  <c r="BA637" i="2" s="1"/>
  <c r="BE637" i="2" s="1"/>
  <c r="AY788" i="2"/>
  <c r="BA788" i="2" s="1"/>
  <c r="BB788" i="2" s="1"/>
  <c r="BF788" i="2" s="1"/>
  <c r="AY648" i="2"/>
  <c r="BA648" i="2" s="1"/>
  <c r="BB648" i="2" s="1"/>
  <c r="BF648" i="2" s="1"/>
  <c r="AY459" i="2"/>
  <c r="BA459" i="2" s="1"/>
  <c r="BE459" i="2" s="1"/>
  <c r="AY589" i="2"/>
  <c r="BA589" i="2" s="1"/>
  <c r="BB589" i="2" s="1"/>
  <c r="BF589" i="2" s="1"/>
  <c r="AY641" i="2"/>
  <c r="BA641" i="2" s="1"/>
  <c r="BB641" i="2" s="1"/>
  <c r="BF641" i="2" s="1"/>
  <c r="AY145" i="2"/>
  <c r="BA145" i="2" s="1"/>
  <c r="BB145" i="2" s="1"/>
  <c r="BF145" i="2" s="1"/>
  <c r="AY138" i="2"/>
  <c r="BA138" i="2" s="1"/>
  <c r="BE138" i="2" s="1"/>
  <c r="AY73" i="2"/>
  <c r="BA73" i="2" s="1"/>
  <c r="BB73" i="2" s="1"/>
  <c r="BF73" i="2" s="1"/>
  <c r="AY41" i="2"/>
  <c r="BA41" i="2" s="1"/>
  <c r="BB41" i="2" s="1"/>
  <c r="BF41" i="2" s="1"/>
  <c r="AY390" i="2"/>
  <c r="BA390" i="2" s="1"/>
  <c r="BE390" i="2" s="1"/>
  <c r="AY168" i="2"/>
  <c r="BA168" i="2" s="1"/>
  <c r="BE168" i="2" s="1"/>
  <c r="AY110" i="2"/>
  <c r="BA110" i="2" s="1"/>
  <c r="BB110" i="2" s="1"/>
  <c r="BF110" i="2" s="1"/>
  <c r="AX167" i="2"/>
  <c r="AZ167" i="2" s="1"/>
  <c r="BD167" i="2" s="1"/>
  <c r="AX195" i="2"/>
  <c r="AZ195" i="2" s="1"/>
  <c r="BD195" i="2" s="1"/>
  <c r="AY44" i="2"/>
  <c r="BA44" i="2" s="1"/>
  <c r="BB44" i="2" s="1"/>
  <c r="BF44" i="2" s="1"/>
  <c r="AY128" i="2"/>
  <c r="BA128" i="2" s="1"/>
  <c r="BE128" i="2" s="1"/>
  <c r="AY181" i="2"/>
  <c r="BA181" i="2" s="1"/>
  <c r="BE181" i="2" s="1"/>
  <c r="AY232" i="2"/>
  <c r="BA232" i="2" s="1"/>
  <c r="BE232" i="2" s="1"/>
  <c r="AY246" i="2"/>
  <c r="BA246" i="2" s="1"/>
  <c r="BE246" i="2" s="1"/>
  <c r="AY535" i="2"/>
  <c r="BA535" i="2" s="1"/>
  <c r="AY569" i="2"/>
  <c r="BA569" i="2" s="1"/>
  <c r="BE569" i="2" s="1"/>
  <c r="AY653" i="2"/>
  <c r="BA653" i="2" s="1"/>
  <c r="BE653" i="2" s="1"/>
  <c r="AY743" i="2"/>
  <c r="BA743" i="2" s="1"/>
  <c r="BE743" i="2" s="1"/>
  <c r="AY775" i="2"/>
  <c r="BA775" i="2" s="1"/>
  <c r="BB775" i="2" s="1"/>
  <c r="BF775" i="2" s="1"/>
  <c r="AY712" i="2"/>
  <c r="BA712" i="2" s="1"/>
  <c r="BE712" i="2" s="1"/>
  <c r="AY696" i="2"/>
  <c r="BA696" i="2" s="1"/>
  <c r="BB696" i="2" s="1"/>
  <c r="BF696" i="2" s="1"/>
  <c r="AY681" i="2"/>
  <c r="BA681" i="2" s="1"/>
  <c r="BB681" i="2" s="1"/>
  <c r="BF681" i="2" s="1"/>
  <c r="AY572" i="2"/>
  <c r="BA572" i="2" s="1"/>
  <c r="BB572" i="2" s="1"/>
  <c r="BF572" i="2" s="1"/>
  <c r="AY692" i="2"/>
  <c r="BA692" i="2" s="1"/>
  <c r="BE692" i="2" s="1"/>
  <c r="AY399" i="2"/>
  <c r="BA399" i="2" s="1"/>
  <c r="BE399" i="2" s="1"/>
  <c r="AY514" i="2"/>
  <c r="BA514" i="2" s="1"/>
  <c r="BE514" i="2" s="1"/>
  <c r="AY657" i="2"/>
  <c r="BA657" i="2" s="1"/>
  <c r="BE657" i="2" s="1"/>
  <c r="AX218" i="2"/>
  <c r="AZ218" i="2" s="1"/>
  <c r="BD218" i="2" s="1"/>
  <c r="AX137" i="2"/>
  <c r="AZ137" i="2" s="1"/>
  <c r="BD137" i="2" s="1"/>
  <c r="AX101" i="2"/>
  <c r="AZ101" i="2" s="1"/>
  <c r="BD101" i="2" s="1"/>
  <c r="AX194" i="2"/>
  <c r="AZ194" i="2" s="1"/>
  <c r="BD194" i="2" s="1"/>
  <c r="AY745" i="2"/>
  <c r="BA745" i="2" s="1"/>
  <c r="BB745" i="2" s="1"/>
  <c r="BF745" i="2" s="1"/>
  <c r="AY753" i="2"/>
  <c r="BA753" i="2" s="1"/>
  <c r="BE753" i="2" s="1"/>
  <c r="AY721" i="2"/>
  <c r="BA721" i="2" s="1"/>
  <c r="BB721" i="2" s="1"/>
  <c r="BF721" i="2" s="1"/>
  <c r="AY674" i="2"/>
  <c r="BA674" i="2" s="1"/>
  <c r="BB674" i="2" s="1"/>
  <c r="BF674" i="2" s="1"/>
  <c r="AY786" i="2"/>
  <c r="BA786" i="2" s="1"/>
  <c r="BB786" i="2" s="1"/>
  <c r="BF786" i="2" s="1"/>
  <c r="AX619" i="2"/>
  <c r="AZ619" i="2" s="1"/>
  <c r="BD619" i="2" s="1"/>
  <c r="AY504" i="2"/>
  <c r="BA504" i="2" s="1"/>
  <c r="BB504" i="2" s="1"/>
  <c r="BF504" i="2" s="1"/>
  <c r="AY488" i="2"/>
  <c r="BA488" i="2" s="1"/>
  <c r="BE488" i="2" s="1"/>
  <c r="AY508" i="2"/>
  <c r="BA508" i="2" s="1"/>
  <c r="BE508" i="2" s="1"/>
  <c r="AY492" i="2"/>
  <c r="BA492" i="2" s="1"/>
  <c r="BB492" i="2" s="1"/>
  <c r="BF492" i="2" s="1"/>
  <c r="AY476" i="2"/>
  <c r="BA476" i="2" s="1"/>
  <c r="BE476" i="2" s="1"/>
  <c r="AX452" i="2"/>
  <c r="AZ452" i="2" s="1"/>
  <c r="BD452" i="2" s="1"/>
  <c r="AY433" i="2"/>
  <c r="BA433" i="2" s="1"/>
  <c r="BB433" i="2" s="1"/>
  <c r="BF433" i="2" s="1"/>
  <c r="AX433" i="2"/>
  <c r="AZ433" i="2" s="1"/>
  <c r="BD433" i="2" s="1"/>
  <c r="AY331" i="2"/>
  <c r="BA331" i="2" s="1"/>
  <c r="BB331" i="2" s="1"/>
  <c r="BF331" i="2" s="1"/>
  <c r="AX407" i="2"/>
  <c r="AZ407" i="2" s="1"/>
  <c r="BD407" i="2" s="1"/>
  <c r="AX327" i="2"/>
  <c r="AZ327" i="2" s="1"/>
  <c r="BD327" i="2" s="1"/>
  <c r="AX265" i="2"/>
  <c r="AZ265" i="2" s="1"/>
  <c r="BD265" i="2" s="1"/>
  <c r="BA35" i="2"/>
  <c r="BB35" i="2" s="1"/>
  <c r="BF35" i="2" s="1"/>
  <c r="BE437" i="2"/>
  <c r="AX191" i="2"/>
  <c r="AZ191" i="2" s="1"/>
  <c r="BD191" i="2" s="1"/>
  <c r="AX163" i="2"/>
  <c r="AZ163" i="2" s="1"/>
  <c r="BD163" i="2" s="1"/>
  <c r="AY217" i="2"/>
  <c r="BA217" i="2" s="1"/>
  <c r="BB217" i="2" s="1"/>
  <c r="BF217" i="2" s="1"/>
  <c r="AY67" i="2"/>
  <c r="BA67" i="2" s="1"/>
  <c r="BB67" i="2" s="1"/>
  <c r="BF67" i="2" s="1"/>
  <c r="AX55" i="2"/>
  <c r="AZ55" i="2" s="1"/>
  <c r="BD55" i="2" s="1"/>
  <c r="AY143" i="2"/>
  <c r="BA143" i="2" s="1"/>
  <c r="BB143" i="2" s="1"/>
  <c r="BF143" i="2" s="1"/>
  <c r="AY231" i="2"/>
  <c r="BA231" i="2" s="1"/>
  <c r="BB231" i="2" s="1"/>
  <c r="BF231" i="2" s="1"/>
  <c r="AX176" i="2"/>
  <c r="AZ176" i="2" s="1"/>
  <c r="BD176" i="2" s="1"/>
  <c r="AY756" i="2"/>
  <c r="BA756" i="2" s="1"/>
  <c r="BE756" i="2" s="1"/>
  <c r="AY86" i="2"/>
  <c r="BA86" i="2" s="1"/>
  <c r="BE86" i="2" s="1"/>
  <c r="AX166" i="2"/>
  <c r="AZ166" i="2" s="1"/>
  <c r="BD166" i="2" s="1"/>
  <c r="AY46" i="2"/>
  <c r="BA46" i="2" s="1"/>
  <c r="BB46" i="2" s="1"/>
  <c r="BF46" i="2" s="1"/>
  <c r="AX77" i="2"/>
  <c r="AZ77" i="2" s="1"/>
  <c r="BD77" i="2" s="1"/>
  <c r="AX36" i="2"/>
  <c r="AZ36" i="2" s="1"/>
  <c r="BD36" i="2" s="1"/>
  <c r="AY770" i="2"/>
  <c r="BA770" i="2" s="1"/>
  <c r="BE770" i="2" s="1"/>
  <c r="AY754" i="2"/>
  <c r="BA754" i="2" s="1"/>
  <c r="BB754" i="2" s="1"/>
  <c r="BF754" i="2" s="1"/>
  <c r="AY738" i="2"/>
  <c r="BA738" i="2" s="1"/>
  <c r="BE738" i="2" s="1"/>
  <c r="AY722" i="2"/>
  <c r="BA722" i="2" s="1"/>
  <c r="BE722" i="2" s="1"/>
  <c r="AY204" i="2"/>
  <c r="BA204" i="2" s="1"/>
  <c r="BB204" i="2" s="1"/>
  <c r="BF204" i="2" s="1"/>
  <c r="AY136" i="2"/>
  <c r="BA136" i="2" s="1"/>
  <c r="BB136" i="2" s="1"/>
  <c r="BF136" i="2" s="1"/>
  <c r="AX219" i="2"/>
  <c r="AZ219" i="2" s="1"/>
  <c r="BD219" i="2" s="1"/>
  <c r="AY160" i="2"/>
  <c r="BA160" i="2" s="1"/>
  <c r="BB160" i="2" s="1"/>
  <c r="BF160" i="2" s="1"/>
  <c r="AY176" i="2"/>
  <c r="BA176" i="2" s="1"/>
  <c r="BB176" i="2" s="1"/>
  <c r="BF176" i="2" s="1"/>
  <c r="AY772" i="2"/>
  <c r="BA772" i="2" s="1"/>
  <c r="BB772" i="2" s="1"/>
  <c r="BF772" i="2" s="1"/>
  <c r="AY167" i="2"/>
  <c r="BA167" i="2" s="1"/>
  <c r="BB167" i="2" s="1"/>
  <c r="BF167" i="2" s="1"/>
  <c r="AY219" i="2"/>
  <c r="BA219" i="2" s="1"/>
  <c r="BB219" i="2" s="1"/>
  <c r="BF219" i="2" s="1"/>
  <c r="AY142" i="2"/>
  <c r="BA142" i="2" s="1"/>
  <c r="BB142" i="2" s="1"/>
  <c r="BF142" i="2" s="1"/>
  <c r="AY126" i="2"/>
  <c r="BA126" i="2" s="1"/>
  <c r="BE126" i="2" s="1"/>
  <c r="AY194" i="2"/>
  <c r="BA194" i="2" s="1"/>
  <c r="BE194" i="2" s="1"/>
  <c r="AY149" i="2"/>
  <c r="BA149" i="2" s="1"/>
  <c r="BE149" i="2" s="1"/>
  <c r="AY230" i="2"/>
  <c r="BA230" i="2" s="1"/>
  <c r="BE230" i="2" s="1"/>
  <c r="AX89" i="2"/>
  <c r="AZ89" i="2" s="1"/>
  <c r="BD89" i="2" s="1"/>
  <c r="AX19" i="2"/>
  <c r="AZ19" i="2" s="1"/>
  <c r="BD19" i="2" s="1"/>
  <c r="AY127" i="2"/>
  <c r="BA127" i="2" s="1"/>
  <c r="BE127" i="2" s="1"/>
  <c r="AX168" i="2"/>
  <c r="AZ168" i="2" s="1"/>
  <c r="BD168" i="2" s="1"/>
  <c r="AY33" i="2"/>
  <c r="BA33" i="2" s="1"/>
  <c r="BE33" i="2" s="1"/>
  <c r="AY212" i="2"/>
  <c r="BA212" i="2" s="1"/>
  <c r="BB212" i="2" s="1"/>
  <c r="BF212" i="2" s="1"/>
  <c r="BB113" i="2"/>
  <c r="BF113" i="2" s="1"/>
  <c r="AY117" i="2"/>
  <c r="BA117" i="2" s="1"/>
  <c r="BB117" i="2" s="1"/>
  <c r="BF117" i="2" s="1"/>
  <c r="AX180" i="2"/>
  <c r="AZ180" i="2" s="1"/>
  <c r="BD180" i="2" s="1"/>
  <c r="AX215" i="2"/>
  <c r="AZ215" i="2" s="1"/>
  <c r="BD215" i="2" s="1"/>
  <c r="AY103" i="2"/>
  <c r="BA103" i="2" s="1"/>
  <c r="BE103" i="2" s="1"/>
  <c r="AY121" i="2"/>
  <c r="BA121" i="2" s="1"/>
  <c r="BE121" i="2" s="1"/>
  <c r="AX172" i="2"/>
  <c r="AZ172" i="2" s="1"/>
  <c r="BD172" i="2" s="1"/>
  <c r="AY192" i="2"/>
  <c r="BA192" i="2" s="1"/>
  <c r="BE192" i="2" s="1"/>
  <c r="AX187" i="2"/>
  <c r="AZ187" i="2" s="1"/>
  <c r="BD187" i="2" s="1"/>
  <c r="AX211" i="2"/>
  <c r="AZ211" i="2" s="1"/>
  <c r="BD211" i="2" s="1"/>
  <c r="AY724" i="2"/>
  <c r="BA724" i="2" s="1"/>
  <c r="BB724" i="2" s="1"/>
  <c r="BF724" i="2" s="1"/>
  <c r="AY133" i="2"/>
  <c r="BA133" i="2" s="1"/>
  <c r="BB133" i="2" s="1"/>
  <c r="BF133" i="2" s="1"/>
  <c r="AY211" i="2"/>
  <c r="BA211" i="2" s="1"/>
  <c r="BE211" i="2" s="1"/>
  <c r="AX182" i="2"/>
  <c r="AZ182" i="2" s="1"/>
  <c r="BD182" i="2" s="1"/>
  <c r="AY116" i="2"/>
  <c r="BA116" i="2" s="1"/>
  <c r="BB116" i="2" s="1"/>
  <c r="BF116" i="2" s="1"/>
  <c r="AX42" i="2"/>
  <c r="AZ42" i="2" s="1"/>
  <c r="BD42" i="2" s="1"/>
  <c r="AX805" i="2"/>
  <c r="AZ805" i="2" s="1"/>
  <c r="BD805" i="2" s="1"/>
  <c r="AY678" i="2"/>
  <c r="BA678" i="2" s="1"/>
  <c r="BB678" i="2" s="1"/>
  <c r="BF678" i="2" s="1"/>
  <c r="BA369" i="2"/>
  <c r="BE369" i="2" s="1"/>
  <c r="BA388" i="2"/>
  <c r="BE388" i="2" s="1"/>
  <c r="BA236" i="2"/>
  <c r="BB236" i="2" s="1"/>
  <c r="BF236" i="2" s="1"/>
  <c r="BA555" i="2"/>
  <c r="BB555" i="2" s="1"/>
  <c r="BF555" i="2" s="1"/>
  <c r="BA83" i="2"/>
  <c r="BB83" i="2" s="1"/>
  <c r="BF83" i="2" s="1"/>
  <c r="BA558" i="2"/>
  <c r="BB558" i="2" s="1"/>
  <c r="BF558" i="2" s="1"/>
  <c r="BA475" i="2"/>
  <c r="BE475" i="2" s="1"/>
  <c r="AZ323" i="2"/>
  <c r="BD323" i="2" s="1"/>
  <c r="BB815" i="2"/>
  <c r="BF815" i="2" s="1"/>
  <c r="BB621" i="2"/>
  <c r="BF621" i="2" s="1"/>
  <c r="BE621" i="2"/>
  <c r="BE397" i="2"/>
  <c r="BB313" i="2"/>
  <c r="BF313" i="2" s="1"/>
  <c r="BE701" i="2"/>
  <c r="BB701" i="2"/>
  <c r="BF701" i="2" s="1"/>
  <c r="BB645" i="2"/>
  <c r="BF645" i="2" s="1"/>
  <c r="BA510" i="2"/>
  <c r="BB510" i="2" s="1"/>
  <c r="BF510" i="2" s="1"/>
  <c r="BA379" i="2"/>
  <c r="BB379" i="2" s="1"/>
  <c r="BF379" i="2" s="1"/>
  <c r="BA385" i="2"/>
  <c r="BE385" i="2" s="1"/>
  <c r="BA574" i="2"/>
  <c r="BB574" i="2" s="1"/>
  <c r="BF574" i="2" s="1"/>
  <c r="AZ446" i="2"/>
  <c r="BD446" i="2" s="1"/>
  <c r="BA260" i="2"/>
  <c r="BB260" i="2" s="1"/>
  <c r="BF260" i="2" s="1"/>
  <c r="BA376" i="2"/>
  <c r="BB376" i="2" s="1"/>
  <c r="BF376" i="2" s="1"/>
  <c r="BE789" i="2"/>
  <c r="BB419" i="2"/>
  <c r="BF419" i="2" s="1"/>
  <c r="AZ593" i="2"/>
  <c r="BD593" i="2" s="1"/>
  <c r="AZ488" i="2"/>
  <c r="BD488" i="2" s="1"/>
  <c r="BA400" i="2"/>
  <c r="BE400" i="2" s="1"/>
  <c r="BB26" i="2"/>
  <c r="BF26" i="2" s="1"/>
  <c r="BB757" i="2"/>
  <c r="BF757" i="2" s="1"/>
  <c r="BB748" i="2"/>
  <c r="BF748" i="2" s="1"/>
  <c r="BE640" i="2"/>
  <c r="BB684" i="2"/>
  <c r="BF684" i="2" s="1"/>
  <c r="BE684" i="2"/>
  <c r="BA765" i="2"/>
  <c r="BB765" i="2" s="1"/>
  <c r="BF765" i="2" s="1"/>
  <c r="BE112" i="2"/>
  <c r="BB112" i="2"/>
  <c r="BF112" i="2" s="1"/>
  <c r="BB705" i="2"/>
  <c r="BF705" i="2" s="1"/>
  <c r="BE705" i="2"/>
  <c r="BA733" i="2"/>
  <c r="BE733" i="2" s="1"/>
  <c r="BB171" i="2"/>
  <c r="BF171" i="2" s="1"/>
  <c r="AY242" i="2"/>
  <c r="BA242" i="2" s="1"/>
  <c r="BE242" i="2" s="1"/>
  <c r="AY347" i="2"/>
  <c r="BA347" i="2" s="1"/>
  <c r="AY391" i="2"/>
  <c r="BA391" i="2" s="1"/>
  <c r="BB391" i="2" s="1"/>
  <c r="BF391" i="2" s="1"/>
  <c r="AY310" i="2"/>
  <c r="BA310" i="2" s="1"/>
  <c r="BB310" i="2" s="1"/>
  <c r="BF310" i="2" s="1"/>
  <c r="AY196" i="2"/>
  <c r="BA196" i="2" s="1"/>
  <c r="BE196" i="2" s="1"/>
  <c r="AY209" i="2"/>
  <c r="BA209" i="2" s="1"/>
  <c r="BB209" i="2" s="1"/>
  <c r="BF209" i="2" s="1"/>
  <c r="AX430" i="2"/>
  <c r="AZ430" i="2" s="1"/>
  <c r="BD430" i="2" s="1"/>
  <c r="AY533" i="2"/>
  <c r="BA533" i="2" s="1"/>
  <c r="BE533" i="2" s="1"/>
  <c r="AY577" i="2"/>
  <c r="BA577" i="2" s="1"/>
  <c r="BE577" i="2" s="1"/>
  <c r="AY719" i="2"/>
  <c r="BA719" i="2" s="1"/>
  <c r="AY751" i="2"/>
  <c r="BA751" i="2" s="1"/>
  <c r="AY565" i="2"/>
  <c r="BA565" i="2" s="1"/>
  <c r="BB565" i="2" s="1"/>
  <c r="BF565" i="2" s="1"/>
  <c r="AY605" i="2"/>
  <c r="BA605" i="2" s="1"/>
  <c r="AY616" i="2"/>
  <c r="BA616" i="2" s="1"/>
  <c r="BB616" i="2" s="1"/>
  <c r="BF616" i="2" s="1"/>
  <c r="AY141" i="2"/>
  <c r="BA141" i="2" s="1"/>
  <c r="AY150" i="2"/>
  <c r="BA150" i="2" s="1"/>
  <c r="AX190" i="2"/>
  <c r="AZ190" i="2" s="1"/>
  <c r="BD190" i="2" s="1"/>
  <c r="AX111" i="2"/>
  <c r="AZ111" i="2" s="1"/>
  <c r="BD111" i="2" s="1"/>
  <c r="AY82" i="2"/>
  <c r="BA82" i="2" s="1"/>
  <c r="AX162" i="2"/>
  <c r="AZ162" i="2" s="1"/>
  <c r="BD162" i="2" s="1"/>
  <c r="AY69" i="2"/>
  <c r="BA69" i="2" s="1"/>
  <c r="BE69" i="2" s="1"/>
  <c r="AY31" i="2"/>
  <c r="BA31" i="2" s="1"/>
  <c r="BE31" i="2" s="1"/>
  <c r="AY19" i="2"/>
  <c r="BA19" i="2" s="1"/>
  <c r="AY797" i="2"/>
  <c r="BA797" i="2" s="1"/>
  <c r="BB797" i="2" s="1"/>
  <c r="BF797" i="2" s="1"/>
  <c r="AY94" i="2"/>
  <c r="BA94" i="2" s="1"/>
  <c r="AY43" i="2"/>
  <c r="BA43" i="2" s="1"/>
  <c r="BE43" i="2" s="1"/>
  <c r="AX30" i="2"/>
  <c r="AZ30" i="2" s="1"/>
  <c r="BD30" i="2" s="1"/>
  <c r="AX817" i="2"/>
  <c r="AZ817" i="2" s="1"/>
  <c r="BD817" i="2" s="1"/>
  <c r="AY23" i="2"/>
  <c r="BA23" i="2" s="1"/>
  <c r="AY675" i="2"/>
  <c r="BA675" i="2" s="1"/>
  <c r="BE675" i="2" s="1"/>
  <c r="AY659" i="2"/>
  <c r="BA659" i="2" s="1"/>
  <c r="BB659" i="2" s="1"/>
  <c r="BF659" i="2" s="1"/>
  <c r="AY643" i="2"/>
  <c r="BA643" i="2" s="1"/>
  <c r="BE643" i="2" s="1"/>
  <c r="AY567" i="2"/>
  <c r="BA567" i="2" s="1"/>
  <c r="AY603" i="2"/>
  <c r="BA603" i="2" s="1"/>
  <c r="BE603" i="2" s="1"/>
  <c r="AX581" i="2"/>
  <c r="AZ581" i="2" s="1"/>
  <c r="BD581" i="2" s="1"/>
  <c r="AX781" i="2"/>
  <c r="AZ781" i="2" s="1"/>
  <c r="BD781" i="2" s="1"/>
  <c r="AX773" i="2"/>
  <c r="AZ773" i="2" s="1"/>
  <c r="BD773" i="2" s="1"/>
  <c r="AX757" i="2"/>
  <c r="AZ757" i="2" s="1"/>
  <c r="BD757" i="2" s="1"/>
  <c r="AX741" i="2"/>
  <c r="AZ741" i="2" s="1"/>
  <c r="BD741" i="2" s="1"/>
  <c r="AX725" i="2"/>
  <c r="AZ725" i="2" s="1"/>
  <c r="BD725" i="2" s="1"/>
  <c r="AY663" i="2"/>
  <c r="BA663" i="2" s="1"/>
  <c r="BE663" i="2" s="1"/>
  <c r="AY647" i="2"/>
  <c r="BA647" i="2" s="1"/>
  <c r="BE647" i="2" s="1"/>
  <c r="AX597" i="2"/>
  <c r="AZ597" i="2" s="1"/>
  <c r="BD597" i="2" s="1"/>
  <c r="AY448" i="2"/>
  <c r="BA448" i="2" s="1"/>
  <c r="AY344" i="2"/>
  <c r="BA344" i="2" s="1"/>
  <c r="BE344" i="2" s="1"/>
  <c r="AY436" i="2"/>
  <c r="BA436" i="2" s="1"/>
  <c r="AY356" i="2"/>
  <c r="BA356" i="2" s="1"/>
  <c r="BE356" i="2" s="1"/>
  <c r="AY319" i="2"/>
  <c r="BA319" i="2" s="1"/>
  <c r="AY296" i="2"/>
  <c r="BA296" i="2" s="1"/>
  <c r="AY282" i="2"/>
  <c r="BA282" i="2" s="1"/>
  <c r="BE282" i="2" s="1"/>
  <c r="AY266" i="2"/>
  <c r="BA266" i="2" s="1"/>
  <c r="AY327" i="2"/>
  <c r="BA327" i="2" s="1"/>
  <c r="AX282" i="2"/>
  <c r="AZ282" i="2" s="1"/>
  <c r="BD282" i="2" s="1"/>
  <c r="AX257" i="2"/>
  <c r="AZ257" i="2" s="1"/>
  <c r="BD257" i="2" s="1"/>
  <c r="AX175" i="2"/>
  <c r="AZ175" i="2" s="1"/>
  <c r="BD175" i="2" s="1"/>
  <c r="AY298" i="2"/>
  <c r="BA298" i="2" s="1"/>
  <c r="BB298" i="2" s="1"/>
  <c r="BF298" i="2" s="1"/>
  <c r="AX179" i="2"/>
  <c r="AZ179" i="2" s="1"/>
  <c r="BD179" i="2" s="1"/>
  <c r="AY224" i="2"/>
  <c r="BA224" i="2" s="1"/>
  <c r="AY293" i="2"/>
  <c r="BA293" i="2" s="1"/>
  <c r="BB293" i="2" s="1"/>
  <c r="BF293" i="2" s="1"/>
  <c r="AY52" i="2"/>
  <c r="BA52" i="2" s="1"/>
  <c r="AY131" i="2"/>
  <c r="BA131" i="2" s="1"/>
  <c r="BB131" i="2" s="1"/>
  <c r="BF131" i="2" s="1"/>
  <c r="AY10" i="2"/>
  <c r="BA10" i="2" s="1"/>
  <c r="BE10" i="2" s="1"/>
  <c r="AY45" i="2"/>
  <c r="BA45" i="2" s="1"/>
  <c r="AY122" i="2"/>
  <c r="BA122" i="2" s="1"/>
  <c r="AX188" i="2"/>
  <c r="AZ188" i="2" s="1"/>
  <c r="BD188" i="2" s="1"/>
  <c r="AY597" i="2"/>
  <c r="BA597" i="2" s="1"/>
  <c r="BB597" i="2" s="1"/>
  <c r="BF597" i="2" s="1"/>
  <c r="AY593" i="2"/>
  <c r="BA593" i="2" s="1"/>
  <c r="BE593" i="2" s="1"/>
  <c r="AY799" i="2"/>
  <c r="BA799" i="2" s="1"/>
  <c r="BB799" i="2" s="1"/>
  <c r="BF799" i="2" s="1"/>
  <c r="AY407" i="2"/>
  <c r="BA407" i="2" s="1"/>
  <c r="BE407" i="2" s="1"/>
  <c r="AY462" i="2"/>
  <c r="BA462" i="2" s="1"/>
  <c r="BB462" i="2" s="1"/>
  <c r="BF462" i="2" s="1"/>
  <c r="AY673" i="2"/>
  <c r="BA673" i="2" s="1"/>
  <c r="AY633" i="2"/>
  <c r="BA633" i="2" s="1"/>
  <c r="AY656" i="2"/>
  <c r="BA656" i="2" s="1"/>
  <c r="BB656" i="2" s="1"/>
  <c r="BF656" i="2" s="1"/>
  <c r="AY787" i="2"/>
  <c r="BA787" i="2" s="1"/>
  <c r="BE787" i="2" s="1"/>
  <c r="AY153" i="2"/>
  <c r="BA153" i="2" s="1"/>
  <c r="BB153" i="2" s="1"/>
  <c r="BF153" i="2" s="1"/>
  <c r="AX202" i="2"/>
  <c r="AZ202" i="2" s="1"/>
  <c r="BD202" i="2" s="1"/>
  <c r="AX141" i="2"/>
  <c r="AZ141" i="2" s="1"/>
  <c r="BD141" i="2" s="1"/>
  <c r="AX125" i="2"/>
  <c r="AZ125" i="2" s="1"/>
  <c r="BD125" i="2" s="1"/>
  <c r="AY175" i="2"/>
  <c r="BA175" i="2" s="1"/>
  <c r="AX67" i="2"/>
  <c r="AZ67" i="2" s="1"/>
  <c r="BD67" i="2" s="1"/>
  <c r="AY191" i="2"/>
  <c r="BA191" i="2" s="1"/>
  <c r="BE191" i="2" s="1"/>
  <c r="AX85" i="2"/>
  <c r="AZ85" i="2" s="1"/>
  <c r="BD85" i="2" s="1"/>
  <c r="AY85" i="2"/>
  <c r="BA85" i="2" s="1"/>
  <c r="BE85" i="2" s="1"/>
  <c r="AY12" i="2"/>
  <c r="BA12" i="2" s="1"/>
  <c r="AY821" i="2"/>
  <c r="BA821" i="2" s="1"/>
  <c r="BE821" i="2" s="1"/>
  <c r="AY8" i="2"/>
  <c r="BA8" i="2" s="1"/>
  <c r="AY777" i="2"/>
  <c r="BA777" i="2" s="1"/>
  <c r="AX702" i="2"/>
  <c r="AZ702" i="2" s="1"/>
  <c r="BD702" i="2" s="1"/>
  <c r="AX28" i="2"/>
  <c r="AZ28" i="2" s="1"/>
  <c r="BD28" i="2" s="1"/>
  <c r="AY749" i="2"/>
  <c r="BA749" i="2" s="1"/>
  <c r="BB749" i="2" s="1"/>
  <c r="BF749" i="2" s="1"/>
  <c r="AY717" i="2"/>
  <c r="BA717" i="2" s="1"/>
  <c r="AX512" i="2"/>
  <c r="AZ512" i="2" s="1"/>
  <c r="BD512" i="2" s="1"/>
  <c r="AX496" i="2"/>
  <c r="AZ496" i="2" s="1"/>
  <c r="BD496" i="2" s="1"/>
  <c r="AX662" i="2"/>
  <c r="AZ662" i="2" s="1"/>
  <c r="BD662" i="2" s="1"/>
  <c r="AX646" i="2"/>
  <c r="AZ646" i="2" s="1"/>
  <c r="BD646" i="2" s="1"/>
  <c r="AY528" i="2"/>
  <c r="BA528" i="2" s="1"/>
  <c r="BB528" i="2" s="1"/>
  <c r="BF528" i="2" s="1"/>
  <c r="AY554" i="2"/>
  <c r="BA554" i="2" s="1"/>
  <c r="BE554" i="2" s="1"/>
  <c r="AY473" i="2"/>
  <c r="BA473" i="2" s="1"/>
  <c r="BB473" i="2" s="1"/>
  <c r="BF473" i="2" s="1"/>
  <c r="AY392" i="2"/>
  <c r="BA392" i="2" s="1"/>
  <c r="BE392" i="2" s="1"/>
  <c r="AY360" i="2"/>
  <c r="BA360" i="2" s="1"/>
  <c r="BE360" i="2" s="1"/>
  <c r="AY429" i="2"/>
  <c r="BA429" i="2" s="1"/>
  <c r="AY408" i="2"/>
  <c r="BA408" i="2" s="1"/>
  <c r="BE408" i="2" s="1"/>
  <c r="AY425" i="2"/>
  <c r="BA425" i="2" s="1"/>
  <c r="AY340" i="2"/>
  <c r="BA340" i="2" s="1"/>
  <c r="AX303" i="2"/>
  <c r="AZ303" i="2" s="1"/>
  <c r="BD303" i="2" s="1"/>
  <c r="AY258" i="2"/>
  <c r="BA258" i="2" s="1"/>
  <c r="AY79" i="2"/>
  <c r="BA79" i="2" s="1"/>
  <c r="BE79" i="2" s="1"/>
  <c r="AY63" i="2"/>
  <c r="BA63" i="2" s="1"/>
  <c r="BE63" i="2" s="1"/>
  <c r="AX301" i="2"/>
  <c r="AZ301" i="2" s="1"/>
  <c r="BD301" i="2" s="1"/>
  <c r="AY256" i="2"/>
  <c r="BA256" i="2" s="1"/>
  <c r="BB256" i="2" s="1"/>
  <c r="BF256" i="2" s="1"/>
  <c r="AY334" i="2"/>
  <c r="BA334" i="2" s="1"/>
  <c r="BB334" i="2" s="1"/>
  <c r="BF334" i="2" s="1"/>
  <c r="AY402" i="2"/>
  <c r="BA402" i="2" s="1"/>
  <c r="BE402" i="2" s="1"/>
  <c r="AX183" i="2"/>
  <c r="AZ183" i="2" s="1"/>
  <c r="BD183" i="2" s="1"/>
  <c r="AX199" i="2"/>
  <c r="AZ199" i="2" s="1"/>
  <c r="BD199" i="2" s="1"/>
  <c r="AX320" i="2"/>
  <c r="AZ320" i="2" s="1"/>
  <c r="BD320" i="2" s="1"/>
  <c r="AX158" i="2"/>
  <c r="AZ158" i="2" s="1"/>
  <c r="BD158" i="2" s="1"/>
  <c r="AY216" i="2"/>
  <c r="BA216" i="2" s="1"/>
  <c r="BB216" i="2" s="1"/>
  <c r="BF216" i="2" s="1"/>
  <c r="AY225" i="2"/>
  <c r="BA225" i="2" s="1"/>
  <c r="BE225" i="2" s="1"/>
  <c r="AX321" i="2"/>
  <c r="AZ321" i="2" s="1"/>
  <c r="BD321" i="2" s="1"/>
  <c r="AY363" i="2"/>
  <c r="BA363" i="2" s="1"/>
  <c r="BB363" i="2" s="1"/>
  <c r="BF363" i="2" s="1"/>
  <c r="AY466" i="2"/>
  <c r="BA466" i="2" s="1"/>
  <c r="BB466" i="2" s="1"/>
  <c r="BF466" i="2" s="1"/>
  <c r="AX628" i="2"/>
  <c r="AZ628" i="2" s="1"/>
  <c r="BD628" i="2" s="1"/>
  <c r="AY560" i="2"/>
  <c r="BA560" i="2" s="1"/>
  <c r="BE560" i="2" s="1"/>
  <c r="AY613" i="2"/>
  <c r="BA613" i="2" s="1"/>
  <c r="AX549" i="2"/>
  <c r="AZ549" i="2" s="1"/>
  <c r="BD549" i="2" s="1"/>
  <c r="AY561" i="2"/>
  <c r="BA561" i="2" s="1"/>
  <c r="BE561" i="2" s="1"/>
  <c r="AY708" i="2"/>
  <c r="BA708" i="2" s="1"/>
  <c r="AY735" i="2"/>
  <c r="BA735" i="2" s="1"/>
  <c r="BE735" i="2" s="1"/>
  <c r="AY767" i="2"/>
  <c r="BA767" i="2" s="1"/>
  <c r="AY581" i="2"/>
  <c r="BA581" i="2" s="1"/>
  <c r="AY704" i="2"/>
  <c r="BA704" i="2" s="1"/>
  <c r="BE704" i="2" s="1"/>
  <c r="AY795" i="2"/>
  <c r="BA795" i="2" s="1"/>
  <c r="BE795" i="2" s="1"/>
  <c r="AY202" i="2"/>
  <c r="BA202" i="2" s="1"/>
  <c r="BE202" i="2" s="1"/>
  <c r="AY157" i="2"/>
  <c r="BA157" i="2" s="1"/>
  <c r="BE157" i="2" s="1"/>
  <c r="AY134" i="2"/>
  <c r="BA134" i="2" s="1"/>
  <c r="BE134" i="2" s="1"/>
  <c r="AY90" i="2"/>
  <c r="BA90" i="2" s="1"/>
  <c r="BE90" i="2" s="1"/>
  <c r="AY210" i="2"/>
  <c r="BA210" i="2" s="1"/>
  <c r="AX210" i="2"/>
  <c r="AZ210" i="2" s="1"/>
  <c r="BD210" i="2" s="1"/>
  <c r="AY166" i="2"/>
  <c r="BA166" i="2" s="1"/>
  <c r="AY125" i="2"/>
  <c r="BA125" i="2" s="1"/>
  <c r="BE125" i="2" s="1"/>
  <c r="AX115" i="2"/>
  <c r="AZ115" i="2" s="1"/>
  <c r="BD115" i="2" s="1"/>
  <c r="AX63" i="2"/>
  <c r="AZ63" i="2" s="1"/>
  <c r="BD63" i="2" s="1"/>
  <c r="AX12" i="2"/>
  <c r="AZ12" i="2" s="1"/>
  <c r="BD12" i="2" s="1"/>
  <c r="AY790" i="2"/>
  <c r="BA790" i="2" s="1"/>
  <c r="BE790" i="2" s="1"/>
  <c r="AY101" i="2"/>
  <c r="BA101" i="2" s="1"/>
  <c r="BE101" i="2" s="1"/>
  <c r="AY36" i="2"/>
  <c r="BA36" i="2" s="1"/>
  <c r="BE36" i="2" s="1"/>
  <c r="AX17" i="2"/>
  <c r="AZ17" i="2" s="1"/>
  <c r="BD17" i="2" s="1"/>
  <c r="AY651" i="2"/>
  <c r="BA651" i="2" s="1"/>
  <c r="AX565" i="2"/>
  <c r="AZ565" i="2" s="1"/>
  <c r="BD565" i="2" s="1"/>
  <c r="AY671" i="2"/>
  <c r="BA671" i="2" s="1"/>
  <c r="AY655" i="2"/>
  <c r="BA655" i="2" s="1"/>
  <c r="BE655" i="2" s="1"/>
  <c r="AY639" i="2"/>
  <c r="BA639" i="2" s="1"/>
  <c r="AY607" i="2"/>
  <c r="BA607" i="2" s="1"/>
  <c r="BE607" i="2" s="1"/>
  <c r="AY615" i="2"/>
  <c r="BA615" i="2" s="1"/>
  <c r="BB615" i="2" s="1"/>
  <c r="BF615" i="2" s="1"/>
  <c r="AY583" i="2"/>
  <c r="BA583" i="2" s="1"/>
  <c r="AY548" i="2"/>
  <c r="BA548" i="2" s="1"/>
  <c r="AX442" i="2"/>
  <c r="AZ442" i="2" s="1"/>
  <c r="BD442" i="2" s="1"/>
  <c r="AX421" i="2"/>
  <c r="AZ421" i="2" s="1"/>
  <c r="BD421" i="2" s="1"/>
  <c r="AY372" i="2"/>
  <c r="BA372" i="2" s="1"/>
  <c r="AY417" i="2"/>
  <c r="BA417" i="2" s="1"/>
  <c r="BB417" i="2" s="1"/>
  <c r="BF417" i="2" s="1"/>
  <c r="AY337" i="2"/>
  <c r="BA337" i="2" s="1"/>
  <c r="AY352" i="2"/>
  <c r="BA352" i="2" s="1"/>
  <c r="AY315" i="2"/>
  <c r="BA315" i="2" s="1"/>
  <c r="AY307" i="2"/>
  <c r="BA307" i="2" s="1"/>
  <c r="BB307" i="2" s="1"/>
  <c r="BF307" i="2" s="1"/>
  <c r="AY274" i="2"/>
  <c r="BA274" i="2" s="1"/>
  <c r="BB274" i="2" s="1"/>
  <c r="BF274" i="2" s="1"/>
  <c r="AY240" i="2"/>
  <c r="BA240" i="2" s="1"/>
  <c r="BE240" i="2" s="1"/>
  <c r="AY271" i="2"/>
  <c r="BA271" i="2" s="1"/>
  <c r="BB271" i="2" s="1"/>
  <c r="BF271" i="2" s="1"/>
  <c r="BB163" i="2"/>
  <c r="BF163" i="2" s="1"/>
  <c r="BA318" i="2"/>
  <c r="BB318" i="2" s="1"/>
  <c r="BF318" i="2" s="1"/>
  <c r="BB783" i="2"/>
  <c r="BF783" i="2" s="1"/>
  <c r="BE424" i="2"/>
  <c r="BE373" i="2"/>
  <c r="BE49" i="2"/>
  <c r="BB49" i="2"/>
  <c r="BF49" i="2" s="1"/>
  <c r="BE188" i="2"/>
  <c r="BB188" i="2"/>
  <c r="BF188" i="2" s="1"/>
  <c r="BE576" i="2"/>
  <c r="BB576" i="2"/>
  <c r="BF576" i="2" s="1"/>
  <c r="BE811" i="2"/>
  <c r="BB811" i="2"/>
  <c r="BF811" i="2" s="1"/>
  <c r="BE700" i="2"/>
  <c r="BB700" i="2"/>
  <c r="BF700" i="2" s="1"/>
  <c r="BB557" i="2"/>
  <c r="BF557" i="2" s="1"/>
  <c r="BE557" i="2"/>
  <c r="BE635" i="2"/>
  <c r="BB635" i="2"/>
  <c r="BF635" i="2" s="1"/>
  <c r="BB365" i="2"/>
  <c r="BF365" i="2" s="1"/>
  <c r="BE365" i="2"/>
  <c r="BB440" i="2"/>
  <c r="BF440" i="2" s="1"/>
  <c r="BE440" i="2"/>
  <c r="BE481" i="2"/>
  <c r="BB99" i="2"/>
  <c r="BF99" i="2" s="1"/>
  <c r="BE164" i="2"/>
  <c r="BB403" i="2"/>
  <c r="BF403" i="2" s="1"/>
  <c r="BB244" i="2"/>
  <c r="BF244" i="2" s="1"/>
  <c r="BA552" i="2"/>
  <c r="BB552" i="2" s="1"/>
  <c r="BF552" i="2" s="1"/>
  <c r="BA506" i="2"/>
  <c r="AZ374" i="2"/>
  <c r="BD374" i="2" s="1"/>
  <c r="BA590" i="2"/>
  <c r="BE590" i="2" s="1"/>
  <c r="BB7" i="2"/>
  <c r="BF7" i="2" s="1"/>
  <c r="BE284" i="2"/>
  <c r="BB487" i="2"/>
  <c r="BF487" i="2" s="1"/>
  <c r="BB649" i="2"/>
  <c r="BF649" i="2" s="1"/>
  <c r="BE115" i="2"/>
  <c r="BE267" i="2"/>
  <c r="BB672" i="2"/>
  <c r="BF672" i="2" s="1"/>
  <c r="BE169" i="2"/>
  <c r="BB169" i="2"/>
  <c r="BF169" i="2" s="1"/>
  <c r="BE151" i="2"/>
  <c r="BB151" i="2"/>
  <c r="BF151" i="2" s="1"/>
  <c r="BE338" i="2"/>
  <c r="BB338" i="2"/>
  <c r="BF338" i="2" s="1"/>
  <c r="BB17" i="2"/>
  <c r="BF17" i="2" s="1"/>
  <c r="AX4" i="2"/>
  <c r="AZ4" i="2" s="1"/>
  <c r="BD4" i="2" s="1"/>
  <c r="BB456" i="2"/>
  <c r="BF456" i="2" s="1"/>
  <c r="BE323" i="2"/>
  <c r="BB323" i="2"/>
  <c r="BF323" i="2" s="1"/>
  <c r="AY108" i="2"/>
  <c r="BA108" i="2" s="1"/>
  <c r="AX302" i="2"/>
  <c r="AZ302" i="2" s="1"/>
  <c r="BD302" i="2" s="1"/>
  <c r="AX386" i="2"/>
  <c r="AZ386" i="2" s="1"/>
  <c r="BD386" i="2" s="1"/>
  <c r="AX144" i="2"/>
  <c r="AZ144" i="2" s="1"/>
  <c r="BD144" i="2" s="1"/>
  <c r="AY203" i="2"/>
  <c r="BA203" i="2" s="1"/>
  <c r="AX201" i="2"/>
  <c r="AZ201" i="2" s="1"/>
  <c r="BD201" i="2" s="1"/>
  <c r="AX335" i="2"/>
  <c r="AZ335" i="2" s="1"/>
  <c r="BD335" i="2" s="1"/>
  <c r="AY29" i="2"/>
  <c r="BA29" i="2" s="1"/>
  <c r="AX53" i="2"/>
  <c r="AZ53" i="2" s="1"/>
  <c r="BD53" i="2" s="1"/>
  <c r="AY245" i="2"/>
  <c r="BA245" i="2" s="1"/>
  <c r="AX329" i="2"/>
  <c r="AZ329" i="2" s="1"/>
  <c r="BD329" i="2" s="1"/>
  <c r="AY430" i="2"/>
  <c r="BA430" i="2" s="1"/>
  <c r="AX368" i="2"/>
  <c r="AZ368" i="2" s="1"/>
  <c r="BD368" i="2" s="1"/>
  <c r="AY553" i="2"/>
  <c r="BA553" i="2" s="1"/>
  <c r="AY455" i="2"/>
  <c r="BA455" i="2" s="1"/>
  <c r="AX551" i="2"/>
  <c r="AZ551" i="2" s="1"/>
  <c r="BD551" i="2" s="1"/>
  <c r="AY707" i="2"/>
  <c r="BA707" i="2" s="1"/>
  <c r="AY469" i="2"/>
  <c r="BA469" i="2" s="1"/>
  <c r="AX471" i="2"/>
  <c r="AZ471" i="2" s="1"/>
  <c r="BD471" i="2" s="1"/>
  <c r="AX72" i="2"/>
  <c r="AZ72" i="2" s="1"/>
  <c r="BD72" i="2" s="1"/>
  <c r="AX205" i="2"/>
  <c r="AZ205" i="2" s="1"/>
  <c r="BD205" i="2" s="1"/>
  <c r="AX298" i="2"/>
  <c r="AZ298" i="2" s="1"/>
  <c r="BD298" i="2" s="1"/>
  <c r="AX339" i="2"/>
  <c r="AZ339" i="2" s="1"/>
  <c r="BD339" i="2" s="1"/>
  <c r="AX294" i="2"/>
  <c r="AZ294" i="2" s="1"/>
  <c r="BD294" i="2" s="1"/>
  <c r="AX356" i="2"/>
  <c r="AZ356" i="2" s="1"/>
  <c r="BD356" i="2" s="1"/>
  <c r="AX372" i="2"/>
  <c r="AZ372" i="2" s="1"/>
  <c r="BD372" i="2" s="1"/>
  <c r="AX5" i="2"/>
  <c r="AZ5" i="2" s="1"/>
  <c r="BD5" i="2" s="1"/>
  <c r="AX45" i="2"/>
  <c r="AZ45" i="2" s="1"/>
  <c r="BD45" i="2" s="1"/>
  <c r="AX76" i="2"/>
  <c r="AZ76" i="2" s="1"/>
  <c r="BD76" i="2" s="1"/>
  <c r="AX27" i="2"/>
  <c r="AZ27" i="2" s="1"/>
  <c r="BD27" i="2" s="1"/>
  <c r="AY57" i="2"/>
  <c r="BA57" i="2" s="1"/>
  <c r="AX78" i="2"/>
  <c r="AZ78" i="2" s="1"/>
  <c r="BD78" i="2" s="1"/>
  <c r="AX118" i="2"/>
  <c r="AZ118" i="2" s="1"/>
  <c r="BD118" i="2" s="1"/>
  <c r="AX139" i="2"/>
  <c r="AZ139" i="2" s="1"/>
  <c r="BD139" i="2" s="1"/>
  <c r="AX181" i="2"/>
  <c r="AZ181" i="2" s="1"/>
  <c r="BD181" i="2" s="1"/>
  <c r="AY200" i="2"/>
  <c r="BA200" i="2" s="1"/>
  <c r="AX241" i="2"/>
  <c r="AZ241" i="2" s="1"/>
  <c r="BD241" i="2" s="1"/>
  <c r="AY272" i="2"/>
  <c r="BA272" i="2" s="1"/>
  <c r="AX334" i="2"/>
  <c r="AZ334" i="2" s="1"/>
  <c r="BD334" i="2" s="1"/>
  <c r="AY321" i="2"/>
  <c r="BA321" i="2" s="1"/>
  <c r="AX348" i="2"/>
  <c r="AZ348" i="2" s="1"/>
  <c r="BD348" i="2" s="1"/>
  <c r="AX375" i="2"/>
  <c r="AZ375" i="2" s="1"/>
  <c r="BD375" i="2" s="1"/>
  <c r="AX447" i="2"/>
  <c r="AZ447" i="2" s="1"/>
  <c r="BD447" i="2" s="1"/>
  <c r="AX451" i="2"/>
  <c r="AZ451" i="2" s="1"/>
  <c r="BD451" i="2" s="1"/>
  <c r="AX68" i="2"/>
  <c r="AZ68" i="2" s="1"/>
  <c r="BD68" i="2" s="1"/>
  <c r="AX155" i="2"/>
  <c r="AZ155" i="2" s="1"/>
  <c r="BD155" i="2" s="1"/>
  <c r="AX203" i="2"/>
  <c r="AZ203" i="2" s="1"/>
  <c r="BD203" i="2" s="1"/>
  <c r="AX273" i="2"/>
  <c r="AZ273" i="2" s="1"/>
  <c r="BD273" i="2" s="1"/>
  <c r="AX362" i="2"/>
  <c r="AZ362" i="2" s="1"/>
  <c r="BD362" i="2" s="1"/>
  <c r="AX402" i="2"/>
  <c r="AZ402" i="2" s="1"/>
  <c r="BD402" i="2" s="1"/>
  <c r="AX11" i="2"/>
  <c r="AZ11" i="2" s="1"/>
  <c r="BD11" i="2" s="1"/>
  <c r="AX70" i="2"/>
  <c r="AZ70" i="2" s="1"/>
  <c r="BD70" i="2" s="1"/>
  <c r="AY120" i="2"/>
  <c r="BA120" i="2" s="1"/>
  <c r="AY25" i="2"/>
  <c r="BA25" i="2" s="1"/>
  <c r="AY70" i="2"/>
  <c r="BA70" i="2" s="1"/>
  <c r="AY104" i="2"/>
  <c r="BA104" i="2" s="1"/>
  <c r="AY148" i="2"/>
  <c r="BA148" i="2" s="1"/>
  <c r="AX173" i="2"/>
  <c r="AZ173" i="2" s="1"/>
  <c r="BD173" i="2" s="1"/>
  <c r="AX229" i="2"/>
  <c r="AZ229" i="2" s="1"/>
  <c r="BD229" i="2" s="1"/>
  <c r="AX266" i="2"/>
  <c r="AZ266" i="2" s="1"/>
  <c r="BD266" i="2" s="1"/>
  <c r="AY289" i="2"/>
  <c r="BA289" i="2" s="1"/>
  <c r="AX309" i="2"/>
  <c r="AZ309" i="2" s="1"/>
  <c r="BD309" i="2" s="1"/>
  <c r="AY329" i="2"/>
  <c r="BA329" i="2" s="1"/>
  <c r="AY380" i="2"/>
  <c r="BA380" i="2" s="1"/>
  <c r="AX414" i="2"/>
  <c r="AZ414" i="2" s="1"/>
  <c r="BD414" i="2" s="1"/>
  <c r="AY72" i="2"/>
  <c r="BA72" i="2" s="1"/>
  <c r="AX140" i="2"/>
  <c r="AZ140" i="2" s="1"/>
  <c r="BD140" i="2" s="1"/>
  <c r="AY201" i="2"/>
  <c r="BA201" i="2" s="1"/>
  <c r="AX204" i="2"/>
  <c r="AZ204" i="2" s="1"/>
  <c r="BD204" i="2" s="1"/>
  <c r="AX260" i="2"/>
  <c r="AZ260" i="2" s="1"/>
  <c r="BD260" i="2" s="1"/>
  <c r="AY268" i="2"/>
  <c r="BA268" i="2" s="1"/>
  <c r="AX281" i="2"/>
  <c r="AZ281" i="2" s="1"/>
  <c r="BD281" i="2" s="1"/>
  <c r="AX314" i="2"/>
  <c r="AZ314" i="2" s="1"/>
  <c r="BD314" i="2" s="1"/>
  <c r="AX352" i="2"/>
  <c r="AZ352" i="2" s="1"/>
  <c r="BD352" i="2" s="1"/>
  <c r="AY358" i="2"/>
  <c r="BA358" i="2" s="1"/>
  <c r="AX398" i="2"/>
  <c r="AZ398" i="2" s="1"/>
  <c r="BD398" i="2" s="1"/>
  <c r="AX404" i="2"/>
  <c r="AZ404" i="2" s="1"/>
  <c r="BD404" i="2" s="1"/>
  <c r="AX485" i="2"/>
  <c r="AZ485" i="2" s="1"/>
  <c r="BD485" i="2" s="1"/>
  <c r="AX517" i="2"/>
  <c r="AZ517" i="2" s="1"/>
  <c r="BD517" i="2" s="1"/>
  <c r="AY541" i="2"/>
  <c r="BA541" i="2" s="1"/>
  <c r="AX584" i="2"/>
  <c r="AZ584" i="2" s="1"/>
  <c r="BD584" i="2" s="1"/>
  <c r="AX586" i="2"/>
  <c r="AZ586" i="2" s="1"/>
  <c r="BD586" i="2" s="1"/>
  <c r="AY630" i="2"/>
  <c r="BA630" i="2" s="1"/>
  <c r="AX612" i="2"/>
  <c r="AZ612" i="2" s="1"/>
  <c r="BD612" i="2" s="1"/>
  <c r="AX655" i="2"/>
  <c r="AZ655" i="2" s="1"/>
  <c r="BD655" i="2" s="1"/>
  <c r="AX709" i="2"/>
  <c r="AZ709" i="2" s="1"/>
  <c r="BD709" i="2" s="1"/>
  <c r="AX744" i="2"/>
  <c r="AZ744" i="2" s="1"/>
  <c r="BD744" i="2" s="1"/>
  <c r="AX693" i="2"/>
  <c r="AZ693" i="2" s="1"/>
  <c r="BD693" i="2" s="1"/>
  <c r="AX726" i="2"/>
  <c r="AZ726" i="2" s="1"/>
  <c r="BD726" i="2" s="1"/>
  <c r="AX758" i="2"/>
  <c r="AZ758" i="2" s="1"/>
  <c r="BD758" i="2" s="1"/>
  <c r="AX782" i="2"/>
  <c r="AZ782" i="2" s="1"/>
  <c r="BD782" i="2" s="1"/>
  <c r="AY776" i="2"/>
  <c r="BA776" i="2" s="1"/>
  <c r="AX784" i="2"/>
  <c r="AZ784" i="2" s="1"/>
  <c r="BD784" i="2" s="1"/>
  <c r="AY810" i="2"/>
  <c r="BA810" i="2" s="1"/>
  <c r="AX439" i="2"/>
  <c r="AZ439" i="2" s="1"/>
  <c r="BD439" i="2" s="1"/>
  <c r="AX445" i="2"/>
  <c r="AZ445" i="2" s="1"/>
  <c r="BD445" i="2" s="1"/>
  <c r="AY525" i="2"/>
  <c r="BA525" i="2" s="1"/>
  <c r="AX525" i="2"/>
  <c r="AZ525" i="2" s="1"/>
  <c r="BD525" i="2" s="1"/>
  <c r="AX574" i="2"/>
  <c r="AZ574" i="2" s="1"/>
  <c r="BD574" i="2" s="1"/>
  <c r="AX616" i="2"/>
  <c r="AZ616" i="2" s="1"/>
  <c r="BD616" i="2" s="1"/>
  <c r="AX622" i="2"/>
  <c r="AZ622" i="2" s="1"/>
  <c r="BD622" i="2" s="1"/>
  <c r="AY691" i="2"/>
  <c r="BA691" i="2" s="1"/>
  <c r="AX748" i="2"/>
  <c r="AZ748" i="2" s="1"/>
  <c r="BD748" i="2" s="1"/>
  <c r="AX806" i="2"/>
  <c r="AZ806" i="2" s="1"/>
  <c r="BD806" i="2" s="1"/>
  <c r="AX780" i="2"/>
  <c r="AZ780" i="2" s="1"/>
  <c r="BD780" i="2" s="1"/>
  <c r="AX505" i="2"/>
  <c r="AZ505" i="2" s="1"/>
  <c r="BD505" i="2" s="1"/>
  <c r="AX533" i="2"/>
  <c r="AZ533" i="2" s="1"/>
  <c r="BD533" i="2" s="1"/>
  <c r="AY551" i="2"/>
  <c r="BA551" i="2" s="1"/>
  <c r="AX580" i="2"/>
  <c r="AZ580" i="2" s="1"/>
  <c r="BD580" i="2" s="1"/>
  <c r="AX578" i="2"/>
  <c r="AZ578" i="2" s="1"/>
  <c r="BD578" i="2" s="1"/>
  <c r="AX606" i="2"/>
  <c r="AZ606" i="2" s="1"/>
  <c r="BD606" i="2" s="1"/>
  <c r="AX637" i="2"/>
  <c r="AZ637" i="2" s="1"/>
  <c r="BD637" i="2" s="1"/>
  <c r="AX610" i="2"/>
  <c r="AZ610" i="2" s="1"/>
  <c r="BD610" i="2" s="1"/>
  <c r="AX643" i="2"/>
  <c r="AZ643" i="2" s="1"/>
  <c r="BD643" i="2" s="1"/>
  <c r="AX675" i="2"/>
  <c r="AZ675" i="2" s="1"/>
  <c r="BD675" i="2" s="1"/>
  <c r="AX720" i="2"/>
  <c r="AZ720" i="2" s="1"/>
  <c r="BD720" i="2" s="1"/>
  <c r="AX695" i="2"/>
  <c r="AZ695" i="2" s="1"/>
  <c r="BD695" i="2" s="1"/>
  <c r="AX738" i="2"/>
  <c r="AZ738" i="2" s="1"/>
  <c r="BD738" i="2" s="1"/>
  <c r="AX770" i="2"/>
  <c r="AZ770" i="2" s="1"/>
  <c r="BD770" i="2" s="1"/>
  <c r="AX812" i="2"/>
  <c r="AZ812" i="2" s="1"/>
  <c r="BD812" i="2" s="1"/>
  <c r="AX408" i="2"/>
  <c r="AZ408" i="2" s="1"/>
  <c r="BD408" i="2" s="1"/>
  <c r="AX424" i="2"/>
  <c r="AZ424" i="2" s="1"/>
  <c r="BD424" i="2" s="1"/>
  <c r="AY434" i="2"/>
  <c r="BA434" i="2" s="1"/>
  <c r="AY527" i="2"/>
  <c r="BA527" i="2" s="1"/>
  <c r="AX531" i="2"/>
  <c r="AZ531" i="2" s="1"/>
  <c r="BD531" i="2" s="1"/>
  <c r="AX582" i="2"/>
  <c r="AZ582" i="2" s="1"/>
  <c r="BD582" i="2" s="1"/>
  <c r="AX588" i="2"/>
  <c r="AZ588" i="2" s="1"/>
  <c r="BD588" i="2" s="1"/>
  <c r="AX673" i="2"/>
  <c r="AZ673" i="2" s="1"/>
  <c r="BD673" i="2" s="1"/>
  <c r="AY693" i="2"/>
  <c r="BA693" i="2" s="1"/>
  <c r="AY697" i="2"/>
  <c r="BA697" i="2" s="1"/>
  <c r="AX756" i="2"/>
  <c r="AZ756" i="2" s="1"/>
  <c r="BD756" i="2" s="1"/>
  <c r="AY816" i="2"/>
  <c r="BA816" i="2" s="1"/>
  <c r="AX798" i="2"/>
  <c r="AZ798" i="2" s="1"/>
  <c r="BD798" i="2" s="1"/>
  <c r="AX820" i="2"/>
  <c r="AZ820" i="2" s="1"/>
  <c r="BD820" i="2" s="1"/>
  <c r="AY229" i="2"/>
  <c r="BA229" i="2" s="1"/>
  <c r="AX52" i="2"/>
  <c r="AZ52" i="2" s="1"/>
  <c r="BD52" i="2" s="1"/>
  <c r="AY227" i="2"/>
  <c r="BA227" i="2" s="1"/>
  <c r="AX230" i="2"/>
  <c r="AZ230" i="2" s="1"/>
  <c r="BD230" i="2" s="1"/>
  <c r="AX151" i="2"/>
  <c r="AZ151" i="2" s="1"/>
  <c r="BD151" i="2" s="1"/>
  <c r="AX54" i="2"/>
  <c r="AZ54" i="2" s="1"/>
  <c r="BD54" i="2" s="1"/>
  <c r="AY58" i="2"/>
  <c r="BA58" i="2" s="1"/>
  <c r="AX807" i="2"/>
  <c r="AZ807" i="2" s="1"/>
  <c r="BD807" i="2" s="1"/>
  <c r="AX771" i="2"/>
  <c r="AZ771" i="2" s="1"/>
  <c r="BD771" i="2" s="1"/>
  <c r="AX755" i="2"/>
  <c r="AZ755" i="2" s="1"/>
  <c r="BD755" i="2" s="1"/>
  <c r="AX739" i="2"/>
  <c r="AZ739" i="2" s="1"/>
  <c r="BD739" i="2" s="1"/>
  <c r="AX723" i="2"/>
  <c r="AZ723" i="2" s="1"/>
  <c r="BD723" i="2" s="1"/>
  <c r="AX690" i="2"/>
  <c r="AZ690" i="2" s="1"/>
  <c r="BD690" i="2" s="1"/>
  <c r="AX75" i="2"/>
  <c r="AZ75" i="2" s="1"/>
  <c r="BD75" i="2" s="1"/>
  <c r="AY39" i="2"/>
  <c r="BA39" i="2" s="1"/>
  <c r="AX783" i="2"/>
  <c r="AZ783" i="2" s="1"/>
  <c r="BD783" i="2" s="1"/>
  <c r="AX767" i="2"/>
  <c r="AZ767" i="2" s="1"/>
  <c r="BD767" i="2" s="1"/>
  <c r="AX751" i="2"/>
  <c r="AZ751" i="2" s="1"/>
  <c r="BD751" i="2" s="1"/>
  <c r="AX735" i="2"/>
  <c r="AZ735" i="2" s="1"/>
  <c r="BD735" i="2" s="1"/>
  <c r="AX719" i="2"/>
  <c r="AZ719" i="2" s="1"/>
  <c r="BD719" i="2" s="1"/>
  <c r="AX32" i="2"/>
  <c r="AZ32" i="2" s="1"/>
  <c r="BD32" i="2" s="1"/>
  <c r="AX811" i="2"/>
  <c r="AZ811" i="2" s="1"/>
  <c r="BD811" i="2" s="1"/>
  <c r="AX803" i="2"/>
  <c r="AZ803" i="2" s="1"/>
  <c r="BD803" i="2" s="1"/>
  <c r="AX763" i="2"/>
  <c r="AZ763" i="2" s="1"/>
  <c r="BD763" i="2" s="1"/>
  <c r="AX747" i="2"/>
  <c r="AZ747" i="2" s="1"/>
  <c r="BD747" i="2" s="1"/>
  <c r="AX731" i="2"/>
  <c r="AZ731" i="2" s="1"/>
  <c r="BD731" i="2" s="1"/>
  <c r="AX684" i="2"/>
  <c r="AZ684" i="2" s="1"/>
  <c r="BD684" i="2" s="1"/>
  <c r="AX668" i="2"/>
  <c r="AZ668" i="2" s="1"/>
  <c r="BD668" i="2" s="1"/>
  <c r="AX635" i="2"/>
  <c r="AZ635" i="2" s="1"/>
  <c r="BD635" i="2" s="1"/>
  <c r="AX548" i="2"/>
  <c r="AZ548" i="2" s="1"/>
  <c r="BD548" i="2" s="1"/>
  <c r="AX520" i="2"/>
  <c r="AZ520" i="2" s="1"/>
  <c r="BD520" i="2" s="1"/>
  <c r="AY622" i="2"/>
  <c r="BA622" i="2" s="1"/>
  <c r="AX688" i="2"/>
  <c r="AZ688" i="2" s="1"/>
  <c r="BD688" i="2" s="1"/>
  <c r="AX680" i="2"/>
  <c r="AZ680" i="2" s="1"/>
  <c r="BD680" i="2" s="1"/>
  <c r="AX538" i="2"/>
  <c r="AZ538" i="2" s="1"/>
  <c r="BD538" i="2" s="1"/>
  <c r="AX536" i="2"/>
  <c r="AZ536" i="2" s="1"/>
  <c r="BD536" i="2" s="1"/>
  <c r="AX524" i="2"/>
  <c r="AZ524" i="2" s="1"/>
  <c r="BD524" i="2" s="1"/>
  <c r="AX510" i="2"/>
  <c r="AZ510" i="2" s="1"/>
  <c r="BD510" i="2" s="1"/>
  <c r="AX502" i="2"/>
  <c r="AZ502" i="2" s="1"/>
  <c r="BD502" i="2" s="1"/>
  <c r="AX494" i="2"/>
  <c r="AZ494" i="2" s="1"/>
  <c r="BD494" i="2" s="1"/>
  <c r="AX486" i="2"/>
  <c r="AZ486" i="2" s="1"/>
  <c r="BD486" i="2" s="1"/>
  <c r="AX478" i="2"/>
  <c r="AZ478" i="2" s="1"/>
  <c r="BD478" i="2" s="1"/>
  <c r="AY463" i="2"/>
  <c r="BA463" i="2" s="1"/>
  <c r="AX473" i="2"/>
  <c r="AZ473" i="2" s="1"/>
  <c r="BD473" i="2" s="1"/>
  <c r="AX514" i="2"/>
  <c r="AZ514" i="2" s="1"/>
  <c r="BD514" i="2" s="1"/>
  <c r="AX506" i="2"/>
  <c r="AZ506" i="2" s="1"/>
  <c r="BD506" i="2" s="1"/>
  <c r="AX498" i="2"/>
  <c r="AZ498" i="2" s="1"/>
  <c r="BD498" i="2" s="1"/>
  <c r="AX490" i="2"/>
  <c r="AZ490" i="2" s="1"/>
  <c r="BD490" i="2" s="1"/>
  <c r="AX482" i="2"/>
  <c r="AZ482" i="2" s="1"/>
  <c r="BD482" i="2" s="1"/>
  <c r="AX474" i="2"/>
  <c r="AZ474" i="2" s="1"/>
  <c r="BD474" i="2" s="1"/>
  <c r="AX472" i="2"/>
  <c r="AZ472" i="2" s="1"/>
  <c r="BD472" i="2" s="1"/>
  <c r="AX450" i="2"/>
  <c r="AZ450" i="2" s="1"/>
  <c r="BD450" i="2" s="1"/>
  <c r="AY384" i="2"/>
  <c r="BA384" i="2" s="1"/>
  <c r="AX444" i="2"/>
  <c r="AZ444" i="2" s="1"/>
  <c r="BD444" i="2" s="1"/>
  <c r="AX415" i="2"/>
  <c r="AZ415" i="2" s="1"/>
  <c r="BD415" i="2" s="1"/>
  <c r="AY386" i="2"/>
  <c r="BA386" i="2" s="1"/>
  <c r="AX365" i="2"/>
  <c r="AZ365" i="2" s="1"/>
  <c r="BD365" i="2" s="1"/>
  <c r="AX393" i="2"/>
  <c r="AZ393" i="2" s="1"/>
  <c r="BD393" i="2" s="1"/>
  <c r="AX369" i="2"/>
  <c r="AZ369" i="2" s="1"/>
  <c r="BD369" i="2" s="1"/>
  <c r="AX448" i="2"/>
  <c r="AZ448" i="2" s="1"/>
  <c r="BD448" i="2" s="1"/>
  <c r="AX409" i="2"/>
  <c r="AZ409" i="2" s="1"/>
  <c r="BD409" i="2" s="1"/>
  <c r="AX263" i="2"/>
  <c r="AZ263" i="2" s="1"/>
  <c r="BD263" i="2" s="1"/>
  <c r="AX288" i="2"/>
  <c r="AZ288" i="2" s="1"/>
  <c r="BD288" i="2" s="1"/>
  <c r="AY304" i="2"/>
  <c r="BA304" i="2" s="1"/>
  <c r="AY279" i="2"/>
  <c r="BA279" i="2" s="1"/>
  <c r="AY251" i="2"/>
  <c r="BA251" i="2" s="1"/>
  <c r="AY247" i="2"/>
  <c r="BA247" i="2" s="1"/>
  <c r="AX47" i="2"/>
  <c r="AZ47" i="2" s="1"/>
  <c r="BD47" i="2" s="1"/>
  <c r="AX114" i="2"/>
  <c r="AZ114" i="2" s="1"/>
  <c r="BD114" i="2" s="1"/>
  <c r="AX49" i="2"/>
  <c r="AZ49" i="2" s="1"/>
  <c r="BD49" i="2" s="1"/>
  <c r="AX66" i="2"/>
  <c r="AZ66" i="2" s="1"/>
  <c r="BD66" i="2" s="1"/>
  <c r="AY106" i="2"/>
  <c r="BA106" i="2" s="1"/>
  <c r="AX127" i="2"/>
  <c r="AZ127" i="2" s="1"/>
  <c r="BD127" i="2" s="1"/>
  <c r="AX122" i="2"/>
  <c r="AZ122" i="2" s="1"/>
  <c r="BD122" i="2" s="1"/>
  <c r="AY185" i="2"/>
  <c r="BA185" i="2" s="1"/>
  <c r="AX243" i="2"/>
  <c r="AZ243" i="2" s="1"/>
  <c r="BD243" i="2" s="1"/>
  <c r="AX268" i="2"/>
  <c r="AZ268" i="2" s="1"/>
  <c r="BD268" i="2" s="1"/>
  <c r="AX338" i="2"/>
  <c r="AZ338" i="2" s="1"/>
  <c r="BD338" i="2" s="1"/>
  <c r="AY326" i="2"/>
  <c r="BA326" i="2" s="1"/>
  <c r="AX359" i="2"/>
  <c r="AZ359" i="2" s="1"/>
  <c r="BD359" i="2" s="1"/>
  <c r="AX396" i="2"/>
  <c r="AZ396" i="2" s="1"/>
  <c r="BD396" i="2" s="1"/>
  <c r="AY432" i="2"/>
  <c r="BA432" i="2" s="1"/>
  <c r="AX16" i="2"/>
  <c r="AZ16" i="2" s="1"/>
  <c r="BD16" i="2" s="1"/>
  <c r="AX86" i="2"/>
  <c r="AZ86" i="2" s="1"/>
  <c r="BD86" i="2" s="1"/>
  <c r="AX120" i="2"/>
  <c r="AZ120" i="2" s="1"/>
  <c r="BD120" i="2" s="1"/>
  <c r="AX169" i="2"/>
  <c r="AZ169" i="2" s="1"/>
  <c r="BD169" i="2" s="1"/>
  <c r="AX209" i="2"/>
  <c r="AZ209" i="2" s="1"/>
  <c r="BD209" i="2" s="1"/>
  <c r="AX220" i="2"/>
  <c r="AZ220" i="2" s="1"/>
  <c r="BD220" i="2" s="1"/>
  <c r="AX239" i="2"/>
  <c r="AZ239" i="2" s="1"/>
  <c r="BD239" i="2" s="1"/>
  <c r="AY287" i="2"/>
  <c r="BA287" i="2" s="1"/>
  <c r="AY359" i="2"/>
  <c r="BA359" i="2" s="1"/>
  <c r="AX371" i="2"/>
  <c r="AZ371" i="2" s="1"/>
  <c r="BD371" i="2" s="1"/>
  <c r="AX384" i="2"/>
  <c r="AZ384" i="2" s="1"/>
  <c r="BD384" i="2" s="1"/>
  <c r="AX23" i="2"/>
  <c r="AZ23" i="2" s="1"/>
  <c r="BD23" i="2" s="1"/>
  <c r="AX43" i="2"/>
  <c r="AZ43" i="2" s="1"/>
  <c r="BD43" i="2" s="1"/>
  <c r="AY74" i="2"/>
  <c r="BA74" i="2" s="1"/>
  <c r="AX7" i="2"/>
  <c r="AZ7" i="2" s="1"/>
  <c r="BD7" i="2" s="1"/>
  <c r="AX41" i="2"/>
  <c r="AZ41" i="2" s="1"/>
  <c r="BD41" i="2" s="1"/>
  <c r="AX62" i="2"/>
  <c r="AZ62" i="2" s="1"/>
  <c r="BD62" i="2" s="1"/>
  <c r="AX104" i="2"/>
  <c r="AZ104" i="2" s="1"/>
  <c r="BD104" i="2" s="1"/>
  <c r="AX108" i="2"/>
  <c r="AZ108" i="2" s="1"/>
  <c r="BD108" i="2" s="1"/>
  <c r="AX143" i="2"/>
  <c r="AZ143" i="2" s="1"/>
  <c r="BD143" i="2" s="1"/>
  <c r="AX148" i="2"/>
  <c r="AZ148" i="2" s="1"/>
  <c r="BD148" i="2" s="1"/>
  <c r="AX216" i="2"/>
  <c r="AZ216" i="2" s="1"/>
  <c r="BD216" i="2" s="1"/>
  <c r="AX249" i="2"/>
  <c r="AZ249" i="2" s="1"/>
  <c r="BD249" i="2" s="1"/>
  <c r="AX264" i="2"/>
  <c r="AZ264" i="2" s="1"/>
  <c r="BD264" i="2" s="1"/>
  <c r="AX283" i="2"/>
  <c r="AZ283" i="2" s="1"/>
  <c r="BD283" i="2" s="1"/>
  <c r="AX313" i="2"/>
  <c r="AZ313" i="2" s="1"/>
  <c r="BD313" i="2" s="1"/>
  <c r="AX340" i="2"/>
  <c r="AZ340" i="2" s="1"/>
  <c r="BD340" i="2" s="1"/>
  <c r="AX347" i="2"/>
  <c r="AZ347" i="2" s="1"/>
  <c r="BD347" i="2" s="1"/>
  <c r="AX376" i="2"/>
  <c r="AZ376" i="2" s="1"/>
  <c r="BD376" i="2" s="1"/>
  <c r="AX416" i="2"/>
  <c r="AZ416" i="2" s="1"/>
  <c r="BD416" i="2" s="1"/>
  <c r="AX412" i="2"/>
  <c r="AZ412" i="2" s="1"/>
  <c r="BD412" i="2" s="1"/>
  <c r="AX82" i="2"/>
  <c r="AZ82" i="2" s="1"/>
  <c r="BD82" i="2" s="1"/>
  <c r="AX160" i="2"/>
  <c r="AZ160" i="2" s="1"/>
  <c r="BD160" i="2" s="1"/>
  <c r="AX217" i="2"/>
  <c r="AZ217" i="2" s="1"/>
  <c r="BD217" i="2" s="1"/>
  <c r="AX208" i="2"/>
  <c r="AZ208" i="2" s="1"/>
  <c r="BD208" i="2" s="1"/>
  <c r="AX247" i="2"/>
  <c r="AZ247" i="2" s="1"/>
  <c r="BD247" i="2" s="1"/>
  <c r="AX287" i="2"/>
  <c r="AZ287" i="2" s="1"/>
  <c r="BD287" i="2" s="1"/>
  <c r="AX326" i="2"/>
  <c r="AZ326" i="2" s="1"/>
  <c r="BD326" i="2" s="1"/>
  <c r="AX363" i="2"/>
  <c r="AZ363" i="2" s="1"/>
  <c r="BD363" i="2" s="1"/>
  <c r="AY374" i="2"/>
  <c r="BA374" i="2" s="1"/>
  <c r="AY416" i="2"/>
  <c r="BA416" i="2" s="1"/>
  <c r="AX493" i="2"/>
  <c r="AZ493" i="2" s="1"/>
  <c r="BD493" i="2" s="1"/>
  <c r="AY451" i="2"/>
  <c r="BA451" i="2" s="1"/>
  <c r="AX521" i="2"/>
  <c r="AZ521" i="2" s="1"/>
  <c r="BD521" i="2" s="1"/>
  <c r="AX560" i="2"/>
  <c r="AZ560" i="2" s="1"/>
  <c r="BD560" i="2" s="1"/>
  <c r="AX519" i="2"/>
  <c r="AZ519" i="2" s="1"/>
  <c r="BD519" i="2" s="1"/>
  <c r="AX592" i="2"/>
  <c r="AZ592" i="2" s="1"/>
  <c r="BD592" i="2" s="1"/>
  <c r="AX645" i="2"/>
  <c r="AZ645" i="2" s="1"/>
  <c r="BD645" i="2" s="1"/>
  <c r="AX614" i="2"/>
  <c r="AZ614" i="2" s="1"/>
  <c r="BD614" i="2" s="1"/>
  <c r="AX663" i="2"/>
  <c r="AZ663" i="2" s="1"/>
  <c r="BD663" i="2" s="1"/>
  <c r="AX703" i="2"/>
  <c r="AZ703" i="2" s="1"/>
  <c r="BD703" i="2" s="1"/>
  <c r="AX760" i="2"/>
  <c r="AZ760" i="2" s="1"/>
  <c r="BD760" i="2" s="1"/>
  <c r="AX713" i="2"/>
  <c r="AZ713" i="2" s="1"/>
  <c r="BD713" i="2" s="1"/>
  <c r="AX734" i="2"/>
  <c r="AZ734" i="2" s="1"/>
  <c r="BD734" i="2" s="1"/>
  <c r="AX766" i="2"/>
  <c r="AZ766" i="2" s="1"/>
  <c r="BD766" i="2" s="1"/>
  <c r="AX786" i="2"/>
  <c r="AZ786" i="2" s="1"/>
  <c r="BD786" i="2" s="1"/>
  <c r="AX788" i="2"/>
  <c r="AZ788" i="2" s="1"/>
  <c r="BD788" i="2" s="1"/>
  <c r="AY784" i="2"/>
  <c r="BA784" i="2" s="1"/>
  <c r="AX392" i="2"/>
  <c r="AZ392" i="2" s="1"/>
  <c r="BD392" i="2" s="1"/>
  <c r="AX443" i="2"/>
  <c r="AZ443" i="2" s="1"/>
  <c r="BD443" i="2" s="1"/>
  <c r="AX469" i="2"/>
  <c r="AZ469" i="2" s="1"/>
  <c r="BD469" i="2" s="1"/>
  <c r="AX475" i="2"/>
  <c r="AZ475" i="2" s="1"/>
  <c r="BD475" i="2" s="1"/>
  <c r="AX545" i="2"/>
  <c r="AZ545" i="2" s="1"/>
  <c r="BD545" i="2" s="1"/>
  <c r="AX527" i="2"/>
  <c r="AZ527" i="2" s="1"/>
  <c r="BD527" i="2" s="1"/>
  <c r="AY537" i="2"/>
  <c r="BA537" i="2" s="1"/>
  <c r="AX598" i="2"/>
  <c r="AZ598" i="2" s="1"/>
  <c r="BD598" i="2" s="1"/>
  <c r="AX618" i="2"/>
  <c r="AZ618" i="2" s="1"/>
  <c r="BD618" i="2" s="1"/>
  <c r="AX649" i="2"/>
  <c r="AZ649" i="2" s="1"/>
  <c r="BD649" i="2" s="1"/>
  <c r="AX699" i="2"/>
  <c r="AZ699" i="2" s="1"/>
  <c r="BD699" i="2" s="1"/>
  <c r="AY715" i="2"/>
  <c r="BA715" i="2" s="1"/>
  <c r="AX764" i="2"/>
  <c r="AZ764" i="2" s="1"/>
  <c r="BD764" i="2" s="1"/>
  <c r="AX808" i="2"/>
  <c r="AZ808" i="2" s="1"/>
  <c r="BD808" i="2" s="1"/>
  <c r="AY812" i="2"/>
  <c r="BA812" i="2" s="1"/>
  <c r="AX513" i="2"/>
  <c r="AZ513" i="2" s="1"/>
  <c r="BD513" i="2" s="1"/>
  <c r="AX479" i="2"/>
  <c r="AZ479" i="2" s="1"/>
  <c r="BD479" i="2" s="1"/>
  <c r="AX535" i="2"/>
  <c r="AZ535" i="2" s="1"/>
  <c r="BD535" i="2" s="1"/>
  <c r="AX556" i="2"/>
  <c r="AZ556" i="2" s="1"/>
  <c r="BD556" i="2" s="1"/>
  <c r="AY521" i="2"/>
  <c r="BA521" i="2" s="1"/>
  <c r="AX594" i="2"/>
  <c r="AZ594" i="2" s="1"/>
  <c r="BD594" i="2" s="1"/>
  <c r="AY614" i="2"/>
  <c r="BA614" i="2" s="1"/>
  <c r="AX653" i="2"/>
  <c r="AZ653" i="2" s="1"/>
  <c r="BD653" i="2" s="1"/>
  <c r="AX596" i="2"/>
  <c r="AZ596" i="2" s="1"/>
  <c r="BD596" i="2" s="1"/>
  <c r="AX651" i="2"/>
  <c r="AZ651" i="2" s="1"/>
  <c r="BD651" i="2" s="1"/>
  <c r="AX679" i="2"/>
  <c r="AZ679" i="2" s="1"/>
  <c r="BD679" i="2" s="1"/>
  <c r="AX736" i="2"/>
  <c r="AZ736" i="2" s="1"/>
  <c r="BD736" i="2" s="1"/>
  <c r="AX697" i="2"/>
  <c r="AZ697" i="2" s="1"/>
  <c r="BD697" i="2" s="1"/>
  <c r="AX746" i="2"/>
  <c r="AZ746" i="2" s="1"/>
  <c r="BD746" i="2" s="1"/>
  <c r="AX792" i="2"/>
  <c r="AZ792" i="2" s="1"/>
  <c r="BD792" i="2" s="1"/>
  <c r="AY794" i="2"/>
  <c r="BA794" i="2" s="1"/>
  <c r="AX406" i="2"/>
  <c r="AZ406" i="2" s="1"/>
  <c r="BD406" i="2" s="1"/>
  <c r="AX434" i="2"/>
  <c r="AZ434" i="2" s="1"/>
  <c r="BD434" i="2" s="1"/>
  <c r="AX441" i="2"/>
  <c r="AZ441" i="2" s="1"/>
  <c r="BD441" i="2" s="1"/>
  <c r="AX483" i="2"/>
  <c r="AZ483" i="2" s="1"/>
  <c r="BD483" i="2" s="1"/>
  <c r="AX553" i="2"/>
  <c r="AZ553" i="2" s="1"/>
  <c r="BD553" i="2" s="1"/>
  <c r="AX546" i="2"/>
  <c r="AZ546" i="2" s="1"/>
  <c r="BD546" i="2" s="1"/>
  <c r="AX590" i="2"/>
  <c r="AZ590" i="2" s="1"/>
  <c r="BD590" i="2" s="1"/>
  <c r="AY592" i="2"/>
  <c r="BA592" i="2" s="1"/>
  <c r="AX624" i="2"/>
  <c r="AZ624" i="2" s="1"/>
  <c r="BD624" i="2" s="1"/>
  <c r="AX707" i="2"/>
  <c r="AZ707" i="2" s="1"/>
  <c r="BD707" i="2" s="1"/>
  <c r="AY713" i="2"/>
  <c r="BA713" i="2" s="1"/>
  <c r="AX772" i="2"/>
  <c r="AZ772" i="2" s="1"/>
  <c r="BD772" i="2" s="1"/>
  <c r="AX822" i="2"/>
  <c r="AZ822" i="2" s="1"/>
  <c r="BD822" i="2" s="1"/>
  <c r="AX800" i="2"/>
  <c r="AZ800" i="2" s="1"/>
  <c r="BD800" i="2" s="1"/>
  <c r="AY796" i="2"/>
  <c r="BA796" i="2" s="1"/>
  <c r="AX159" i="2"/>
  <c r="AZ159" i="2" s="1"/>
  <c r="BD159" i="2" s="1"/>
  <c r="AX119" i="2"/>
  <c r="AZ119" i="2" s="1"/>
  <c r="BD119" i="2" s="1"/>
  <c r="AX103" i="2"/>
  <c r="AZ103" i="2" s="1"/>
  <c r="BD103" i="2" s="1"/>
  <c r="AX61" i="2"/>
  <c r="AZ61" i="2" s="1"/>
  <c r="BD61" i="2" s="1"/>
  <c r="AX198" i="2"/>
  <c r="AZ198" i="2" s="1"/>
  <c r="BD198" i="2" s="1"/>
  <c r="AX123" i="2"/>
  <c r="AZ123" i="2" s="1"/>
  <c r="BD123" i="2" s="1"/>
  <c r="AX56" i="2"/>
  <c r="AZ56" i="2" s="1"/>
  <c r="BD56" i="2" s="1"/>
  <c r="AX95" i="2"/>
  <c r="AZ95" i="2" s="1"/>
  <c r="BD95" i="2" s="1"/>
  <c r="AY100" i="2"/>
  <c r="BA100" i="2" s="1"/>
  <c r="AX815" i="2"/>
  <c r="AZ815" i="2" s="1"/>
  <c r="BD815" i="2" s="1"/>
  <c r="AY703" i="2"/>
  <c r="BA703" i="2" s="1"/>
  <c r="AX99" i="2"/>
  <c r="AZ99" i="2" s="1"/>
  <c r="BD99" i="2" s="1"/>
  <c r="AX38" i="2"/>
  <c r="AZ38" i="2" s="1"/>
  <c r="BD38" i="2" s="1"/>
  <c r="AY27" i="2"/>
  <c r="BA27" i="2" s="1"/>
  <c r="AX795" i="2"/>
  <c r="AZ795" i="2" s="1"/>
  <c r="BD795" i="2" s="1"/>
  <c r="AX710" i="2"/>
  <c r="AZ710" i="2" s="1"/>
  <c r="BD710" i="2" s="1"/>
  <c r="AX672" i="2"/>
  <c r="AZ672" i="2" s="1"/>
  <c r="BD672" i="2" s="1"/>
  <c r="AY30" i="2"/>
  <c r="BA30" i="2" s="1"/>
  <c r="AY802" i="2"/>
  <c r="BA802" i="2" s="1"/>
  <c r="AX793" i="2"/>
  <c r="AZ793" i="2" s="1"/>
  <c r="BD793" i="2" s="1"/>
  <c r="AX787" i="2"/>
  <c r="AZ787" i="2" s="1"/>
  <c r="BD787" i="2" s="1"/>
  <c r="AX779" i="2"/>
  <c r="AZ779" i="2" s="1"/>
  <c r="BD779" i="2" s="1"/>
  <c r="AX633" i="2"/>
  <c r="AZ633" i="2" s="1"/>
  <c r="BD633" i="2" s="1"/>
  <c r="AX621" i="2"/>
  <c r="AZ621" i="2" s="1"/>
  <c r="BD621" i="2" s="1"/>
  <c r="AX613" i="2"/>
  <c r="AZ613" i="2" s="1"/>
  <c r="BD613" i="2" s="1"/>
  <c r="AY606" i="2"/>
  <c r="BA606" i="2" s="1"/>
  <c r="AX595" i="2"/>
  <c r="AZ595" i="2" s="1"/>
  <c r="BD595" i="2" s="1"/>
  <c r="AX518" i="2"/>
  <c r="AZ518" i="2" s="1"/>
  <c r="BD518" i="2" s="1"/>
  <c r="AX627" i="2"/>
  <c r="AZ627" i="2" s="1"/>
  <c r="BD627" i="2" s="1"/>
  <c r="AY620" i="2"/>
  <c r="BA620" i="2" s="1"/>
  <c r="AX607" i="2"/>
  <c r="AZ607" i="2" s="1"/>
  <c r="BD607" i="2" s="1"/>
  <c r="AX692" i="2"/>
  <c r="AZ692" i="2" s="1"/>
  <c r="BD692" i="2" s="1"/>
  <c r="AY629" i="2"/>
  <c r="BA629" i="2" s="1"/>
  <c r="AX591" i="2"/>
  <c r="AZ591" i="2" s="1"/>
  <c r="BD591" i="2" s="1"/>
  <c r="AX579" i="2"/>
  <c r="AZ579" i="2" s="1"/>
  <c r="BD579" i="2" s="1"/>
  <c r="AX563" i="2"/>
  <c r="AZ563" i="2" s="1"/>
  <c r="BD563" i="2" s="1"/>
  <c r="AX534" i="2"/>
  <c r="AZ534" i="2" s="1"/>
  <c r="BD534" i="2" s="1"/>
  <c r="AX468" i="2"/>
  <c r="AZ468" i="2" s="1"/>
  <c r="BD468" i="2" s="1"/>
  <c r="AX575" i="2"/>
  <c r="AZ575" i="2" s="1"/>
  <c r="BD575" i="2" s="1"/>
  <c r="AX559" i="2"/>
  <c r="AZ559" i="2" s="1"/>
  <c r="BD559" i="2" s="1"/>
  <c r="AY471" i="2"/>
  <c r="BA471" i="2" s="1"/>
  <c r="AX458" i="2"/>
  <c r="AZ458" i="2" s="1"/>
  <c r="BD458" i="2" s="1"/>
  <c r="AY449" i="2"/>
  <c r="BA449" i="2" s="1"/>
  <c r="AX429" i="2"/>
  <c r="AZ429" i="2" s="1"/>
  <c r="BD429" i="2" s="1"/>
  <c r="AX405" i="2"/>
  <c r="AZ405" i="2" s="1"/>
  <c r="BD405" i="2" s="1"/>
  <c r="AX389" i="2"/>
  <c r="AZ389" i="2" s="1"/>
  <c r="BD389" i="2" s="1"/>
  <c r="AX333" i="2"/>
  <c r="AZ333" i="2" s="1"/>
  <c r="BD333" i="2" s="1"/>
  <c r="AY442" i="2"/>
  <c r="BA442" i="2" s="1"/>
  <c r="AX419" i="2"/>
  <c r="AZ419" i="2" s="1"/>
  <c r="BD419" i="2" s="1"/>
  <c r="AX379" i="2"/>
  <c r="AZ379" i="2" s="1"/>
  <c r="BD379" i="2" s="1"/>
  <c r="AX357" i="2"/>
  <c r="AZ357" i="2" s="1"/>
  <c r="BD357" i="2" s="1"/>
  <c r="AY454" i="2"/>
  <c r="BA454" i="2" s="1"/>
  <c r="AX366" i="2"/>
  <c r="AZ366" i="2" s="1"/>
  <c r="BD366" i="2" s="1"/>
  <c r="AY302" i="2"/>
  <c r="BA302" i="2" s="1"/>
  <c r="AY281" i="2"/>
  <c r="BA281" i="2" s="1"/>
  <c r="AY261" i="2"/>
  <c r="BA261" i="2" s="1"/>
  <c r="AX293" i="2"/>
  <c r="AZ293" i="2" s="1"/>
  <c r="BD293" i="2" s="1"/>
  <c r="AY255" i="2"/>
  <c r="BA255" i="2" s="1"/>
  <c r="AX337" i="2"/>
  <c r="AZ337" i="2" s="1"/>
  <c r="BD337" i="2" s="1"/>
  <c r="AY328" i="2"/>
  <c r="BA328" i="2" s="1"/>
  <c r="AX292" i="2"/>
  <c r="AZ292" i="2" s="1"/>
  <c r="BD292" i="2" s="1"/>
  <c r="AX255" i="2"/>
  <c r="AZ255" i="2" s="1"/>
  <c r="BD255" i="2" s="1"/>
  <c r="AX250" i="2"/>
  <c r="AZ250" i="2" s="1"/>
  <c r="BD250" i="2" s="1"/>
  <c r="AY243" i="2"/>
  <c r="BA243" i="2" s="1"/>
  <c r="AY18" i="2"/>
  <c r="BA18" i="2" s="1"/>
  <c r="AX60" i="2"/>
  <c r="AZ60" i="2" s="1"/>
  <c r="BD60" i="2" s="1"/>
  <c r="AX98" i="2"/>
  <c r="AZ98" i="2" s="1"/>
  <c r="BD98" i="2" s="1"/>
  <c r="AX124" i="2"/>
  <c r="AZ124" i="2" s="1"/>
  <c r="BD124" i="2" s="1"/>
  <c r="AY53" i="2"/>
  <c r="BA53" i="2" s="1"/>
  <c r="AY76" i="2"/>
  <c r="BA76" i="2" s="1"/>
  <c r="AX112" i="2"/>
  <c r="AZ112" i="2" s="1"/>
  <c r="BD112" i="2" s="1"/>
  <c r="AX131" i="2"/>
  <c r="AZ131" i="2" s="1"/>
  <c r="BD131" i="2" s="1"/>
  <c r="AX154" i="2"/>
  <c r="AZ154" i="2" s="1"/>
  <c r="BD154" i="2" s="1"/>
  <c r="AX221" i="2"/>
  <c r="AZ221" i="2" s="1"/>
  <c r="BD221" i="2" s="1"/>
  <c r="AX235" i="2"/>
  <c r="AZ235" i="2" s="1"/>
  <c r="BD235" i="2" s="1"/>
  <c r="AY253" i="2"/>
  <c r="BA253" i="2" s="1"/>
  <c r="AX270" i="2"/>
  <c r="AZ270" i="2" s="1"/>
  <c r="BD270" i="2" s="1"/>
  <c r="AX306" i="2"/>
  <c r="AZ306" i="2" s="1"/>
  <c r="BD306" i="2" s="1"/>
  <c r="AX342" i="2"/>
  <c r="AZ342" i="2" s="1"/>
  <c r="BD342" i="2" s="1"/>
  <c r="AY330" i="2"/>
  <c r="BA330" i="2" s="1"/>
  <c r="AY362" i="2"/>
  <c r="BA362" i="2" s="1"/>
  <c r="AX355" i="2"/>
  <c r="AZ355" i="2" s="1"/>
  <c r="BD355" i="2" s="1"/>
  <c r="AY428" i="2"/>
  <c r="BA428" i="2" s="1"/>
  <c r="AX465" i="2"/>
  <c r="AZ465" i="2" s="1"/>
  <c r="BD465" i="2" s="1"/>
  <c r="AX15" i="2"/>
  <c r="AZ15" i="2" s="1"/>
  <c r="BD15" i="2" s="1"/>
  <c r="AX94" i="2"/>
  <c r="AZ94" i="2" s="1"/>
  <c r="BD94" i="2" s="1"/>
  <c r="AX152" i="2"/>
  <c r="AZ152" i="2" s="1"/>
  <c r="BD152" i="2" s="1"/>
  <c r="AX192" i="2"/>
  <c r="AZ192" i="2" s="1"/>
  <c r="BD192" i="2" s="1"/>
  <c r="AX225" i="2"/>
  <c r="AZ225" i="2" s="1"/>
  <c r="BD225" i="2" s="1"/>
  <c r="AX185" i="2"/>
  <c r="AZ185" i="2" s="1"/>
  <c r="BD185" i="2" s="1"/>
  <c r="AX256" i="2"/>
  <c r="AZ256" i="2" s="1"/>
  <c r="BD256" i="2" s="1"/>
  <c r="AY294" i="2"/>
  <c r="BA294" i="2" s="1"/>
  <c r="AX367" i="2"/>
  <c r="AZ367" i="2" s="1"/>
  <c r="BD367" i="2" s="1"/>
  <c r="AX378" i="2"/>
  <c r="AZ378" i="2" s="1"/>
  <c r="BD378" i="2" s="1"/>
  <c r="AY406" i="2"/>
  <c r="BA406" i="2" s="1"/>
  <c r="AX31" i="2"/>
  <c r="AZ31" i="2" s="1"/>
  <c r="BD31" i="2" s="1"/>
  <c r="AX51" i="2"/>
  <c r="AZ51" i="2" s="1"/>
  <c r="BD51" i="2" s="1"/>
  <c r="AX102" i="2"/>
  <c r="AZ102" i="2" s="1"/>
  <c r="BD102" i="2" s="1"/>
  <c r="AX35" i="2"/>
  <c r="AZ35" i="2" s="1"/>
  <c r="BD35" i="2" s="1"/>
  <c r="AX37" i="2"/>
  <c r="AZ37" i="2" s="1"/>
  <c r="BD37" i="2" s="1"/>
  <c r="AY78" i="2"/>
  <c r="BA78" i="2" s="1"/>
  <c r="AX110" i="2"/>
  <c r="AZ110" i="2" s="1"/>
  <c r="BD110" i="2" s="1"/>
  <c r="AX116" i="2"/>
  <c r="AZ116" i="2" s="1"/>
  <c r="BD116" i="2" s="1"/>
  <c r="AY147" i="2"/>
  <c r="BA147" i="2" s="1"/>
  <c r="AY193" i="2"/>
  <c r="BA193" i="2" s="1"/>
  <c r="AX193" i="2"/>
  <c r="AZ193" i="2" s="1"/>
  <c r="BD193" i="2" s="1"/>
  <c r="AX251" i="2"/>
  <c r="AZ251" i="2" s="1"/>
  <c r="BD251" i="2" s="1"/>
  <c r="AX275" i="2"/>
  <c r="AZ275" i="2" s="1"/>
  <c r="BD275" i="2" s="1"/>
  <c r="AX285" i="2"/>
  <c r="AZ285" i="2" s="1"/>
  <c r="BD285" i="2" s="1"/>
  <c r="AX317" i="2"/>
  <c r="AZ317" i="2" s="1"/>
  <c r="BD317" i="2" s="1"/>
  <c r="AX322" i="2"/>
  <c r="AZ322" i="2" s="1"/>
  <c r="BD322" i="2" s="1"/>
  <c r="AX351" i="2"/>
  <c r="AZ351" i="2" s="1"/>
  <c r="BD351" i="2" s="1"/>
  <c r="AX380" i="2"/>
  <c r="AZ380" i="2" s="1"/>
  <c r="BD380" i="2" s="1"/>
  <c r="AX418" i="2"/>
  <c r="AZ418" i="2" s="1"/>
  <c r="BD418" i="2" s="1"/>
  <c r="AX33" i="2"/>
  <c r="AZ33" i="2" s="1"/>
  <c r="BD33" i="2" s="1"/>
  <c r="AX90" i="2"/>
  <c r="AZ90" i="2" s="1"/>
  <c r="BD90" i="2" s="1"/>
  <c r="AX156" i="2"/>
  <c r="AZ156" i="2" s="1"/>
  <c r="BD156" i="2" s="1"/>
  <c r="AX228" i="2"/>
  <c r="AZ228" i="2" s="1"/>
  <c r="BD228" i="2" s="1"/>
  <c r="AX212" i="2"/>
  <c r="AZ212" i="2" s="1"/>
  <c r="BD212" i="2" s="1"/>
  <c r="AX258" i="2"/>
  <c r="AZ258" i="2" s="1"/>
  <c r="BD258" i="2" s="1"/>
  <c r="AX289" i="2"/>
  <c r="AZ289" i="2" s="1"/>
  <c r="BD289" i="2" s="1"/>
  <c r="AY301" i="2"/>
  <c r="BA301" i="2" s="1"/>
  <c r="AX325" i="2"/>
  <c r="AZ325" i="2" s="1"/>
  <c r="BD325" i="2" s="1"/>
  <c r="AX360" i="2"/>
  <c r="AZ360" i="2" s="1"/>
  <c r="BD360" i="2" s="1"/>
  <c r="AX330" i="2"/>
  <c r="AZ330" i="2" s="1"/>
  <c r="BD330" i="2" s="1"/>
  <c r="AX350" i="2"/>
  <c r="AZ350" i="2" s="1"/>
  <c r="BD350" i="2" s="1"/>
  <c r="AY378" i="2"/>
  <c r="BA378" i="2" s="1"/>
  <c r="AX455" i="2"/>
  <c r="AZ455" i="2" s="1"/>
  <c r="BD455" i="2" s="1"/>
  <c r="AX501" i="2"/>
  <c r="AZ501" i="2" s="1"/>
  <c r="BD501" i="2" s="1"/>
  <c r="AX487" i="2"/>
  <c r="AZ487" i="2" s="1"/>
  <c r="BD487" i="2" s="1"/>
  <c r="AX523" i="2"/>
  <c r="AZ523" i="2" s="1"/>
  <c r="BD523" i="2" s="1"/>
  <c r="AX568" i="2"/>
  <c r="AZ568" i="2" s="1"/>
  <c r="BD568" i="2" s="1"/>
  <c r="AX554" i="2"/>
  <c r="AZ554" i="2" s="1"/>
  <c r="BD554" i="2" s="1"/>
  <c r="AX626" i="2"/>
  <c r="AZ626" i="2" s="1"/>
  <c r="BD626" i="2" s="1"/>
  <c r="AX661" i="2"/>
  <c r="AZ661" i="2" s="1"/>
  <c r="BD661" i="2" s="1"/>
  <c r="AX639" i="2"/>
  <c r="AZ639" i="2" s="1"/>
  <c r="BD639" i="2" s="1"/>
  <c r="AX671" i="2"/>
  <c r="AZ671" i="2" s="1"/>
  <c r="BD671" i="2" s="1"/>
  <c r="AX705" i="2"/>
  <c r="AZ705" i="2" s="1"/>
  <c r="BD705" i="2" s="1"/>
  <c r="AX685" i="2"/>
  <c r="AZ685" i="2" s="1"/>
  <c r="BD685" i="2" s="1"/>
  <c r="AY685" i="2"/>
  <c r="BA685" i="2" s="1"/>
  <c r="AX742" i="2"/>
  <c r="AZ742" i="2" s="1"/>
  <c r="BD742" i="2" s="1"/>
  <c r="AX774" i="2"/>
  <c r="AZ774" i="2" s="1"/>
  <c r="BD774" i="2" s="1"/>
  <c r="AX790" i="2"/>
  <c r="AZ790" i="2" s="1"/>
  <c r="BD790" i="2" s="1"/>
  <c r="AX794" i="2"/>
  <c r="AZ794" i="2" s="1"/>
  <c r="BD794" i="2" s="1"/>
  <c r="AX802" i="2"/>
  <c r="AZ802" i="2" s="1"/>
  <c r="BD802" i="2" s="1"/>
  <c r="AX432" i="2"/>
  <c r="AZ432" i="2" s="1"/>
  <c r="BD432" i="2" s="1"/>
  <c r="AX428" i="2"/>
  <c r="AZ428" i="2" s="1"/>
  <c r="BD428" i="2" s="1"/>
  <c r="AX457" i="2"/>
  <c r="AZ457" i="2" s="1"/>
  <c r="BD457" i="2" s="1"/>
  <c r="AX491" i="2"/>
  <c r="AZ491" i="2" s="1"/>
  <c r="BD491" i="2" s="1"/>
  <c r="AX537" i="2"/>
  <c r="AZ537" i="2" s="1"/>
  <c r="BD537" i="2" s="1"/>
  <c r="AX541" i="2"/>
  <c r="AZ541" i="2" s="1"/>
  <c r="BD541" i="2" s="1"/>
  <c r="AY547" i="2"/>
  <c r="BA547" i="2" s="1"/>
  <c r="AX602" i="2"/>
  <c r="AZ602" i="2" s="1"/>
  <c r="BD602" i="2" s="1"/>
  <c r="AX632" i="2"/>
  <c r="AZ632" i="2" s="1"/>
  <c r="BD632" i="2" s="1"/>
  <c r="AX665" i="2"/>
  <c r="AZ665" i="2" s="1"/>
  <c r="BD665" i="2" s="1"/>
  <c r="AX701" i="2"/>
  <c r="AZ701" i="2" s="1"/>
  <c r="BD701" i="2" s="1"/>
  <c r="AX716" i="2"/>
  <c r="AZ716" i="2" s="1"/>
  <c r="BD716" i="2" s="1"/>
  <c r="AX681" i="2"/>
  <c r="AZ681" i="2" s="1"/>
  <c r="BD681" i="2" s="1"/>
  <c r="AY814" i="2"/>
  <c r="BA814" i="2" s="1"/>
  <c r="AX489" i="2"/>
  <c r="AZ489" i="2" s="1"/>
  <c r="BD489" i="2" s="1"/>
  <c r="AX461" i="2"/>
  <c r="AZ461" i="2" s="1"/>
  <c r="BD461" i="2" s="1"/>
  <c r="AX495" i="2"/>
  <c r="AZ495" i="2" s="1"/>
  <c r="BD495" i="2" s="1"/>
  <c r="AY543" i="2"/>
  <c r="BA543" i="2" s="1"/>
  <c r="AX564" i="2"/>
  <c r="AZ564" i="2" s="1"/>
  <c r="BD564" i="2" s="1"/>
  <c r="AY539" i="2"/>
  <c r="BA539" i="2" s="1"/>
  <c r="AX634" i="2"/>
  <c r="AZ634" i="2" s="1"/>
  <c r="BD634" i="2" s="1"/>
  <c r="AX629" i="2"/>
  <c r="AZ629" i="2" s="1"/>
  <c r="BD629" i="2" s="1"/>
  <c r="AX669" i="2"/>
  <c r="AZ669" i="2" s="1"/>
  <c r="BD669" i="2" s="1"/>
  <c r="AY600" i="2"/>
  <c r="BA600" i="2" s="1"/>
  <c r="AX659" i="2"/>
  <c r="AZ659" i="2" s="1"/>
  <c r="BD659" i="2" s="1"/>
  <c r="AX683" i="2"/>
  <c r="AZ683" i="2" s="1"/>
  <c r="BD683" i="2" s="1"/>
  <c r="AX752" i="2"/>
  <c r="AZ752" i="2" s="1"/>
  <c r="BD752" i="2" s="1"/>
  <c r="AX722" i="2"/>
  <c r="AZ722" i="2" s="1"/>
  <c r="BD722" i="2" s="1"/>
  <c r="AX754" i="2"/>
  <c r="AZ754" i="2" s="1"/>
  <c r="BD754" i="2" s="1"/>
  <c r="AY798" i="2"/>
  <c r="BA798" i="2" s="1"/>
  <c r="AX818" i="2"/>
  <c r="AZ818" i="2" s="1"/>
  <c r="BD818" i="2" s="1"/>
  <c r="AY414" i="2"/>
  <c r="BA414" i="2" s="1"/>
  <c r="AX410" i="2"/>
  <c r="AZ410" i="2" s="1"/>
  <c r="BD410" i="2" s="1"/>
  <c r="AX453" i="2"/>
  <c r="AZ453" i="2" s="1"/>
  <c r="BD453" i="2" s="1"/>
  <c r="AX499" i="2"/>
  <c r="AZ499" i="2" s="1"/>
  <c r="BD499" i="2" s="1"/>
  <c r="AY523" i="2"/>
  <c r="BA523" i="2" s="1"/>
  <c r="AY549" i="2"/>
  <c r="BA549" i="2" s="1"/>
  <c r="AY608" i="2"/>
  <c r="BA608" i="2" s="1"/>
  <c r="AX641" i="2"/>
  <c r="AZ641" i="2" s="1"/>
  <c r="BD641" i="2" s="1"/>
  <c r="AX630" i="2"/>
  <c r="AZ630" i="2" s="1"/>
  <c r="BD630" i="2" s="1"/>
  <c r="AY677" i="2"/>
  <c r="BA677" i="2" s="1"/>
  <c r="AX724" i="2"/>
  <c r="AZ724" i="2" s="1"/>
  <c r="BD724" i="2" s="1"/>
  <c r="AY711" i="2"/>
  <c r="BA711" i="2" s="1"/>
  <c r="AY792" i="2"/>
  <c r="BA792" i="2" s="1"/>
  <c r="AX814" i="2"/>
  <c r="AZ814" i="2" s="1"/>
  <c r="BD814" i="2" s="1"/>
  <c r="AY154" i="2"/>
  <c r="BA154" i="2" s="1"/>
  <c r="AX117" i="2"/>
  <c r="AZ117" i="2" s="1"/>
  <c r="BD117" i="2" s="1"/>
  <c r="AX109" i="2"/>
  <c r="AZ109" i="2" s="1"/>
  <c r="BD109" i="2" s="1"/>
  <c r="AY123" i="2"/>
  <c r="BA123" i="2" s="1"/>
  <c r="AY161" i="2"/>
  <c r="BA161" i="2" s="1"/>
  <c r="AX121" i="2"/>
  <c r="AZ121" i="2" s="1"/>
  <c r="BD121" i="2" s="1"/>
  <c r="AY107" i="2"/>
  <c r="BA107" i="2" s="1"/>
  <c r="AX819" i="2"/>
  <c r="AZ819" i="2" s="1"/>
  <c r="BD819" i="2" s="1"/>
  <c r="AY804" i="2"/>
  <c r="BA804" i="2" s="1"/>
  <c r="AX775" i="2"/>
  <c r="AZ775" i="2" s="1"/>
  <c r="BD775" i="2" s="1"/>
  <c r="AX759" i="2"/>
  <c r="AZ759" i="2" s="1"/>
  <c r="BD759" i="2" s="1"/>
  <c r="AX743" i="2"/>
  <c r="AZ743" i="2" s="1"/>
  <c r="BD743" i="2" s="1"/>
  <c r="AX727" i="2"/>
  <c r="AZ727" i="2" s="1"/>
  <c r="BD727" i="2" s="1"/>
  <c r="AX24" i="2"/>
  <c r="AZ24" i="2" s="1"/>
  <c r="BD24" i="2" s="1"/>
  <c r="AX813" i="2"/>
  <c r="AZ813" i="2" s="1"/>
  <c r="BD813" i="2" s="1"/>
  <c r="AX712" i="2"/>
  <c r="AZ712" i="2" s="1"/>
  <c r="BD712" i="2" s="1"/>
  <c r="AY98" i="2"/>
  <c r="BA98" i="2" s="1"/>
  <c r="AX87" i="2"/>
  <c r="AZ87" i="2" s="1"/>
  <c r="BD87" i="2" s="1"/>
  <c r="AX79" i="2"/>
  <c r="AZ79" i="2" s="1"/>
  <c r="BD79" i="2" s="1"/>
  <c r="AX73" i="2"/>
  <c r="AZ73" i="2" s="1"/>
  <c r="BD73" i="2" s="1"/>
  <c r="AX611" i="2"/>
  <c r="AZ611" i="2" s="1"/>
  <c r="BD611" i="2" s="1"/>
  <c r="AY604" i="2"/>
  <c r="BA604" i="2" s="1"/>
  <c r="AY529" i="2"/>
  <c r="BA529" i="2" s="1"/>
  <c r="AX625" i="2"/>
  <c r="AZ625" i="2" s="1"/>
  <c r="BD625" i="2" s="1"/>
  <c r="AX530" i="2"/>
  <c r="AZ530" i="2" s="1"/>
  <c r="BD530" i="2" s="1"/>
  <c r="AX704" i="2"/>
  <c r="AZ704" i="2" s="1"/>
  <c r="BD704" i="2" s="1"/>
  <c r="AX696" i="2"/>
  <c r="AZ696" i="2" s="1"/>
  <c r="BD696" i="2" s="1"/>
  <c r="AX623" i="2"/>
  <c r="AZ623" i="2" s="1"/>
  <c r="BD623" i="2" s="1"/>
  <c r="AX550" i="2"/>
  <c r="AZ550" i="2" s="1"/>
  <c r="BD550" i="2" s="1"/>
  <c r="AX542" i="2"/>
  <c r="AZ542" i="2" s="1"/>
  <c r="BD542" i="2" s="1"/>
  <c r="AX466" i="2"/>
  <c r="AZ466" i="2" s="1"/>
  <c r="BD466" i="2" s="1"/>
  <c r="AX522" i="2"/>
  <c r="AZ522" i="2" s="1"/>
  <c r="BD522" i="2" s="1"/>
  <c r="AX470" i="2"/>
  <c r="AZ470" i="2" s="1"/>
  <c r="BD470" i="2" s="1"/>
  <c r="AX462" i="2"/>
  <c r="AZ462" i="2" s="1"/>
  <c r="BD462" i="2" s="1"/>
  <c r="AX427" i="2"/>
  <c r="AZ427" i="2" s="1"/>
  <c r="BD427" i="2" s="1"/>
  <c r="AY422" i="2"/>
  <c r="BA422" i="2" s="1"/>
  <c r="AX411" i="2"/>
  <c r="AZ411" i="2" s="1"/>
  <c r="BD411" i="2" s="1"/>
  <c r="AX381" i="2"/>
  <c r="AZ381" i="2" s="1"/>
  <c r="BD381" i="2" s="1"/>
  <c r="AY453" i="2"/>
  <c r="BA453" i="2" s="1"/>
  <c r="AX440" i="2"/>
  <c r="AZ440" i="2" s="1"/>
  <c r="BD440" i="2" s="1"/>
  <c r="AX425" i="2"/>
  <c r="AZ425" i="2" s="1"/>
  <c r="BD425" i="2" s="1"/>
  <c r="AY418" i="2"/>
  <c r="BA418" i="2" s="1"/>
  <c r="AX341" i="2"/>
  <c r="AZ341" i="2" s="1"/>
  <c r="BD341" i="2" s="1"/>
  <c r="AX413" i="2"/>
  <c r="AZ413" i="2" s="1"/>
  <c r="BD413" i="2" s="1"/>
  <c r="AX401" i="2"/>
  <c r="AZ401" i="2" s="1"/>
  <c r="BD401" i="2" s="1"/>
  <c r="AX377" i="2"/>
  <c r="AZ377" i="2" s="1"/>
  <c r="BD377" i="2" s="1"/>
  <c r="AX349" i="2"/>
  <c r="AZ349" i="2" s="1"/>
  <c r="BD349" i="2" s="1"/>
  <c r="AX331" i="2"/>
  <c r="AZ331" i="2" s="1"/>
  <c r="BD331" i="2" s="1"/>
  <c r="AX274" i="2"/>
  <c r="AZ274" i="2" s="1"/>
  <c r="BD274" i="2" s="1"/>
  <c r="AX259" i="2"/>
  <c r="AZ259" i="2" s="1"/>
  <c r="BD259" i="2" s="1"/>
  <c r="AX244" i="2"/>
  <c r="AZ244" i="2" s="1"/>
  <c r="BD244" i="2" s="1"/>
  <c r="AY235" i="2"/>
  <c r="BA235" i="2" s="1"/>
  <c r="AY285" i="2"/>
  <c r="BA285" i="2" s="1"/>
  <c r="AX238" i="2"/>
  <c r="AZ238" i="2" s="1"/>
  <c r="BD238" i="2" s="1"/>
  <c r="AX286" i="2"/>
  <c r="AZ286" i="2" s="1"/>
  <c r="BD286" i="2" s="1"/>
  <c r="AX254" i="2"/>
  <c r="AZ254" i="2" s="1"/>
  <c r="BD254" i="2" s="1"/>
  <c r="AY249" i="2"/>
  <c r="BA249" i="2" s="1"/>
  <c r="AY239" i="2"/>
  <c r="BA239" i="2" s="1"/>
  <c r="AY322" i="2"/>
  <c r="BA322" i="2" s="1"/>
  <c r="AX269" i="2"/>
  <c r="AZ269" i="2" s="1"/>
  <c r="BD269" i="2" s="1"/>
  <c r="AY237" i="2"/>
  <c r="BA237" i="2" s="1"/>
  <c r="AX39" i="2"/>
  <c r="AZ39" i="2" s="1"/>
  <c r="BD39" i="2" s="1"/>
  <c r="AX57" i="2"/>
  <c r="AZ57" i="2" s="1"/>
  <c r="BD57" i="2" s="1"/>
  <c r="AX100" i="2"/>
  <c r="AZ100" i="2" s="1"/>
  <c r="BD100" i="2" s="1"/>
  <c r="AY15" i="2"/>
  <c r="BA15" i="2" s="1"/>
  <c r="AX64" i="2"/>
  <c r="AZ64" i="2" s="1"/>
  <c r="BD64" i="2" s="1"/>
  <c r="AX92" i="2"/>
  <c r="AZ92" i="2" s="1"/>
  <c r="BD92" i="2" s="1"/>
  <c r="AX128" i="2"/>
  <c r="AZ128" i="2" s="1"/>
  <c r="BD128" i="2" s="1"/>
  <c r="AX135" i="2"/>
  <c r="AZ135" i="2" s="1"/>
  <c r="BD135" i="2" s="1"/>
  <c r="AX165" i="2"/>
  <c r="AZ165" i="2" s="1"/>
  <c r="BD165" i="2" s="1"/>
  <c r="AX224" i="2"/>
  <c r="AZ224" i="2" s="1"/>
  <c r="BD224" i="2" s="1"/>
  <c r="AX237" i="2"/>
  <c r="AZ237" i="2" s="1"/>
  <c r="BD237" i="2" s="1"/>
  <c r="AX272" i="2"/>
  <c r="AZ272" i="2" s="1"/>
  <c r="BD272" i="2" s="1"/>
  <c r="AX291" i="2"/>
  <c r="AZ291" i="2" s="1"/>
  <c r="BD291" i="2" s="1"/>
  <c r="AX318" i="2"/>
  <c r="AZ318" i="2" s="1"/>
  <c r="BD318" i="2" s="1"/>
  <c r="AX346" i="2"/>
  <c r="AZ346" i="2" s="1"/>
  <c r="BD346" i="2" s="1"/>
  <c r="AX332" i="2"/>
  <c r="AZ332" i="2" s="1"/>
  <c r="BD332" i="2" s="1"/>
  <c r="AX354" i="2"/>
  <c r="AZ354" i="2" s="1"/>
  <c r="BD354" i="2" s="1"/>
  <c r="AY382" i="2"/>
  <c r="BA382" i="2" s="1"/>
  <c r="AX435" i="2"/>
  <c r="AZ435" i="2" s="1"/>
  <c r="BD435" i="2" s="1"/>
  <c r="AX467" i="2"/>
  <c r="AZ467" i="2" s="1"/>
  <c r="BD467" i="2" s="1"/>
  <c r="AX21" i="2"/>
  <c r="AZ21" i="2" s="1"/>
  <c r="BD21" i="2" s="1"/>
  <c r="AX132" i="2"/>
  <c r="AZ132" i="2" s="1"/>
  <c r="BD132" i="2" s="1"/>
  <c r="AX147" i="2"/>
  <c r="AZ147" i="2" s="1"/>
  <c r="BD147" i="2" s="1"/>
  <c r="AX200" i="2"/>
  <c r="AZ200" i="2" s="1"/>
  <c r="BD200" i="2" s="1"/>
  <c r="AX232" i="2"/>
  <c r="AZ232" i="2" s="1"/>
  <c r="BD232" i="2" s="1"/>
  <c r="AY189" i="2"/>
  <c r="BA189" i="2" s="1"/>
  <c r="AY270" i="2"/>
  <c r="BA270" i="2" s="1"/>
  <c r="AX336" i="2"/>
  <c r="AZ336" i="2" s="1"/>
  <c r="BD336" i="2" s="1"/>
  <c r="AX370" i="2"/>
  <c r="AZ370" i="2" s="1"/>
  <c r="BD370" i="2" s="1"/>
  <c r="AX394" i="2"/>
  <c r="AZ394" i="2" s="1"/>
  <c r="BD394" i="2" s="1"/>
  <c r="AX481" i="2"/>
  <c r="AZ481" i="2" s="1"/>
  <c r="BD481" i="2" s="1"/>
  <c r="AX25" i="2"/>
  <c r="AZ25" i="2" s="1"/>
  <c r="BD25" i="2" s="1"/>
  <c r="AX80" i="2"/>
  <c r="AZ80" i="2" s="1"/>
  <c r="BD80" i="2" s="1"/>
  <c r="AY102" i="2"/>
  <c r="BA102" i="2" s="1"/>
  <c r="AX29" i="2"/>
  <c r="AZ29" i="2" s="1"/>
  <c r="BD29" i="2" s="1"/>
  <c r="AY55" i="2"/>
  <c r="BA55" i="2" s="1"/>
  <c r="AX84" i="2"/>
  <c r="AZ84" i="2" s="1"/>
  <c r="BD84" i="2" s="1"/>
  <c r="AX96" i="2"/>
  <c r="AZ96" i="2" s="1"/>
  <c r="BD96" i="2" s="1"/>
  <c r="AX136" i="2"/>
  <c r="AZ136" i="2" s="1"/>
  <c r="BD136" i="2" s="1"/>
  <c r="AY155" i="2"/>
  <c r="BA155" i="2" s="1"/>
  <c r="AX213" i="2"/>
  <c r="AZ213" i="2" s="1"/>
  <c r="BD213" i="2" s="1"/>
  <c r="AX233" i="2"/>
  <c r="AZ233" i="2" s="1"/>
  <c r="BD233" i="2" s="1"/>
  <c r="AX253" i="2"/>
  <c r="AZ253" i="2" s="1"/>
  <c r="BD253" i="2" s="1"/>
  <c r="AX277" i="2"/>
  <c r="AZ277" i="2" s="1"/>
  <c r="BD277" i="2" s="1"/>
  <c r="AY291" i="2"/>
  <c r="BA291" i="2" s="1"/>
  <c r="AX304" i="2"/>
  <c r="AZ304" i="2" s="1"/>
  <c r="BD304" i="2" s="1"/>
  <c r="AY325" i="2"/>
  <c r="BA325" i="2" s="1"/>
  <c r="AY371" i="2"/>
  <c r="BA371" i="2" s="1"/>
  <c r="AX382" i="2"/>
  <c r="AZ382" i="2" s="1"/>
  <c r="BD382" i="2" s="1"/>
  <c r="AX420" i="2"/>
  <c r="AZ420" i="2" s="1"/>
  <c r="BD420" i="2" s="1"/>
  <c r="AX88" i="2"/>
  <c r="AZ88" i="2" s="1"/>
  <c r="BD88" i="2" s="1"/>
  <c r="AY96" i="2"/>
  <c r="BA96" i="2" s="1"/>
  <c r="AX177" i="2"/>
  <c r="AZ177" i="2" s="1"/>
  <c r="BD177" i="2" s="1"/>
  <c r="AX189" i="2"/>
  <c r="AZ189" i="2" s="1"/>
  <c r="BD189" i="2" s="1"/>
  <c r="AX197" i="2"/>
  <c r="AZ197" i="2" s="1"/>
  <c r="BD197" i="2" s="1"/>
  <c r="AX262" i="2"/>
  <c r="AZ262" i="2" s="1"/>
  <c r="BD262" i="2" s="1"/>
  <c r="AX279" i="2"/>
  <c r="AZ279" i="2" s="1"/>
  <c r="BD279" i="2" s="1"/>
  <c r="AX310" i="2"/>
  <c r="AZ310" i="2" s="1"/>
  <c r="BD310" i="2" s="1"/>
  <c r="AX344" i="2"/>
  <c r="AZ344" i="2" s="1"/>
  <c r="BD344" i="2" s="1"/>
  <c r="AX364" i="2"/>
  <c r="AZ364" i="2" s="1"/>
  <c r="BD364" i="2" s="1"/>
  <c r="AX343" i="2"/>
  <c r="AZ343" i="2" s="1"/>
  <c r="BD343" i="2" s="1"/>
  <c r="AX390" i="2"/>
  <c r="AZ390" i="2" s="1"/>
  <c r="BD390" i="2" s="1"/>
  <c r="AX388" i="2"/>
  <c r="AZ388" i="2" s="1"/>
  <c r="BD388" i="2" s="1"/>
  <c r="AX477" i="2"/>
  <c r="AZ477" i="2" s="1"/>
  <c r="BD477" i="2" s="1"/>
  <c r="AX509" i="2"/>
  <c r="AZ509" i="2" s="1"/>
  <c r="BD509" i="2" s="1"/>
  <c r="AX503" i="2"/>
  <c r="AZ503" i="2" s="1"/>
  <c r="BD503" i="2" s="1"/>
  <c r="AY545" i="2"/>
  <c r="BA545" i="2" s="1"/>
  <c r="AX576" i="2"/>
  <c r="AZ576" i="2" s="1"/>
  <c r="BD576" i="2" s="1"/>
  <c r="AX570" i="2"/>
  <c r="AZ570" i="2" s="1"/>
  <c r="BD570" i="2" s="1"/>
  <c r="AY612" i="2"/>
  <c r="BA612" i="2" s="1"/>
  <c r="AX600" i="2"/>
  <c r="AZ600" i="2" s="1"/>
  <c r="BD600" i="2" s="1"/>
  <c r="AX647" i="2"/>
  <c r="AZ647" i="2" s="1"/>
  <c r="BD647" i="2" s="1"/>
  <c r="AX677" i="2"/>
  <c r="AZ677" i="2" s="1"/>
  <c r="BD677" i="2" s="1"/>
  <c r="AX728" i="2"/>
  <c r="AZ728" i="2" s="1"/>
  <c r="BD728" i="2" s="1"/>
  <c r="AX691" i="2"/>
  <c r="AZ691" i="2" s="1"/>
  <c r="BD691" i="2" s="1"/>
  <c r="AX718" i="2"/>
  <c r="AZ718" i="2" s="1"/>
  <c r="BD718" i="2" s="1"/>
  <c r="AX750" i="2"/>
  <c r="AZ750" i="2" s="1"/>
  <c r="BD750" i="2" s="1"/>
  <c r="AX778" i="2"/>
  <c r="AZ778" i="2" s="1"/>
  <c r="BD778" i="2" s="1"/>
  <c r="AY800" i="2"/>
  <c r="BA800" i="2" s="1"/>
  <c r="AX796" i="2"/>
  <c r="AZ796" i="2" s="1"/>
  <c r="BD796" i="2" s="1"/>
  <c r="AX804" i="2"/>
  <c r="AZ804" i="2" s="1"/>
  <c r="BD804" i="2" s="1"/>
  <c r="AY412" i="2"/>
  <c r="BA412" i="2" s="1"/>
  <c r="AX437" i="2"/>
  <c r="AZ437" i="2" s="1"/>
  <c r="BD437" i="2" s="1"/>
  <c r="AX459" i="2"/>
  <c r="AZ459" i="2" s="1"/>
  <c r="BD459" i="2" s="1"/>
  <c r="AX507" i="2"/>
  <c r="AZ507" i="2" s="1"/>
  <c r="BD507" i="2" s="1"/>
  <c r="AX539" i="2"/>
  <c r="AZ539" i="2" s="1"/>
  <c r="BD539" i="2" s="1"/>
  <c r="AX543" i="2"/>
  <c r="AZ543" i="2" s="1"/>
  <c r="BD543" i="2" s="1"/>
  <c r="AX558" i="2"/>
  <c r="AZ558" i="2" s="1"/>
  <c r="BD558" i="2" s="1"/>
  <c r="AY610" i="2"/>
  <c r="BA610" i="2" s="1"/>
  <c r="AX620" i="2"/>
  <c r="AZ620" i="2" s="1"/>
  <c r="BD620" i="2" s="1"/>
  <c r="AY628" i="2"/>
  <c r="BA628" i="2" s="1"/>
  <c r="AX715" i="2"/>
  <c r="AZ715" i="2" s="1"/>
  <c r="BD715" i="2" s="1"/>
  <c r="AX732" i="2"/>
  <c r="AZ732" i="2" s="1"/>
  <c r="BD732" i="2" s="1"/>
  <c r="AY709" i="2"/>
  <c r="BA709" i="2" s="1"/>
  <c r="AY822" i="2"/>
  <c r="BA822" i="2" s="1"/>
  <c r="AX497" i="2"/>
  <c r="AZ497" i="2" s="1"/>
  <c r="BD497" i="2" s="1"/>
  <c r="AX463" i="2"/>
  <c r="AZ463" i="2" s="1"/>
  <c r="BD463" i="2" s="1"/>
  <c r="AX511" i="2"/>
  <c r="AZ511" i="2" s="1"/>
  <c r="BD511" i="2" s="1"/>
  <c r="AX547" i="2"/>
  <c r="AZ547" i="2" s="1"/>
  <c r="BD547" i="2" s="1"/>
  <c r="AX572" i="2"/>
  <c r="AZ572" i="2" s="1"/>
  <c r="BD572" i="2" s="1"/>
  <c r="AX562" i="2"/>
  <c r="AZ562" i="2" s="1"/>
  <c r="BD562" i="2" s="1"/>
  <c r="AX604" i="2"/>
  <c r="AZ604" i="2" s="1"/>
  <c r="BD604" i="2" s="1"/>
  <c r="AY632" i="2"/>
  <c r="BA632" i="2" s="1"/>
  <c r="AX608" i="2"/>
  <c r="AZ608" i="2" s="1"/>
  <c r="BD608" i="2" s="1"/>
  <c r="AY634" i="2"/>
  <c r="BA634" i="2" s="1"/>
  <c r="AX667" i="2"/>
  <c r="AZ667" i="2" s="1"/>
  <c r="BD667" i="2" s="1"/>
  <c r="AX687" i="2"/>
  <c r="AZ687" i="2" s="1"/>
  <c r="BD687" i="2" s="1"/>
  <c r="AX768" i="2"/>
  <c r="AZ768" i="2" s="1"/>
  <c r="BD768" i="2" s="1"/>
  <c r="AX730" i="2"/>
  <c r="AZ730" i="2" s="1"/>
  <c r="BD730" i="2" s="1"/>
  <c r="AX762" i="2"/>
  <c r="AZ762" i="2" s="1"/>
  <c r="BD762" i="2" s="1"/>
  <c r="AX810" i="2"/>
  <c r="AZ810" i="2" s="1"/>
  <c r="BD810" i="2" s="1"/>
  <c r="AX400" i="2"/>
  <c r="AZ400" i="2" s="1"/>
  <c r="BD400" i="2" s="1"/>
  <c r="AX422" i="2"/>
  <c r="AZ422" i="2" s="1"/>
  <c r="BD422" i="2" s="1"/>
  <c r="AX426" i="2"/>
  <c r="AZ426" i="2" s="1"/>
  <c r="BD426" i="2" s="1"/>
  <c r="AX449" i="2"/>
  <c r="AZ449" i="2" s="1"/>
  <c r="BD449" i="2" s="1"/>
  <c r="AX515" i="2"/>
  <c r="AZ515" i="2" s="1"/>
  <c r="BD515" i="2" s="1"/>
  <c r="AX529" i="2"/>
  <c r="AZ529" i="2" s="1"/>
  <c r="BD529" i="2" s="1"/>
  <c r="AX566" i="2"/>
  <c r="AZ566" i="2" s="1"/>
  <c r="BD566" i="2" s="1"/>
  <c r="AY624" i="2"/>
  <c r="BA624" i="2" s="1"/>
  <c r="AX657" i="2"/>
  <c r="AZ657" i="2" s="1"/>
  <c r="BD657" i="2" s="1"/>
  <c r="AY626" i="2"/>
  <c r="BA626" i="2" s="1"/>
  <c r="AX689" i="2"/>
  <c r="AZ689" i="2" s="1"/>
  <c r="BD689" i="2" s="1"/>
  <c r="AX740" i="2"/>
  <c r="AZ740" i="2" s="1"/>
  <c r="BD740" i="2" s="1"/>
  <c r="AX776" i="2"/>
  <c r="AZ776" i="2" s="1"/>
  <c r="BD776" i="2" s="1"/>
  <c r="AY820" i="2"/>
  <c r="BA820" i="2" s="1"/>
  <c r="AX816" i="2"/>
  <c r="AZ816" i="2" s="1"/>
  <c r="BD816" i="2" s="1"/>
  <c r="AY199" i="2"/>
  <c r="BA199" i="2" s="1"/>
  <c r="AX107" i="2"/>
  <c r="AZ107" i="2" s="1"/>
  <c r="BD107" i="2" s="1"/>
  <c r="AY51" i="2"/>
  <c r="BA51" i="2" s="1"/>
  <c r="AX65" i="2"/>
  <c r="AZ65" i="2" s="1"/>
  <c r="BD65" i="2" s="1"/>
  <c r="AY158" i="2"/>
  <c r="BA158" i="2" s="1"/>
  <c r="AX113" i="2"/>
  <c r="AZ113" i="2" s="1"/>
  <c r="BD113" i="2" s="1"/>
  <c r="AX105" i="2"/>
  <c r="AZ105" i="2" s="1"/>
  <c r="BD105" i="2" s="1"/>
  <c r="AX69" i="2"/>
  <c r="AZ69" i="2" s="1"/>
  <c r="BD69" i="2" s="1"/>
  <c r="AX48" i="2"/>
  <c r="AZ48" i="2" s="1"/>
  <c r="BD48" i="2" s="1"/>
  <c r="AX157" i="2"/>
  <c r="AZ157" i="2" s="1"/>
  <c r="BD157" i="2" s="1"/>
  <c r="AX58" i="2"/>
  <c r="AZ58" i="2" s="1"/>
  <c r="BD58" i="2" s="1"/>
  <c r="AX91" i="2"/>
  <c r="AZ91" i="2" s="1"/>
  <c r="BD91" i="2" s="1"/>
  <c r="AX83" i="2"/>
  <c r="AZ83" i="2" s="1"/>
  <c r="BD83" i="2" s="1"/>
  <c r="AX9" i="2"/>
  <c r="AZ9" i="2" s="1"/>
  <c r="BD9" i="2" s="1"/>
  <c r="AY818" i="2"/>
  <c r="BA818" i="2" s="1"/>
  <c r="AX809" i="2"/>
  <c r="AZ809" i="2" s="1"/>
  <c r="BD809" i="2" s="1"/>
  <c r="AX797" i="2"/>
  <c r="AZ797" i="2" s="1"/>
  <c r="BD797" i="2" s="1"/>
  <c r="AX708" i="2"/>
  <c r="AZ708" i="2" s="1"/>
  <c r="BD708" i="2" s="1"/>
  <c r="AX700" i="2"/>
  <c r="AZ700" i="2" s="1"/>
  <c r="BD700" i="2" s="1"/>
  <c r="AX676" i="2"/>
  <c r="AZ676" i="2" s="1"/>
  <c r="BD676" i="2" s="1"/>
  <c r="AX71" i="2"/>
  <c r="AZ71" i="2" s="1"/>
  <c r="BD71" i="2" s="1"/>
  <c r="AX40" i="2"/>
  <c r="AZ40" i="2" s="1"/>
  <c r="BD40" i="2" s="1"/>
  <c r="AX13" i="2"/>
  <c r="AZ13" i="2" s="1"/>
  <c r="BD13" i="2" s="1"/>
  <c r="AY6" i="2"/>
  <c r="BA6" i="2" s="1"/>
  <c r="AX791" i="2"/>
  <c r="AZ791" i="2" s="1"/>
  <c r="BD791" i="2" s="1"/>
  <c r="AX44" i="2"/>
  <c r="AZ44" i="2" s="1"/>
  <c r="BD44" i="2" s="1"/>
  <c r="AX20" i="2"/>
  <c r="AZ20" i="2" s="1"/>
  <c r="BD20" i="2" s="1"/>
  <c r="AX6" i="2"/>
  <c r="AZ6" i="2" s="1"/>
  <c r="BD6" i="2" s="1"/>
  <c r="AX799" i="2"/>
  <c r="AZ799" i="2" s="1"/>
  <c r="BD799" i="2" s="1"/>
  <c r="AX609" i="2"/>
  <c r="AZ609" i="2" s="1"/>
  <c r="BD609" i="2" s="1"/>
  <c r="AX587" i="2"/>
  <c r="AZ587" i="2" s="1"/>
  <c r="BD587" i="2" s="1"/>
  <c r="AX526" i="2"/>
  <c r="AZ526" i="2" s="1"/>
  <c r="BD526" i="2" s="1"/>
  <c r="AX660" i="2"/>
  <c r="AZ660" i="2" s="1"/>
  <c r="BD660" i="2" s="1"/>
  <c r="AX652" i="2"/>
  <c r="AZ652" i="2" s="1"/>
  <c r="BD652" i="2" s="1"/>
  <c r="AX644" i="2"/>
  <c r="AZ644" i="2" s="1"/>
  <c r="BD644" i="2" s="1"/>
  <c r="AX636" i="2"/>
  <c r="AZ636" i="2" s="1"/>
  <c r="BD636" i="2" s="1"/>
  <c r="AX617" i="2"/>
  <c r="AZ617" i="2" s="1"/>
  <c r="BD617" i="2" s="1"/>
  <c r="AY588" i="2"/>
  <c r="BA588" i="2" s="1"/>
  <c r="AX599" i="2"/>
  <c r="AZ599" i="2" s="1"/>
  <c r="BD599" i="2" s="1"/>
  <c r="AX664" i="2"/>
  <c r="AZ664" i="2" s="1"/>
  <c r="BD664" i="2" s="1"/>
  <c r="AX656" i="2"/>
  <c r="AZ656" i="2" s="1"/>
  <c r="BD656" i="2" s="1"/>
  <c r="AX648" i="2"/>
  <c r="AZ648" i="2" s="1"/>
  <c r="BD648" i="2" s="1"/>
  <c r="AX640" i="2"/>
  <c r="AZ640" i="2" s="1"/>
  <c r="BD640" i="2" s="1"/>
  <c r="AY618" i="2"/>
  <c r="BA618" i="2" s="1"/>
  <c r="AX605" i="2"/>
  <c r="AZ605" i="2" s="1"/>
  <c r="BD605" i="2" s="1"/>
  <c r="AX540" i="2"/>
  <c r="AZ540" i="2" s="1"/>
  <c r="BD540" i="2" s="1"/>
  <c r="AX571" i="2"/>
  <c r="AZ571" i="2" s="1"/>
  <c r="BD571" i="2" s="1"/>
  <c r="AX555" i="2"/>
  <c r="AZ555" i="2" s="1"/>
  <c r="BD555" i="2" s="1"/>
  <c r="AY531" i="2"/>
  <c r="BA531" i="2" s="1"/>
  <c r="AX583" i="2"/>
  <c r="AZ583" i="2" s="1"/>
  <c r="BD583" i="2" s="1"/>
  <c r="AX567" i="2"/>
  <c r="AZ567" i="2" s="1"/>
  <c r="BD567" i="2" s="1"/>
  <c r="AY550" i="2"/>
  <c r="BA550" i="2" s="1"/>
  <c r="AY467" i="2"/>
  <c r="BA467" i="2" s="1"/>
  <c r="AY457" i="2"/>
  <c r="BA457" i="2" s="1"/>
  <c r="AY461" i="2"/>
  <c r="BA461" i="2" s="1"/>
  <c r="AX454" i="2"/>
  <c r="AZ454" i="2" s="1"/>
  <c r="BD454" i="2" s="1"/>
  <c r="AX431" i="2"/>
  <c r="AZ431" i="2" s="1"/>
  <c r="BD431" i="2" s="1"/>
  <c r="AX397" i="2"/>
  <c r="AZ397" i="2" s="1"/>
  <c r="BD397" i="2" s="1"/>
  <c r="AX385" i="2"/>
  <c r="AZ385" i="2" s="1"/>
  <c r="BD385" i="2" s="1"/>
  <c r="AY438" i="2"/>
  <c r="BA438" i="2" s="1"/>
  <c r="AX423" i="2"/>
  <c r="AZ423" i="2" s="1"/>
  <c r="BD423" i="2" s="1"/>
  <c r="AX387" i="2"/>
  <c r="AZ387" i="2" s="1"/>
  <c r="BD387" i="2" s="1"/>
  <c r="AX353" i="2"/>
  <c r="AZ353" i="2" s="1"/>
  <c r="BD353" i="2" s="1"/>
  <c r="AX436" i="2"/>
  <c r="AZ436" i="2" s="1"/>
  <c r="BD436" i="2" s="1"/>
  <c r="AX361" i="2"/>
  <c r="AZ361" i="2" s="1"/>
  <c r="BD361" i="2" s="1"/>
  <c r="AX345" i="2"/>
  <c r="AZ345" i="2" s="1"/>
  <c r="BD345" i="2" s="1"/>
  <c r="AY450" i="2"/>
  <c r="BA450" i="2" s="1"/>
  <c r="AX284" i="2"/>
  <c r="AZ284" i="2" s="1"/>
  <c r="BD284" i="2" s="1"/>
  <c r="AX267" i="2"/>
  <c r="AZ267" i="2" s="1"/>
  <c r="BD267" i="2" s="1"/>
  <c r="AY257" i="2"/>
  <c r="BA257" i="2" s="1"/>
  <c r="AX242" i="2"/>
  <c r="AZ242" i="2" s="1"/>
  <c r="BD242" i="2" s="1"/>
  <c r="AY233" i="2"/>
  <c r="BA233" i="2" s="1"/>
  <c r="AX312" i="2"/>
  <c r="AZ312" i="2" s="1"/>
  <c r="BD312" i="2" s="1"/>
  <c r="AY283" i="2"/>
  <c r="BA283" i="2" s="1"/>
  <c r="AY234" i="2"/>
  <c r="BA234" i="2" s="1"/>
  <c r="AX308" i="2"/>
  <c r="AZ308" i="2" s="1"/>
  <c r="BD308" i="2" s="1"/>
  <c r="AX278" i="2"/>
  <c r="AZ278" i="2" s="1"/>
  <c r="BD278" i="2" s="1"/>
  <c r="AX236" i="2"/>
  <c r="AZ236" i="2" s="1"/>
  <c r="BD236" i="2" s="1"/>
  <c r="AY4" i="2"/>
  <c r="BA4" i="2" s="1"/>
  <c r="AY5" i="2"/>
  <c r="BA5" i="2" s="1"/>
  <c r="BE763" i="2" l="1"/>
  <c r="BE482" i="2"/>
  <c r="BE562" i="2"/>
  <c r="BB562" i="2"/>
  <c r="BF562" i="2" s="1"/>
  <c r="BE364" i="2"/>
  <c r="BE93" i="2"/>
  <c r="BB579" i="2"/>
  <c r="BF579" i="2" s="1"/>
  <c r="BE178" i="2"/>
  <c r="BE62" i="2"/>
  <c r="BE13" i="2"/>
  <c r="BE472" i="2"/>
  <c r="BB819" i="2"/>
  <c r="BF819" i="2" s="1"/>
  <c r="BE183" i="2"/>
  <c r="BB578" i="2"/>
  <c r="BF578" i="2" s="1"/>
  <c r="BE316" i="2"/>
  <c r="BE228" i="2"/>
  <c r="BE740" i="2"/>
  <c r="BE502" i="2"/>
  <c r="BB585" i="2"/>
  <c r="BF585" i="2" s="1"/>
  <c r="BB336" i="2"/>
  <c r="BF336" i="2" s="1"/>
  <c r="BE195" i="2"/>
  <c r="BB348" i="2"/>
  <c r="BF348" i="2" s="1"/>
  <c r="BE725" i="2"/>
  <c r="BE495" i="2"/>
  <c r="BB689" i="2"/>
  <c r="BF689" i="2" s="1"/>
  <c r="BB642" i="2"/>
  <c r="BF642" i="2" s="1"/>
  <c r="BB809" i="2"/>
  <c r="BF809" i="2" s="1"/>
  <c r="BE299" i="2"/>
  <c r="BB731" i="2"/>
  <c r="BF731" i="2" s="1"/>
  <c r="BB478" i="2"/>
  <c r="BF478" i="2" s="1"/>
  <c r="BB311" i="2"/>
  <c r="BF311" i="2" s="1"/>
  <c r="BB221" i="2"/>
  <c r="BF221" i="2" s="1"/>
  <c r="BE250" i="2"/>
  <c r="BB342" i="2"/>
  <c r="BF342" i="2" s="1"/>
  <c r="BE342" i="2"/>
  <c r="BB625" i="2"/>
  <c r="BF625" i="2" s="1"/>
  <c r="BE658" i="2"/>
  <c r="BB720" i="2"/>
  <c r="BF720" i="2" s="1"/>
  <c r="BB493" i="2"/>
  <c r="BF493" i="2" s="1"/>
  <c r="BE56" i="2"/>
  <c r="BB779" i="2"/>
  <c r="BF779" i="2" s="1"/>
  <c r="BB277" i="2"/>
  <c r="BF277" i="2" s="1"/>
  <c r="BB345" i="2"/>
  <c r="BF345" i="2" s="1"/>
  <c r="BB584" i="2"/>
  <c r="BF584" i="2" s="1"/>
  <c r="BE226" i="2"/>
  <c r="BB664" i="2"/>
  <c r="BF664" i="2" s="1"/>
  <c r="BE24" i="2"/>
  <c r="BE710" i="2"/>
  <c r="BB394" i="2"/>
  <c r="BF394" i="2" s="1"/>
  <c r="BE421" i="2"/>
  <c r="BE694" i="2"/>
  <c r="BE105" i="2"/>
  <c r="BE22" i="2"/>
  <c r="BB65" i="2"/>
  <c r="BF65" i="2" s="1"/>
  <c r="BB190" i="2"/>
  <c r="BF190" i="2" s="1"/>
  <c r="BE312" i="2"/>
  <c r="BE214" i="2"/>
  <c r="BB75" i="2"/>
  <c r="BF75" i="2" s="1"/>
  <c r="BB130" i="2"/>
  <c r="BF130" i="2" s="1"/>
  <c r="BB383" i="2"/>
  <c r="BF383" i="2" s="1"/>
  <c r="BB207" i="2"/>
  <c r="BF207" i="2" s="1"/>
  <c r="BB179" i="2"/>
  <c r="BF179" i="2" s="1"/>
  <c r="BB81" i="2"/>
  <c r="BF81" i="2" s="1"/>
  <c r="BB269" i="2"/>
  <c r="BF269" i="2" s="1"/>
  <c r="BE785" i="2"/>
  <c r="BB309" i="2"/>
  <c r="BF309" i="2" s="1"/>
  <c r="BB524" i="2"/>
  <c r="BF524" i="2" s="1"/>
  <c r="BB381" i="2"/>
  <c r="BF381" i="2" s="1"/>
  <c r="BE660" i="2"/>
  <c r="BB728" i="2"/>
  <c r="BF728" i="2" s="1"/>
  <c r="BB40" i="2"/>
  <c r="BF40" i="2" s="1"/>
  <c r="BB278" i="2"/>
  <c r="BF278" i="2" s="1"/>
  <c r="BB441" i="2"/>
  <c r="BF441" i="2" s="1"/>
  <c r="BE646" i="2"/>
  <c r="BE766" i="2"/>
  <c r="BE538" i="2"/>
  <c r="BB389" i="2"/>
  <c r="BF389" i="2" s="1"/>
  <c r="BE460" i="2"/>
  <c r="BB187" i="2"/>
  <c r="BF187" i="2" s="1"/>
  <c r="BB333" i="2"/>
  <c r="BF333" i="2" s="1"/>
  <c r="BE306" i="2"/>
  <c r="BB744" i="2"/>
  <c r="BF744" i="2" s="1"/>
  <c r="BE180" i="2"/>
  <c r="BE182" i="2"/>
  <c r="BE746" i="2"/>
  <c r="BE654" i="2"/>
  <c r="BE706" i="2"/>
  <c r="BE197" i="2"/>
  <c r="BB215" i="2"/>
  <c r="BF215" i="2" s="1"/>
  <c r="BB144" i="2"/>
  <c r="BF144" i="2" s="1"/>
  <c r="BB477" i="2"/>
  <c r="BF477" i="2" s="1"/>
  <c r="BE517" i="2"/>
  <c r="BE54" i="2"/>
  <c r="BB522" i="2"/>
  <c r="BF522" i="2" s="1"/>
  <c r="BE486" i="2"/>
  <c r="BB91" i="2"/>
  <c r="BF91" i="2" s="1"/>
  <c r="BE220" i="2"/>
  <c r="BE139" i="2"/>
  <c r="BE760" i="2"/>
  <c r="BE124" i="2"/>
  <c r="BB174" i="2"/>
  <c r="BF174" i="2" s="1"/>
  <c r="BB332" i="2"/>
  <c r="BF332" i="2" s="1"/>
  <c r="BE172" i="2"/>
  <c r="BE427" i="2"/>
  <c r="BE575" i="2"/>
  <c r="BB280" i="2"/>
  <c r="BF280" i="2" s="1"/>
  <c r="BE223" i="2"/>
  <c r="BE526" i="2"/>
  <c r="BE764" i="2"/>
  <c r="BE28" i="2"/>
  <c r="BB771" i="2"/>
  <c r="BF771" i="2" s="1"/>
  <c r="BB791" i="2"/>
  <c r="BF791" i="2" s="1"/>
  <c r="BB353" i="2"/>
  <c r="BF353" i="2" s="1"/>
  <c r="BB742" i="2"/>
  <c r="BF742" i="2" s="1"/>
  <c r="BB676" i="2"/>
  <c r="BF676" i="2" s="1"/>
  <c r="BE295" i="2"/>
  <c r="BB489" i="2"/>
  <c r="BF489" i="2" s="1"/>
  <c r="BB758" i="2"/>
  <c r="BF758" i="2" s="1"/>
  <c r="BE516" i="2"/>
  <c r="BE413" i="2"/>
  <c r="BE265" i="2"/>
  <c r="BE290" i="2"/>
  <c r="BE518" i="2"/>
  <c r="BE497" i="2"/>
  <c r="BE774" i="2"/>
  <c r="BB723" i="2"/>
  <c r="BF723" i="2" s="1"/>
  <c r="BE509" i="2"/>
  <c r="BB559" i="2"/>
  <c r="BF559" i="2" s="1"/>
  <c r="BB420" i="2"/>
  <c r="BF420" i="2" s="1"/>
  <c r="BB404" i="2"/>
  <c r="BF404" i="2" s="1"/>
  <c r="BB42" i="2"/>
  <c r="BF42" i="2" s="1"/>
  <c r="BE355" i="2"/>
  <c r="BB92" i="2"/>
  <c r="BF92" i="2" s="1"/>
  <c r="BE699" i="2"/>
  <c r="BB781" i="2"/>
  <c r="BF781" i="2" s="1"/>
  <c r="BE501" i="2"/>
  <c r="BE241" i="2"/>
  <c r="BB423" i="2"/>
  <c r="BF423" i="2" s="1"/>
  <c r="BB679" i="2"/>
  <c r="BF679" i="2" s="1"/>
  <c r="BB132" i="2"/>
  <c r="BF132" i="2" s="1"/>
  <c r="BB435" i="2"/>
  <c r="BF435" i="2" s="1"/>
  <c r="BB415" i="2"/>
  <c r="BF415" i="2" s="1"/>
  <c r="BB714" i="2"/>
  <c r="BF714" i="2" s="1"/>
  <c r="BE346" i="2"/>
  <c r="BB9" i="2"/>
  <c r="BF9" i="2" s="1"/>
  <c r="BE690" i="2"/>
  <c r="BE368" i="2"/>
  <c r="BB734" i="2"/>
  <c r="BF734" i="2" s="1"/>
  <c r="BB68" i="2"/>
  <c r="BF68" i="2" s="1"/>
  <c r="BE762" i="2"/>
  <c r="BE335" i="2"/>
  <c r="BE395" i="2"/>
  <c r="BB490" i="2"/>
  <c r="BF490" i="2" s="1"/>
  <c r="BB580" i="2"/>
  <c r="BF580" i="2" s="1"/>
  <c r="BB503" i="2"/>
  <c r="BF503" i="2" s="1"/>
  <c r="BE611" i="2"/>
  <c r="BE670" i="2"/>
  <c r="BB11" i="2"/>
  <c r="BF11" i="2" s="1"/>
  <c r="BB390" i="2"/>
  <c r="BF390" i="2" s="1"/>
  <c r="BE14" i="2"/>
  <c r="BB750" i="2"/>
  <c r="BF750" i="2" s="1"/>
  <c r="BE119" i="2"/>
  <c r="BE730" i="2"/>
  <c r="BE64" i="2"/>
  <c r="BE465" i="2"/>
  <c r="BB596" i="2"/>
  <c r="BF596" i="2" s="1"/>
  <c r="BB668" i="2"/>
  <c r="BF668" i="2" s="1"/>
  <c r="BE114" i="2"/>
  <c r="BB109" i="2"/>
  <c r="BF109" i="2" s="1"/>
  <c r="BE536" i="2"/>
  <c r="BE263" i="2"/>
  <c r="BB602" i="2"/>
  <c r="BF602" i="2" s="1"/>
  <c r="BE511" i="2"/>
  <c r="BB801" i="2"/>
  <c r="BF801" i="2" s="1"/>
  <c r="BB405" i="2"/>
  <c r="BF405" i="2" s="1"/>
  <c r="BB361" i="2"/>
  <c r="BF361" i="2" s="1"/>
  <c r="BB208" i="2"/>
  <c r="BF208" i="2" s="1"/>
  <c r="BE591" i="2"/>
  <c r="BB446" i="2"/>
  <c r="BF446" i="2" s="1"/>
  <c r="BB650" i="2"/>
  <c r="BF650" i="2" s="1"/>
  <c r="BB357" i="2"/>
  <c r="BF357" i="2" s="1"/>
  <c r="BE137" i="2"/>
  <c r="BE568" i="2"/>
  <c r="BE718" i="2"/>
  <c r="BE273" i="2"/>
  <c r="BE747" i="2"/>
  <c r="BB739" i="2"/>
  <c r="BF739" i="2" s="1"/>
  <c r="BE623" i="2"/>
  <c r="BB564" i="2"/>
  <c r="BF564" i="2" s="1"/>
  <c r="BE598" i="2"/>
  <c r="BB515" i="2"/>
  <c r="BF515" i="2" s="1"/>
  <c r="BE479" i="2"/>
  <c r="BB627" i="2"/>
  <c r="BF627" i="2" s="1"/>
  <c r="BB544" i="2"/>
  <c r="BF544" i="2" s="1"/>
  <c r="BE698" i="2"/>
  <c r="BE401" i="2"/>
  <c r="BE662" i="2"/>
  <c r="BB377" i="2"/>
  <c r="BF377" i="2" s="1"/>
  <c r="BB768" i="2"/>
  <c r="BF768" i="2" s="1"/>
  <c r="BB343" i="2"/>
  <c r="BF343" i="2" s="1"/>
  <c r="BB95" i="2"/>
  <c r="BF95" i="2" s="1"/>
  <c r="BE780" i="2"/>
  <c r="BB165" i="2"/>
  <c r="BF165" i="2" s="1"/>
  <c r="BB505" i="2"/>
  <c r="BF505" i="2" s="1"/>
  <c r="BE570" i="2"/>
  <c r="BB61" i="2"/>
  <c r="BF61" i="2" s="1"/>
  <c r="BB252" i="2"/>
  <c r="BF252" i="2" s="1"/>
  <c r="BB644" i="2"/>
  <c r="BF644" i="2" s="1"/>
  <c r="BB66" i="2"/>
  <c r="BF66" i="2" s="1"/>
  <c r="BB238" i="2"/>
  <c r="BF238" i="2" s="1"/>
  <c r="BB324" i="2"/>
  <c r="BF324" i="2" s="1"/>
  <c r="BE447" i="2"/>
  <c r="BE680" i="2"/>
  <c r="BB50" i="2"/>
  <c r="BF50" i="2" s="1"/>
  <c r="BE300" i="2"/>
  <c r="BE631" i="2"/>
  <c r="BE173" i="2"/>
  <c r="BE485" i="2"/>
  <c r="BB726" i="2"/>
  <c r="BF726" i="2" s="1"/>
  <c r="BE513" i="2"/>
  <c r="BB688" i="2"/>
  <c r="BF688" i="2" s="1"/>
  <c r="BE687" i="2"/>
  <c r="BB410" i="2"/>
  <c r="BF410" i="2" s="1"/>
  <c r="BB146" i="2"/>
  <c r="BF146" i="2" s="1"/>
  <c r="BE530" i="2"/>
  <c r="BE638" i="2"/>
  <c r="BE808" i="2"/>
  <c r="BB286" i="2"/>
  <c r="BF286" i="2" s="1"/>
  <c r="BB439" i="2"/>
  <c r="BF439" i="2" s="1"/>
  <c r="BE805" i="2"/>
  <c r="BB483" i="2"/>
  <c r="BF483" i="2" s="1"/>
  <c r="BB669" i="2"/>
  <c r="BF669" i="2" s="1"/>
  <c r="BB259" i="2"/>
  <c r="BF259" i="2" s="1"/>
  <c r="BE695" i="2"/>
  <c r="BB409" i="2"/>
  <c r="BF409" i="2" s="1"/>
  <c r="BB617" i="2"/>
  <c r="BF617" i="2" s="1"/>
  <c r="BB297" i="2"/>
  <c r="BF297" i="2" s="1"/>
  <c r="BE341" i="2"/>
  <c r="BB494" i="2"/>
  <c r="BF494" i="2" s="1"/>
  <c r="BB32" i="2"/>
  <c r="BF32" i="2" s="1"/>
  <c r="BE636" i="2"/>
  <c r="BB736" i="2"/>
  <c r="BF736" i="2" s="1"/>
  <c r="BE540" i="2"/>
  <c r="BB411" i="2"/>
  <c r="BF411" i="2" s="1"/>
  <c r="BB464" i="2"/>
  <c r="BF464" i="2" s="1"/>
  <c r="BB652" i="2"/>
  <c r="BF652" i="2" s="1"/>
  <c r="BE264" i="2"/>
  <c r="BB366" i="2"/>
  <c r="BF366" i="2" s="1"/>
  <c r="BB305" i="2"/>
  <c r="BF305" i="2" s="1"/>
  <c r="BB444" i="2"/>
  <c r="BF444" i="2" s="1"/>
  <c r="BE135" i="2"/>
  <c r="BE351" i="2"/>
  <c r="BE276" i="2"/>
  <c r="BE648" i="2"/>
  <c r="BB653" i="2"/>
  <c r="BF653" i="2" s="1"/>
  <c r="BE619" i="2"/>
  <c r="BB156" i="2"/>
  <c r="BF156" i="2" s="1"/>
  <c r="BE492" i="2"/>
  <c r="BE186" i="2"/>
  <c r="BE110" i="2"/>
  <c r="BB275" i="2"/>
  <c r="BF275" i="2" s="1"/>
  <c r="BB752" i="2"/>
  <c r="BF752" i="2" s="1"/>
  <c r="BE431" i="2"/>
  <c r="BB499" i="2"/>
  <c r="BF499" i="2" s="1"/>
  <c r="BB586" i="2"/>
  <c r="BF586" i="2" s="1"/>
  <c r="BE248" i="2"/>
  <c r="BE683" i="2"/>
  <c r="BB732" i="2"/>
  <c r="BF732" i="2" s="1"/>
  <c r="BB308" i="2"/>
  <c r="BF308" i="2" s="1"/>
  <c r="BE350" i="2"/>
  <c r="BE716" i="2"/>
  <c r="BE468" i="2"/>
  <c r="BE702" i="2"/>
  <c r="BB474" i="2"/>
  <c r="BF474" i="2" s="1"/>
  <c r="BB426" i="2"/>
  <c r="BF426" i="2" s="1"/>
  <c r="BB806" i="2"/>
  <c r="BF806" i="2" s="1"/>
  <c r="BE443" i="2"/>
  <c r="BE320" i="2"/>
  <c r="BE398" i="2"/>
  <c r="BB682" i="2"/>
  <c r="BF682" i="2" s="1"/>
  <c r="BE47" i="2"/>
  <c r="BE775" i="2"/>
  <c r="BE67" i="2"/>
  <c r="BE572" i="2"/>
  <c r="BB573" i="2"/>
  <c r="BF573" i="2" s="1"/>
  <c r="BE589" i="2"/>
  <c r="BE595" i="2"/>
  <c r="BE674" i="2"/>
  <c r="BB33" i="2"/>
  <c r="BF33" i="2" s="1"/>
  <c r="BB369" i="2"/>
  <c r="BF369" i="2" s="1"/>
  <c r="BB177" i="2"/>
  <c r="BF177" i="2" s="1"/>
  <c r="BE136" i="2"/>
  <c r="BB262" i="2"/>
  <c r="BF262" i="2" s="1"/>
  <c r="BB60" i="2"/>
  <c r="BF60" i="2" s="1"/>
  <c r="BB184" i="2"/>
  <c r="BF184" i="2" s="1"/>
  <c r="BB488" i="2"/>
  <c r="BF488" i="2" s="1"/>
  <c r="BE41" i="2"/>
  <c r="BE480" i="2"/>
  <c r="BE83" i="2"/>
  <c r="BE118" i="2"/>
  <c r="BB126" i="2"/>
  <c r="BF126" i="2" s="1"/>
  <c r="BB375" i="2"/>
  <c r="BF375" i="2" s="1"/>
  <c r="BE555" i="2"/>
  <c r="BB803" i="2"/>
  <c r="BF803" i="2" s="1"/>
  <c r="BB152" i="2"/>
  <c r="BF152" i="2" s="1"/>
  <c r="BE59" i="2"/>
  <c r="BE772" i="2"/>
  <c r="BE759" i="2"/>
  <c r="BE782" i="2"/>
  <c r="BB582" i="2"/>
  <c r="BF582" i="2" s="1"/>
  <c r="BE46" i="2"/>
  <c r="BE534" i="2"/>
  <c r="BB813" i="2"/>
  <c r="BF813" i="2" s="1"/>
  <c r="BB48" i="2"/>
  <c r="BF48" i="2" s="1"/>
  <c r="BB657" i="2"/>
  <c r="BF657" i="2" s="1"/>
  <c r="BB77" i="2"/>
  <c r="BF77" i="2" s="1"/>
  <c r="BE741" i="2"/>
  <c r="BB566" i="2"/>
  <c r="BF566" i="2" s="1"/>
  <c r="BB484" i="2"/>
  <c r="BF484" i="2" s="1"/>
  <c r="BB222" i="2"/>
  <c r="BF222" i="2" s="1"/>
  <c r="BB637" i="2"/>
  <c r="BF637" i="2" s="1"/>
  <c r="BE73" i="2"/>
  <c r="BB470" i="2"/>
  <c r="BF470" i="2" s="1"/>
  <c r="BE370" i="2"/>
  <c r="BE556" i="2"/>
  <c r="BE587" i="2"/>
  <c r="BE641" i="2"/>
  <c r="BB601" i="2"/>
  <c r="BF601" i="2" s="1"/>
  <c r="BB508" i="2"/>
  <c r="BF508" i="2" s="1"/>
  <c r="BE254" i="2"/>
  <c r="BE769" i="2"/>
  <c r="BE788" i="2"/>
  <c r="BB314" i="2"/>
  <c r="BF314" i="2" s="1"/>
  <c r="BE433" i="2"/>
  <c r="BE303" i="2"/>
  <c r="BB194" i="2"/>
  <c r="BF194" i="2" s="1"/>
  <c r="BB97" i="2"/>
  <c r="BF97" i="2" s="1"/>
  <c r="BB388" i="2"/>
  <c r="BF388" i="2" s="1"/>
  <c r="BE349" i="2"/>
  <c r="BE793" i="2"/>
  <c r="BE167" i="2"/>
  <c r="BB738" i="2"/>
  <c r="BF738" i="2" s="1"/>
  <c r="BB712" i="2"/>
  <c r="BF712" i="2" s="1"/>
  <c r="BB569" i="2"/>
  <c r="BF569" i="2" s="1"/>
  <c r="BE786" i="2"/>
  <c r="BE609" i="2"/>
  <c r="BE558" i="2"/>
  <c r="BB817" i="2"/>
  <c r="BF817" i="2" s="1"/>
  <c r="BE133" i="2"/>
  <c r="BB599" i="2"/>
  <c r="BF599" i="2" s="1"/>
  <c r="BE458" i="2"/>
  <c r="BB532" i="2"/>
  <c r="BF532" i="2" s="1"/>
  <c r="BB292" i="2"/>
  <c r="BF292" i="2" s="1"/>
  <c r="BB756" i="2"/>
  <c r="BF756" i="2" s="1"/>
  <c r="BB218" i="2"/>
  <c r="BF218" i="2" s="1"/>
  <c r="BE354" i="2"/>
  <c r="BB546" i="2"/>
  <c r="BF546" i="2" s="1"/>
  <c r="BB103" i="2"/>
  <c r="BF103" i="2" s="1"/>
  <c r="BE170" i="2"/>
  <c r="BB665" i="2"/>
  <c r="BF665" i="2" s="1"/>
  <c r="BE696" i="2"/>
  <c r="BB667" i="2"/>
  <c r="BF667" i="2" s="1"/>
  <c r="BB753" i="2"/>
  <c r="BF753" i="2" s="1"/>
  <c r="BB232" i="2"/>
  <c r="BF232" i="2" s="1"/>
  <c r="BE145" i="2"/>
  <c r="BE37" i="2"/>
  <c r="BE159" i="2"/>
  <c r="BE504" i="2"/>
  <c r="BB475" i="2"/>
  <c r="BF475" i="2" s="1"/>
  <c r="BE807" i="2"/>
  <c r="BE35" i="2"/>
  <c r="BE737" i="2"/>
  <c r="BB399" i="2"/>
  <c r="BF399" i="2" s="1"/>
  <c r="BE661" i="2"/>
  <c r="BB128" i="2"/>
  <c r="BF128" i="2" s="1"/>
  <c r="BE80" i="2"/>
  <c r="BE498" i="2"/>
  <c r="BB500" i="2"/>
  <c r="BF500" i="2" s="1"/>
  <c r="BB168" i="2"/>
  <c r="BF168" i="2" s="1"/>
  <c r="BB138" i="2"/>
  <c r="BF138" i="2" s="1"/>
  <c r="BE339" i="2"/>
  <c r="BB87" i="2"/>
  <c r="BF87" i="2" s="1"/>
  <c r="BB514" i="2"/>
  <c r="BF514" i="2" s="1"/>
  <c r="BE721" i="2"/>
  <c r="BE387" i="2"/>
  <c r="BE204" i="2"/>
  <c r="BB743" i="2"/>
  <c r="BF743" i="2" s="1"/>
  <c r="BE681" i="2"/>
  <c r="BE44" i="2"/>
  <c r="BB121" i="2"/>
  <c r="BF121" i="2" s="1"/>
  <c r="BB727" i="2"/>
  <c r="BF727" i="2" s="1"/>
  <c r="BB519" i="2"/>
  <c r="BF519" i="2" s="1"/>
  <c r="BB563" i="2"/>
  <c r="BF563" i="2" s="1"/>
  <c r="BE666" i="2"/>
  <c r="BB686" i="2"/>
  <c r="BF686" i="2" s="1"/>
  <c r="BE153" i="2"/>
  <c r="BB205" i="2"/>
  <c r="BF205" i="2" s="1"/>
  <c r="BB38" i="2"/>
  <c r="BF38" i="2" s="1"/>
  <c r="BE206" i="2"/>
  <c r="BB288" i="2"/>
  <c r="BF288" i="2" s="1"/>
  <c r="BE217" i="2"/>
  <c r="BB459" i="2"/>
  <c r="BF459" i="2" s="1"/>
  <c r="BB733" i="2"/>
  <c r="BF733" i="2" s="1"/>
  <c r="BB246" i="2"/>
  <c r="BF246" i="2" s="1"/>
  <c r="BE778" i="2"/>
  <c r="BB496" i="2"/>
  <c r="BF496" i="2" s="1"/>
  <c r="BB230" i="2"/>
  <c r="BF230" i="2" s="1"/>
  <c r="BE231" i="2"/>
  <c r="BB476" i="2"/>
  <c r="BF476" i="2" s="1"/>
  <c r="BE331" i="2"/>
  <c r="BB396" i="2"/>
  <c r="BF396" i="2" s="1"/>
  <c r="BE773" i="2"/>
  <c r="BB535" i="2"/>
  <c r="BF535" i="2" s="1"/>
  <c r="BE535" i="2"/>
  <c r="BE565" i="2"/>
  <c r="BB643" i="2"/>
  <c r="BF643" i="2" s="1"/>
  <c r="BE363" i="2"/>
  <c r="BE160" i="2"/>
  <c r="BB211" i="2"/>
  <c r="BF211" i="2" s="1"/>
  <c r="BE797" i="2"/>
  <c r="BE16" i="2"/>
  <c r="BE142" i="2"/>
  <c r="BE678" i="2"/>
  <c r="BB21" i="2"/>
  <c r="BF21" i="2" s="1"/>
  <c r="BE219" i="2"/>
  <c r="BB149" i="2"/>
  <c r="BF149" i="2" s="1"/>
  <c r="BE117" i="2"/>
  <c r="BE236" i="2"/>
  <c r="BE176" i="2"/>
  <c r="BB86" i="2"/>
  <c r="BF86" i="2" s="1"/>
  <c r="BE724" i="2"/>
  <c r="BB507" i="2"/>
  <c r="BF507" i="2" s="1"/>
  <c r="BB692" i="2"/>
  <c r="BF692" i="2" s="1"/>
  <c r="BB360" i="2"/>
  <c r="BF360" i="2" s="1"/>
  <c r="BE594" i="2"/>
  <c r="BE84" i="2"/>
  <c r="BB735" i="2"/>
  <c r="BF735" i="2" s="1"/>
  <c r="BB125" i="2"/>
  <c r="BF125" i="2" s="1"/>
  <c r="BB63" i="2"/>
  <c r="BF63" i="2" s="1"/>
  <c r="BE528" i="2"/>
  <c r="BE745" i="2"/>
  <c r="BB722" i="2"/>
  <c r="BF722" i="2" s="1"/>
  <c r="BE452" i="2"/>
  <c r="BB69" i="2"/>
  <c r="BF69" i="2" s="1"/>
  <c r="BB202" i="2"/>
  <c r="BF202" i="2" s="1"/>
  <c r="BB407" i="2"/>
  <c r="BF407" i="2" s="1"/>
  <c r="BB242" i="2"/>
  <c r="BF242" i="2" s="1"/>
  <c r="BE131" i="2"/>
  <c r="BE656" i="2"/>
  <c r="BB191" i="2"/>
  <c r="BF191" i="2" s="1"/>
  <c r="BB192" i="2"/>
  <c r="BF192" i="2" s="1"/>
  <c r="BE379" i="2"/>
  <c r="BB821" i="2"/>
  <c r="BF821" i="2" s="1"/>
  <c r="BB577" i="2"/>
  <c r="BF577" i="2" s="1"/>
  <c r="BB663" i="2"/>
  <c r="BF663" i="2" s="1"/>
  <c r="BB196" i="2"/>
  <c r="BF196" i="2" s="1"/>
  <c r="BE298" i="2"/>
  <c r="BB533" i="2"/>
  <c r="BF533" i="2" s="1"/>
  <c r="BE417" i="2"/>
  <c r="BB607" i="2"/>
  <c r="BF607" i="2" s="1"/>
  <c r="BE466" i="2"/>
  <c r="BB571" i="2"/>
  <c r="BF571" i="2" s="1"/>
  <c r="BE799" i="2"/>
  <c r="BE310" i="2"/>
  <c r="BE216" i="2"/>
  <c r="BE729" i="2"/>
  <c r="BB554" i="2"/>
  <c r="BF554" i="2" s="1"/>
  <c r="BE116" i="2"/>
  <c r="BB795" i="2"/>
  <c r="BF795" i="2" s="1"/>
  <c r="BB90" i="2"/>
  <c r="BF90" i="2" s="1"/>
  <c r="BE143" i="2"/>
  <c r="BB344" i="2"/>
  <c r="BF344" i="2" s="1"/>
  <c r="BB400" i="2"/>
  <c r="BF400" i="2" s="1"/>
  <c r="BE755" i="2"/>
  <c r="BE765" i="2"/>
  <c r="BE659" i="2"/>
  <c r="BE510" i="2"/>
  <c r="BE574" i="2"/>
  <c r="BB385" i="2"/>
  <c r="BF385" i="2" s="1"/>
  <c r="BE140" i="2"/>
  <c r="BE615" i="2"/>
  <c r="BE512" i="2"/>
  <c r="BE376" i="2"/>
  <c r="BB101" i="2"/>
  <c r="BF101" i="2" s="1"/>
  <c r="BE71" i="2"/>
  <c r="BE89" i="2"/>
  <c r="BE260" i="2"/>
  <c r="BB240" i="2"/>
  <c r="BF240" i="2" s="1"/>
  <c r="BB561" i="2"/>
  <c r="BF561" i="2" s="1"/>
  <c r="BE111" i="2"/>
  <c r="BB282" i="2"/>
  <c r="BF282" i="2" s="1"/>
  <c r="BB127" i="2"/>
  <c r="BF127" i="2" s="1"/>
  <c r="BE616" i="2"/>
  <c r="BB445" i="2"/>
  <c r="BF445" i="2" s="1"/>
  <c r="BB31" i="2"/>
  <c r="BF31" i="2" s="1"/>
  <c r="BB225" i="2"/>
  <c r="BF225" i="2" s="1"/>
  <c r="BB10" i="2"/>
  <c r="BF10" i="2" s="1"/>
  <c r="BE318" i="2"/>
  <c r="BB181" i="2"/>
  <c r="BF181" i="2" s="1"/>
  <c r="BB134" i="2"/>
  <c r="BF134" i="2" s="1"/>
  <c r="BB79" i="2"/>
  <c r="BF79" i="2" s="1"/>
  <c r="BB317" i="2"/>
  <c r="BF317" i="2" s="1"/>
  <c r="BB704" i="2"/>
  <c r="BF704" i="2" s="1"/>
  <c r="BB356" i="2"/>
  <c r="BF356" i="2" s="1"/>
  <c r="BB560" i="2"/>
  <c r="BF560" i="2" s="1"/>
  <c r="BB520" i="2"/>
  <c r="BF520" i="2" s="1"/>
  <c r="BE212" i="2"/>
  <c r="BE209" i="2"/>
  <c r="BB157" i="2"/>
  <c r="BF157" i="2" s="1"/>
  <c r="BE256" i="2"/>
  <c r="BB408" i="2"/>
  <c r="BF408" i="2" s="1"/>
  <c r="BB790" i="2"/>
  <c r="BF790" i="2" s="1"/>
  <c r="BB603" i="2"/>
  <c r="BF603" i="2" s="1"/>
  <c r="BE473" i="2"/>
  <c r="BB36" i="2"/>
  <c r="BF36" i="2" s="1"/>
  <c r="BB647" i="2"/>
  <c r="BF647" i="2" s="1"/>
  <c r="BB787" i="2"/>
  <c r="BF787" i="2" s="1"/>
  <c r="BB675" i="2"/>
  <c r="BF675" i="2" s="1"/>
  <c r="BE462" i="2"/>
  <c r="BE597" i="2"/>
  <c r="BE307" i="2"/>
  <c r="BB43" i="2"/>
  <c r="BF43" i="2" s="1"/>
  <c r="BE293" i="2"/>
  <c r="BE271" i="2"/>
  <c r="BE334" i="2"/>
  <c r="BB392" i="2"/>
  <c r="BF392" i="2" s="1"/>
  <c r="BB655" i="2"/>
  <c r="BF655" i="2" s="1"/>
  <c r="BE391" i="2"/>
  <c r="BB593" i="2"/>
  <c r="BF593" i="2" s="1"/>
  <c r="BE88" i="2"/>
  <c r="BB393" i="2"/>
  <c r="BF393" i="2" s="1"/>
  <c r="BB85" i="2"/>
  <c r="BF85" i="2" s="1"/>
  <c r="BE175" i="2"/>
  <c r="BB175" i="2"/>
  <c r="BF175" i="2" s="1"/>
  <c r="BB19" i="2"/>
  <c r="BF19" i="2" s="1"/>
  <c r="BE19" i="2"/>
  <c r="BE581" i="2"/>
  <c r="BB581" i="2"/>
  <c r="BF581" i="2" s="1"/>
  <c r="BE548" i="2"/>
  <c r="BB548" i="2"/>
  <c r="BF548" i="2" s="1"/>
  <c r="BB639" i="2"/>
  <c r="BF639" i="2" s="1"/>
  <c r="BE639" i="2"/>
  <c r="BE651" i="2"/>
  <c r="BB651" i="2"/>
  <c r="BF651" i="2" s="1"/>
  <c r="BE613" i="2"/>
  <c r="BB613" i="2"/>
  <c r="BF613" i="2" s="1"/>
  <c r="BB340" i="2"/>
  <c r="BF340" i="2" s="1"/>
  <c r="BE340" i="2"/>
  <c r="BB12" i="2"/>
  <c r="BF12" i="2" s="1"/>
  <c r="BE12" i="2"/>
  <c r="BE633" i="2"/>
  <c r="BB633" i="2"/>
  <c r="BF633" i="2" s="1"/>
  <c r="BB122" i="2"/>
  <c r="BF122" i="2" s="1"/>
  <c r="BE122" i="2"/>
  <c r="BE52" i="2"/>
  <c r="BB52" i="2"/>
  <c r="BF52" i="2" s="1"/>
  <c r="BB327" i="2"/>
  <c r="BF327" i="2" s="1"/>
  <c r="BE327" i="2"/>
  <c r="BE319" i="2"/>
  <c r="BB319" i="2"/>
  <c r="BF319" i="2" s="1"/>
  <c r="BB448" i="2"/>
  <c r="BF448" i="2" s="1"/>
  <c r="BE448" i="2"/>
  <c r="BB150" i="2"/>
  <c r="BF150" i="2" s="1"/>
  <c r="BE150" i="2"/>
  <c r="BE315" i="2"/>
  <c r="BB315" i="2"/>
  <c r="BF315" i="2" s="1"/>
  <c r="BB372" i="2"/>
  <c r="BF372" i="2" s="1"/>
  <c r="BE372" i="2"/>
  <c r="BB583" i="2"/>
  <c r="BF583" i="2" s="1"/>
  <c r="BE583" i="2"/>
  <c r="BE166" i="2"/>
  <c r="BB166" i="2"/>
  <c r="BF166" i="2" s="1"/>
  <c r="BE708" i="2"/>
  <c r="BB708" i="2"/>
  <c r="BF708" i="2" s="1"/>
  <c r="BE425" i="2"/>
  <c r="BB425" i="2"/>
  <c r="BF425" i="2" s="1"/>
  <c r="BE717" i="2"/>
  <c r="BB717" i="2"/>
  <c r="BF717" i="2" s="1"/>
  <c r="BB777" i="2"/>
  <c r="BF777" i="2" s="1"/>
  <c r="BE777" i="2"/>
  <c r="BE673" i="2"/>
  <c r="BB673" i="2"/>
  <c r="BF673" i="2" s="1"/>
  <c r="BE45" i="2"/>
  <c r="BB45" i="2"/>
  <c r="BF45" i="2" s="1"/>
  <c r="BB266" i="2"/>
  <c r="BF266" i="2" s="1"/>
  <c r="BE266" i="2"/>
  <c r="BE82" i="2"/>
  <c r="BB82" i="2"/>
  <c r="BF82" i="2" s="1"/>
  <c r="BE141" i="2"/>
  <c r="BB141" i="2"/>
  <c r="BF141" i="2" s="1"/>
  <c r="BB751" i="2"/>
  <c r="BF751" i="2" s="1"/>
  <c r="BE751" i="2"/>
  <c r="BB352" i="2"/>
  <c r="BF352" i="2" s="1"/>
  <c r="BE352" i="2"/>
  <c r="BB671" i="2"/>
  <c r="BF671" i="2" s="1"/>
  <c r="BE671" i="2"/>
  <c r="BE258" i="2"/>
  <c r="BB258" i="2"/>
  <c r="BF258" i="2" s="1"/>
  <c r="BE8" i="2"/>
  <c r="BB8" i="2"/>
  <c r="BF8" i="2" s="1"/>
  <c r="BE224" i="2"/>
  <c r="BB224" i="2"/>
  <c r="BF224" i="2" s="1"/>
  <c r="BE436" i="2"/>
  <c r="BB436" i="2"/>
  <c r="BF436" i="2" s="1"/>
  <c r="BB719" i="2"/>
  <c r="BF719" i="2" s="1"/>
  <c r="BE719" i="2"/>
  <c r="BE347" i="2"/>
  <c r="BB347" i="2"/>
  <c r="BF347" i="2" s="1"/>
  <c r="BB337" i="2"/>
  <c r="BF337" i="2" s="1"/>
  <c r="BE337" i="2"/>
  <c r="BE210" i="2"/>
  <c r="BB210" i="2"/>
  <c r="BF210" i="2" s="1"/>
  <c r="BB767" i="2"/>
  <c r="BF767" i="2" s="1"/>
  <c r="BE767" i="2"/>
  <c r="BB429" i="2"/>
  <c r="BF429" i="2" s="1"/>
  <c r="BE429" i="2"/>
  <c r="BE296" i="2"/>
  <c r="BB296" i="2"/>
  <c r="BF296" i="2" s="1"/>
  <c r="BB567" i="2"/>
  <c r="BF567" i="2" s="1"/>
  <c r="BE567" i="2"/>
  <c r="BB23" i="2"/>
  <c r="BF23" i="2" s="1"/>
  <c r="BE23" i="2"/>
  <c r="BE94" i="2"/>
  <c r="BB94" i="2"/>
  <c r="BF94" i="2" s="1"/>
  <c r="BB605" i="2"/>
  <c r="BF605" i="2" s="1"/>
  <c r="BE605" i="2"/>
  <c r="BE20" i="2"/>
  <c r="BE761" i="2"/>
  <c r="BE274" i="2"/>
  <c r="BB34" i="2"/>
  <c r="BF34" i="2" s="1"/>
  <c r="BB491" i="2"/>
  <c r="BF491" i="2" s="1"/>
  <c r="BB213" i="2"/>
  <c r="BF213" i="2" s="1"/>
  <c r="BE367" i="2"/>
  <c r="BB770" i="2"/>
  <c r="BF770" i="2" s="1"/>
  <c r="BB402" i="2"/>
  <c r="BF402" i="2" s="1"/>
  <c r="BE198" i="2"/>
  <c r="BE749" i="2"/>
  <c r="BE754" i="2"/>
  <c r="BB590" i="2"/>
  <c r="BF590" i="2" s="1"/>
  <c r="BB162" i="2"/>
  <c r="BF162" i="2" s="1"/>
  <c r="BE129" i="2"/>
  <c r="BE552" i="2"/>
  <c r="BB506" i="2"/>
  <c r="BF506" i="2" s="1"/>
  <c r="BE506" i="2"/>
  <c r="BH4" i="2"/>
  <c r="B52" i="1" s="1"/>
  <c r="BB469" i="2"/>
  <c r="BF469" i="2" s="1"/>
  <c r="BE469" i="2"/>
  <c r="BB553" i="2"/>
  <c r="BF553" i="2" s="1"/>
  <c r="BE553" i="2"/>
  <c r="BE245" i="2"/>
  <c r="BB245" i="2"/>
  <c r="BF245" i="2" s="1"/>
  <c r="BB707" i="2"/>
  <c r="BF707" i="2" s="1"/>
  <c r="BE707" i="2"/>
  <c r="BE203" i="2"/>
  <c r="BB203" i="2"/>
  <c r="BF203" i="2" s="1"/>
  <c r="BB108" i="2"/>
  <c r="BF108" i="2" s="1"/>
  <c r="BE108" i="2"/>
  <c r="BE430" i="2"/>
  <c r="BB430" i="2"/>
  <c r="BF430" i="2" s="1"/>
  <c r="BB29" i="2"/>
  <c r="BF29" i="2" s="1"/>
  <c r="BE29" i="2"/>
  <c r="BE455" i="2"/>
  <c r="BB455" i="2"/>
  <c r="BF455" i="2" s="1"/>
  <c r="BB467" i="2"/>
  <c r="BF467" i="2" s="1"/>
  <c r="BE467" i="2"/>
  <c r="BB531" i="2"/>
  <c r="BF531" i="2" s="1"/>
  <c r="BE531" i="2"/>
  <c r="BB158" i="2"/>
  <c r="BF158" i="2" s="1"/>
  <c r="BE158" i="2"/>
  <c r="BB199" i="2"/>
  <c r="BF199" i="2" s="1"/>
  <c r="BE199" i="2"/>
  <c r="BB624" i="2"/>
  <c r="BF624" i="2" s="1"/>
  <c r="BE624" i="2"/>
  <c r="BB632" i="2"/>
  <c r="BF632" i="2" s="1"/>
  <c r="BE632" i="2"/>
  <c r="BE822" i="2"/>
  <c r="BB822" i="2"/>
  <c r="BF822" i="2" s="1"/>
  <c r="BE628" i="2"/>
  <c r="BB628" i="2"/>
  <c r="BF628" i="2" s="1"/>
  <c r="BB800" i="2"/>
  <c r="BF800" i="2" s="1"/>
  <c r="BE800" i="2"/>
  <c r="BB545" i="2"/>
  <c r="BF545" i="2" s="1"/>
  <c r="BE545" i="2"/>
  <c r="BB325" i="2"/>
  <c r="BF325" i="2" s="1"/>
  <c r="BE325" i="2"/>
  <c r="BE270" i="2"/>
  <c r="BB270" i="2"/>
  <c r="BF270" i="2" s="1"/>
  <c r="BE235" i="2"/>
  <c r="BB235" i="2"/>
  <c r="BF235" i="2" s="1"/>
  <c r="BB422" i="2"/>
  <c r="BF422" i="2" s="1"/>
  <c r="BE422" i="2"/>
  <c r="BE123" i="2"/>
  <c r="BB123" i="2"/>
  <c r="BF123" i="2" s="1"/>
  <c r="BE677" i="2"/>
  <c r="BB677" i="2"/>
  <c r="BF677" i="2" s="1"/>
  <c r="BE549" i="2"/>
  <c r="BB549" i="2"/>
  <c r="BF549" i="2" s="1"/>
  <c r="BE301" i="2"/>
  <c r="BB301" i="2"/>
  <c r="BF301" i="2" s="1"/>
  <c r="BB76" i="2"/>
  <c r="BF76" i="2" s="1"/>
  <c r="BE76" i="2"/>
  <c r="BB255" i="2"/>
  <c r="BF255" i="2" s="1"/>
  <c r="BE255" i="2"/>
  <c r="BB302" i="2"/>
  <c r="BF302" i="2" s="1"/>
  <c r="BE302" i="2"/>
  <c r="BE620" i="2"/>
  <c r="BB620" i="2"/>
  <c r="BF620" i="2" s="1"/>
  <c r="BE606" i="2"/>
  <c r="BB606" i="2"/>
  <c r="BF606" i="2" s="1"/>
  <c r="BE30" i="2"/>
  <c r="BB30" i="2"/>
  <c r="BF30" i="2" s="1"/>
  <c r="BE27" i="2"/>
  <c r="BB27" i="2"/>
  <c r="BF27" i="2" s="1"/>
  <c r="BE521" i="2"/>
  <c r="BB521" i="2"/>
  <c r="BF521" i="2" s="1"/>
  <c r="BE715" i="2"/>
  <c r="BB715" i="2"/>
  <c r="BF715" i="2" s="1"/>
  <c r="BE784" i="2"/>
  <c r="BB784" i="2"/>
  <c r="BF784" i="2" s="1"/>
  <c r="BE74" i="2"/>
  <c r="BB74" i="2"/>
  <c r="BF74" i="2" s="1"/>
  <c r="BE106" i="2"/>
  <c r="BB106" i="2"/>
  <c r="BF106" i="2" s="1"/>
  <c r="BE304" i="2"/>
  <c r="BB304" i="2"/>
  <c r="BF304" i="2" s="1"/>
  <c r="BE386" i="2"/>
  <c r="BB386" i="2"/>
  <c r="BF386" i="2" s="1"/>
  <c r="BB622" i="2"/>
  <c r="BF622" i="2" s="1"/>
  <c r="BE622" i="2"/>
  <c r="BE697" i="2"/>
  <c r="BB697" i="2"/>
  <c r="BF697" i="2" s="1"/>
  <c r="BE691" i="2"/>
  <c r="BB691" i="2"/>
  <c r="BF691" i="2" s="1"/>
  <c r="BE810" i="2"/>
  <c r="BB810" i="2"/>
  <c r="BF810" i="2" s="1"/>
  <c r="BE72" i="2"/>
  <c r="BB72" i="2"/>
  <c r="BF72" i="2" s="1"/>
  <c r="BB25" i="2"/>
  <c r="BF25" i="2" s="1"/>
  <c r="BE25" i="2"/>
  <c r="BB272" i="2"/>
  <c r="BF272" i="2" s="1"/>
  <c r="BE272" i="2"/>
  <c r="BE233" i="2"/>
  <c r="BB233" i="2"/>
  <c r="BF233" i="2" s="1"/>
  <c r="BB438" i="2"/>
  <c r="BF438" i="2" s="1"/>
  <c r="BE438" i="2"/>
  <c r="BE550" i="2"/>
  <c r="BB550" i="2"/>
  <c r="BF550" i="2" s="1"/>
  <c r="BE618" i="2"/>
  <c r="BB618" i="2"/>
  <c r="BF618" i="2" s="1"/>
  <c r="BE6" i="2"/>
  <c r="BB6" i="2"/>
  <c r="BF6" i="2" s="1"/>
  <c r="BE709" i="2"/>
  <c r="BB709" i="2"/>
  <c r="BF709" i="2" s="1"/>
  <c r="BB412" i="2"/>
  <c r="BF412" i="2" s="1"/>
  <c r="BE412" i="2"/>
  <c r="BB612" i="2"/>
  <c r="BF612" i="2" s="1"/>
  <c r="BE612" i="2"/>
  <c r="BE102" i="2"/>
  <c r="BB102" i="2"/>
  <c r="BF102" i="2" s="1"/>
  <c r="BB189" i="2"/>
  <c r="BF189" i="2" s="1"/>
  <c r="BE189" i="2"/>
  <c r="BB382" i="2"/>
  <c r="BF382" i="2" s="1"/>
  <c r="BE382" i="2"/>
  <c r="BB322" i="2"/>
  <c r="BF322" i="2" s="1"/>
  <c r="BE322" i="2"/>
  <c r="BB453" i="2"/>
  <c r="BF453" i="2" s="1"/>
  <c r="BE453" i="2"/>
  <c r="BB529" i="2"/>
  <c r="BF529" i="2" s="1"/>
  <c r="BE529" i="2"/>
  <c r="BB107" i="2"/>
  <c r="BF107" i="2" s="1"/>
  <c r="BE107" i="2"/>
  <c r="BE792" i="2"/>
  <c r="BB792" i="2"/>
  <c r="BF792" i="2" s="1"/>
  <c r="BE523" i="2"/>
  <c r="BB523" i="2"/>
  <c r="BF523" i="2" s="1"/>
  <c r="BB414" i="2"/>
  <c r="BF414" i="2" s="1"/>
  <c r="BE414" i="2"/>
  <c r="BE600" i="2"/>
  <c r="BB600" i="2"/>
  <c r="BF600" i="2" s="1"/>
  <c r="BB539" i="2"/>
  <c r="BF539" i="2" s="1"/>
  <c r="BE539" i="2"/>
  <c r="BE193" i="2"/>
  <c r="BB193" i="2"/>
  <c r="BF193" i="2" s="1"/>
  <c r="BE78" i="2"/>
  <c r="BB78" i="2"/>
  <c r="BF78" i="2" s="1"/>
  <c r="BE362" i="2"/>
  <c r="BB362" i="2"/>
  <c r="BF362" i="2" s="1"/>
  <c r="BE53" i="2"/>
  <c r="BB53" i="2"/>
  <c r="BF53" i="2" s="1"/>
  <c r="BB18" i="2"/>
  <c r="BF18" i="2" s="1"/>
  <c r="BE18" i="2"/>
  <c r="BE471" i="2"/>
  <c r="BB471" i="2"/>
  <c r="BF471" i="2" s="1"/>
  <c r="BE629" i="2"/>
  <c r="BB629" i="2"/>
  <c r="BF629" i="2" s="1"/>
  <c r="BE100" i="2"/>
  <c r="BB100" i="2"/>
  <c r="BF100" i="2" s="1"/>
  <c r="BE592" i="2"/>
  <c r="BB592" i="2"/>
  <c r="BF592" i="2" s="1"/>
  <c r="BE794" i="2"/>
  <c r="BB794" i="2"/>
  <c r="BF794" i="2" s="1"/>
  <c r="BE812" i="2"/>
  <c r="BB812" i="2"/>
  <c r="BF812" i="2" s="1"/>
  <c r="BB537" i="2"/>
  <c r="BF537" i="2" s="1"/>
  <c r="BE537" i="2"/>
  <c r="BB416" i="2"/>
  <c r="BF416" i="2" s="1"/>
  <c r="BE416" i="2"/>
  <c r="BE359" i="2"/>
  <c r="BB359" i="2"/>
  <c r="BF359" i="2" s="1"/>
  <c r="BE326" i="2"/>
  <c r="BB326" i="2"/>
  <c r="BF326" i="2" s="1"/>
  <c r="BB185" i="2"/>
  <c r="BF185" i="2" s="1"/>
  <c r="BE185" i="2"/>
  <c r="BB247" i="2"/>
  <c r="BF247" i="2" s="1"/>
  <c r="BE247" i="2"/>
  <c r="BE463" i="2"/>
  <c r="BB463" i="2"/>
  <c r="BF463" i="2" s="1"/>
  <c r="BB39" i="2"/>
  <c r="BF39" i="2" s="1"/>
  <c r="BE39" i="2"/>
  <c r="BB58" i="2"/>
  <c r="BF58" i="2" s="1"/>
  <c r="BE58" i="2"/>
  <c r="BB227" i="2"/>
  <c r="BF227" i="2" s="1"/>
  <c r="BE227" i="2"/>
  <c r="BE693" i="2"/>
  <c r="BB693" i="2"/>
  <c r="BF693" i="2" s="1"/>
  <c r="BB525" i="2"/>
  <c r="BF525" i="2" s="1"/>
  <c r="BE525" i="2"/>
  <c r="BB289" i="2"/>
  <c r="BF289" i="2" s="1"/>
  <c r="BE289" i="2"/>
  <c r="BB148" i="2"/>
  <c r="BF148" i="2" s="1"/>
  <c r="BE148" i="2"/>
  <c r="BB120" i="2"/>
  <c r="BF120" i="2" s="1"/>
  <c r="BE120" i="2"/>
  <c r="BE818" i="2"/>
  <c r="BB818" i="2"/>
  <c r="BF818" i="2" s="1"/>
  <c r="BE634" i="2"/>
  <c r="BB634" i="2"/>
  <c r="BF634" i="2" s="1"/>
  <c r="BE610" i="2"/>
  <c r="BB610" i="2"/>
  <c r="BF610" i="2" s="1"/>
  <c r="BE291" i="2"/>
  <c r="BB291" i="2"/>
  <c r="BF291" i="2" s="1"/>
  <c r="BB239" i="2"/>
  <c r="BF239" i="2" s="1"/>
  <c r="BE239" i="2"/>
  <c r="BE418" i="2"/>
  <c r="BB418" i="2"/>
  <c r="BF418" i="2" s="1"/>
  <c r="BE604" i="2"/>
  <c r="BB604" i="2"/>
  <c r="BF604" i="2" s="1"/>
  <c r="BE711" i="2"/>
  <c r="BB711" i="2"/>
  <c r="BF711" i="2" s="1"/>
  <c r="BE547" i="2"/>
  <c r="BB547" i="2"/>
  <c r="BF547" i="2" s="1"/>
  <c r="BE685" i="2"/>
  <c r="BB685" i="2"/>
  <c r="BF685" i="2" s="1"/>
  <c r="BB147" i="2"/>
  <c r="BF147" i="2" s="1"/>
  <c r="BE147" i="2"/>
  <c r="BB294" i="2"/>
  <c r="BF294" i="2" s="1"/>
  <c r="BE294" i="2"/>
  <c r="BE330" i="2"/>
  <c r="BB330" i="2"/>
  <c r="BF330" i="2" s="1"/>
  <c r="BB253" i="2"/>
  <c r="BF253" i="2" s="1"/>
  <c r="BE253" i="2"/>
  <c r="BE243" i="2"/>
  <c r="BB243" i="2"/>
  <c r="BF243" i="2" s="1"/>
  <c r="BB328" i="2"/>
  <c r="BF328" i="2" s="1"/>
  <c r="BE328" i="2"/>
  <c r="BE261" i="2"/>
  <c r="BB261" i="2"/>
  <c r="BF261" i="2" s="1"/>
  <c r="BB454" i="2"/>
  <c r="BF454" i="2" s="1"/>
  <c r="BE454" i="2"/>
  <c r="BE442" i="2"/>
  <c r="BB442" i="2"/>
  <c r="BF442" i="2" s="1"/>
  <c r="BB796" i="2"/>
  <c r="BF796" i="2" s="1"/>
  <c r="BE796" i="2"/>
  <c r="BB713" i="2"/>
  <c r="BF713" i="2" s="1"/>
  <c r="BE713" i="2"/>
  <c r="BE614" i="2"/>
  <c r="BB614" i="2"/>
  <c r="BF614" i="2" s="1"/>
  <c r="BB374" i="2"/>
  <c r="BF374" i="2" s="1"/>
  <c r="BE374" i="2"/>
  <c r="BB287" i="2"/>
  <c r="BF287" i="2" s="1"/>
  <c r="BE287" i="2"/>
  <c r="BE432" i="2"/>
  <c r="BB432" i="2"/>
  <c r="BF432" i="2" s="1"/>
  <c r="BE251" i="2"/>
  <c r="BB251" i="2"/>
  <c r="BF251" i="2" s="1"/>
  <c r="BE816" i="2"/>
  <c r="BB816" i="2"/>
  <c r="BF816" i="2" s="1"/>
  <c r="BE527" i="2"/>
  <c r="BB527" i="2"/>
  <c r="BF527" i="2" s="1"/>
  <c r="BE551" i="2"/>
  <c r="BB551" i="2"/>
  <c r="BF551" i="2" s="1"/>
  <c r="BE776" i="2"/>
  <c r="BB776" i="2"/>
  <c r="BF776" i="2" s="1"/>
  <c r="BB541" i="2"/>
  <c r="BF541" i="2" s="1"/>
  <c r="BE541" i="2"/>
  <c r="BB201" i="2"/>
  <c r="BF201" i="2" s="1"/>
  <c r="BE201" i="2"/>
  <c r="BB380" i="2"/>
  <c r="BF380" i="2" s="1"/>
  <c r="BE380" i="2"/>
  <c r="BB104" i="2"/>
  <c r="BF104" i="2" s="1"/>
  <c r="BE104" i="2"/>
  <c r="BB321" i="2"/>
  <c r="BF321" i="2" s="1"/>
  <c r="BE321" i="2"/>
  <c r="BE200" i="2"/>
  <c r="BB200" i="2"/>
  <c r="BF200" i="2" s="1"/>
  <c r="BB234" i="2"/>
  <c r="BF234" i="2" s="1"/>
  <c r="BE234" i="2"/>
  <c r="BB450" i="2"/>
  <c r="BF450" i="2" s="1"/>
  <c r="BE450" i="2"/>
  <c r="BE461" i="2"/>
  <c r="BB461" i="2"/>
  <c r="BF461" i="2" s="1"/>
  <c r="BB51" i="2"/>
  <c r="BF51" i="2" s="1"/>
  <c r="BE51" i="2"/>
  <c r="BB820" i="2"/>
  <c r="BF820" i="2" s="1"/>
  <c r="BE820" i="2"/>
  <c r="BB626" i="2"/>
  <c r="BF626" i="2" s="1"/>
  <c r="BE626" i="2"/>
  <c r="BE283" i="2"/>
  <c r="BB283" i="2"/>
  <c r="BF283" i="2" s="1"/>
  <c r="BE257" i="2"/>
  <c r="BB257" i="2"/>
  <c r="BF257" i="2" s="1"/>
  <c r="BB457" i="2"/>
  <c r="BF457" i="2" s="1"/>
  <c r="BE457" i="2"/>
  <c r="BB588" i="2"/>
  <c r="BF588" i="2" s="1"/>
  <c r="BE588" i="2"/>
  <c r="BB96" i="2"/>
  <c r="BF96" i="2" s="1"/>
  <c r="BE96" i="2"/>
  <c r="BE371" i="2"/>
  <c r="BB371" i="2"/>
  <c r="BF371" i="2" s="1"/>
  <c r="BE155" i="2"/>
  <c r="BB155" i="2"/>
  <c r="BF155" i="2" s="1"/>
  <c r="BE55" i="2"/>
  <c r="BB55" i="2"/>
  <c r="BF55" i="2" s="1"/>
  <c r="BE15" i="2"/>
  <c r="BB15" i="2"/>
  <c r="BF15" i="2" s="1"/>
  <c r="BE237" i="2"/>
  <c r="BB237" i="2"/>
  <c r="BF237" i="2" s="1"/>
  <c r="BE249" i="2"/>
  <c r="BB249" i="2"/>
  <c r="BF249" i="2" s="1"/>
  <c r="BB285" i="2"/>
  <c r="BF285" i="2" s="1"/>
  <c r="BE285" i="2"/>
  <c r="BB98" i="2"/>
  <c r="BF98" i="2" s="1"/>
  <c r="BE98" i="2"/>
  <c r="BE804" i="2"/>
  <c r="BB804" i="2"/>
  <c r="BF804" i="2" s="1"/>
  <c r="BE161" i="2"/>
  <c r="BB161" i="2"/>
  <c r="BF161" i="2" s="1"/>
  <c r="BB154" i="2"/>
  <c r="BF154" i="2" s="1"/>
  <c r="BE154" i="2"/>
  <c r="BE608" i="2"/>
  <c r="BB608" i="2"/>
  <c r="BF608" i="2" s="1"/>
  <c r="BB798" i="2"/>
  <c r="BF798" i="2" s="1"/>
  <c r="BE798" i="2"/>
  <c r="BB543" i="2"/>
  <c r="BF543" i="2" s="1"/>
  <c r="BE543" i="2"/>
  <c r="BE814" i="2"/>
  <c r="BB814" i="2"/>
  <c r="BF814" i="2" s="1"/>
  <c r="BB378" i="2"/>
  <c r="BF378" i="2" s="1"/>
  <c r="BE378" i="2"/>
  <c r="BE406" i="2"/>
  <c r="BB406" i="2"/>
  <c r="BF406" i="2" s="1"/>
  <c r="BE428" i="2"/>
  <c r="BB428" i="2"/>
  <c r="BF428" i="2" s="1"/>
  <c r="BE281" i="2"/>
  <c r="BB281" i="2"/>
  <c r="BF281" i="2" s="1"/>
  <c r="BE449" i="2"/>
  <c r="BB449" i="2"/>
  <c r="BF449" i="2" s="1"/>
  <c r="BB802" i="2"/>
  <c r="BF802" i="2" s="1"/>
  <c r="BE802" i="2"/>
  <c r="BB703" i="2"/>
  <c r="BF703" i="2" s="1"/>
  <c r="BE703" i="2"/>
  <c r="BE451" i="2"/>
  <c r="BB451" i="2"/>
  <c r="BF451" i="2" s="1"/>
  <c r="BE279" i="2"/>
  <c r="BB279" i="2"/>
  <c r="BF279" i="2" s="1"/>
  <c r="BB384" i="2"/>
  <c r="BF384" i="2" s="1"/>
  <c r="BE384" i="2"/>
  <c r="BB229" i="2"/>
  <c r="BF229" i="2" s="1"/>
  <c r="BE229" i="2"/>
  <c r="BB434" i="2"/>
  <c r="BF434" i="2" s="1"/>
  <c r="BE434" i="2"/>
  <c r="BB630" i="2"/>
  <c r="BF630" i="2" s="1"/>
  <c r="BE630" i="2"/>
  <c r="BE358" i="2"/>
  <c r="BB358" i="2"/>
  <c r="BF358" i="2" s="1"/>
  <c r="BE268" i="2"/>
  <c r="BB268" i="2"/>
  <c r="BF268" i="2" s="1"/>
  <c r="BE329" i="2"/>
  <c r="BB329" i="2"/>
  <c r="BF329" i="2" s="1"/>
  <c r="BB70" i="2"/>
  <c r="BF70" i="2" s="1"/>
  <c r="BE70" i="2"/>
  <c r="BB57" i="2"/>
  <c r="BF57" i="2" s="1"/>
  <c r="BE57" i="2"/>
  <c r="BB5" i="2"/>
  <c r="BF5" i="2" s="1"/>
  <c r="BE5" i="2"/>
  <c r="BB4" i="2"/>
  <c r="BF4" i="2" s="1"/>
  <c r="BE4" i="2"/>
  <c r="BH5" i="2" l="1"/>
  <c r="B53" i="1" s="1"/>
  <c r="BH6" i="2"/>
  <c r="B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00000000-0006-0000-0000-000001000000}">
      <text>
        <r>
          <rPr>
            <b/>
            <sz val="9"/>
            <color indexed="81"/>
            <rFont val="Tahoma"/>
            <family val="2"/>
          </rPr>
          <t>Welcome to the TPS61288 Quickstart Design Tool</t>
        </r>
        <r>
          <rPr>
            <sz val="9"/>
            <color indexed="81"/>
            <rFont val="Tahoma"/>
            <family val="2"/>
          </rPr>
          <t xml:space="preserve">
This stand-alone tool facilitates and assists the power supply engineer with the design of a DC/DC converter based on TPS61288.
</t>
        </r>
        <r>
          <rPr>
            <b/>
            <sz val="9"/>
            <color indexed="81"/>
            <rFont val="Tahoma"/>
            <family val="2"/>
          </rPr>
          <t>Rev 1.0, Texas Instruments, Inc.</t>
        </r>
      </text>
    </comment>
    <comment ref="K5" authorId="0" shapeId="0" xr:uid="{00000000-0006-0000-0000-000002000000}">
      <text>
        <r>
          <rPr>
            <b/>
            <sz val="9"/>
            <color indexed="81"/>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TPS61022 product datasheet and EVM user guides for more details.</t>
        </r>
      </text>
    </comment>
    <comment ref="B11" authorId="0" shapeId="0" xr:uid="{00000000-0006-0000-0000-000003000000}">
      <text>
        <r>
          <rPr>
            <b/>
            <sz val="9"/>
            <color indexed="81"/>
            <rFont val="Tahoma"/>
            <family val="2"/>
          </rPr>
          <t>Input Minimum Voltage:</t>
        </r>
        <r>
          <rPr>
            <sz val="9"/>
            <color indexed="81"/>
            <rFont val="Tahoma"/>
            <family val="2"/>
          </rPr>
          <t xml:space="preserve">
Datasheet Operating </t>
        </r>
        <r>
          <rPr>
            <b/>
            <sz val="9"/>
            <color indexed="81"/>
            <rFont val="Tahoma"/>
            <family val="2"/>
          </rPr>
          <t xml:space="preserve">Minimum: 2.0V
</t>
        </r>
        <r>
          <rPr>
            <sz val="9"/>
            <color indexed="81"/>
            <rFont val="Tahoma"/>
            <family val="2"/>
          </rPr>
          <t>2.4V minimum input voltage for startup</t>
        </r>
      </text>
    </comment>
    <comment ref="B13" authorId="0" shapeId="0" xr:uid="{00000000-0006-0000-0000-000004000000}">
      <text>
        <r>
          <rPr>
            <b/>
            <sz val="9"/>
            <color indexed="81"/>
            <rFont val="Tahoma"/>
            <family val="2"/>
          </rPr>
          <t>Input Maximum Voltage:</t>
        </r>
        <r>
          <rPr>
            <sz val="9"/>
            <color indexed="81"/>
            <rFont val="Tahoma"/>
            <family val="2"/>
          </rPr>
          <t xml:space="preserve">
Datasheet Operating </t>
        </r>
        <r>
          <rPr>
            <b/>
            <sz val="9"/>
            <color indexed="81"/>
            <rFont val="Tahoma"/>
            <family val="2"/>
          </rPr>
          <t xml:space="preserve">Maximum: 18V
</t>
        </r>
      </text>
    </comment>
    <comment ref="B18" authorId="0" shapeId="0" xr:uid="{00000000-0006-0000-0000-000005000000}">
      <text>
        <r>
          <rPr>
            <b/>
            <sz val="9"/>
            <color indexed="81"/>
            <rFont val="Tahoma"/>
            <family val="2"/>
          </rPr>
          <t>Efficiency:</t>
        </r>
        <r>
          <rPr>
            <sz val="9"/>
            <color indexed="81"/>
            <rFont val="Tahoma"/>
            <family val="2"/>
          </rPr>
          <t xml:space="preserve">
Use 90% for most applications.</t>
        </r>
      </text>
    </comment>
    <comment ref="B21" authorId="0" shapeId="0" xr:uid="{00000000-0006-0000-0000-000006000000}">
      <text>
        <r>
          <rPr>
            <b/>
            <sz val="9"/>
            <color indexed="81"/>
            <rFont val="Tahoma"/>
            <family val="2"/>
          </rPr>
          <t>Resistor Divider R2:</t>
        </r>
        <r>
          <rPr>
            <sz val="9"/>
            <color indexed="81"/>
            <rFont val="Tahoma"/>
            <family val="2"/>
          </rPr>
          <t xml:space="preserve">
For best accuracy, keep R2 smaller than 300kΩ.</t>
        </r>
      </text>
    </comment>
    <comment ref="B30" authorId="0" shapeId="0" xr:uid="{00000000-0006-0000-0000-000007000000}">
      <text>
        <r>
          <rPr>
            <b/>
            <sz val="9"/>
            <color indexed="81"/>
            <rFont val="Tahoma"/>
            <family val="2"/>
          </rPr>
          <t xml:space="preserve">Selected Inductor Peak-to-Peak Current Ripple Ratio:
</t>
        </r>
        <r>
          <rPr>
            <sz val="9"/>
            <color indexed="81"/>
            <rFont val="Tahoma"/>
            <family val="2"/>
          </rPr>
          <t xml:space="preserve">This is the ratio of peak-to-peak inductor ripple current to the maximum average inductor current. Typically this value should be 40% or less.
Once the Ripple Ratio has been selected it will be used to calculate the inductor value
</t>
        </r>
      </text>
    </comment>
    <comment ref="B33" authorId="0" shapeId="0" xr:uid="{00000000-0006-0000-0000-000008000000}">
      <text>
        <r>
          <rPr>
            <b/>
            <sz val="9"/>
            <color indexed="81"/>
            <rFont val="Tahoma"/>
            <family val="2"/>
          </rPr>
          <t>Selected Inductance Value:</t>
        </r>
        <r>
          <rPr>
            <sz val="9"/>
            <color indexed="81"/>
            <rFont val="Tahoma"/>
            <family val="2"/>
          </rPr>
          <t xml:space="preserve">
This is the selected inductance value. The calculated inductance value should be used as a guide line to select the inductance value.</t>
        </r>
      </text>
    </comment>
    <comment ref="B36" authorId="0" shapeId="0" xr:uid="{00000000-0006-0000-0000-000009000000}">
      <text>
        <r>
          <rPr>
            <b/>
            <sz val="9"/>
            <color indexed="81"/>
            <rFont val="Tahoma"/>
            <family val="2"/>
          </rPr>
          <t>Inductor Valley Current:</t>
        </r>
        <r>
          <rPr>
            <sz val="9"/>
            <color indexed="81"/>
            <rFont val="Tahoma"/>
            <family val="2"/>
          </rPr>
          <t xml:space="preserve">
TPS61288 valley current limit is 15A (Min).</t>
        </r>
      </text>
    </comment>
    <comment ref="B42" authorId="0" shapeId="0" xr:uid="{00000000-0006-0000-0000-00000A000000}">
      <text>
        <r>
          <rPr>
            <b/>
            <sz val="9"/>
            <color indexed="81"/>
            <rFont val="Tahoma"/>
            <family val="2"/>
          </rPr>
          <t xml:space="preserve">Selected Output Capacitance Value:
</t>
        </r>
        <r>
          <rPr>
            <sz val="9"/>
            <color indexed="81"/>
            <rFont val="Tahoma"/>
            <family val="2"/>
          </rPr>
          <t>This is the selected output capacitance value. The calculated output capacitance value should be used as a guide line to select the output capacitance value.
Care must be taken when evaluating the derating of a ceramic capacitor under dc bias voltage, aging, and ac signal.</t>
        </r>
      </text>
    </comment>
    <comment ref="B50" authorId="0" shapeId="0" xr:uid="{00000000-0006-0000-0000-00000B000000}">
      <text>
        <r>
          <rPr>
            <b/>
            <sz val="9"/>
            <color indexed="81"/>
            <rFont val="Tahoma"/>
            <family val="2"/>
          </rPr>
          <t>Zero Frequency Inducing by Feedforward Capacitor:</t>
        </r>
        <r>
          <rPr>
            <sz val="9"/>
            <color indexed="81"/>
            <rFont val="Tahoma"/>
            <family val="2"/>
          </rPr>
          <t xml:space="preserve">
For most applications, TPS61288 doesn’t need a feedforward capacitor. Use 1000kHz at zero frequency.</t>
        </r>
      </text>
    </comment>
  </commentList>
</comments>
</file>

<file path=xl/sharedStrings.xml><?xml version="1.0" encoding="utf-8"?>
<sst xmlns="http://schemas.openxmlformats.org/spreadsheetml/2006/main" count="215" uniqueCount="150">
  <si>
    <t>Input Voltage Parameters</t>
  </si>
  <si>
    <t>Input Minimum Voltage</t>
  </si>
  <si>
    <t>Input Norminal Voltage</t>
  </si>
  <si>
    <t>Input Maximum Voltage</t>
  </si>
  <si>
    <t>V</t>
  </si>
  <si>
    <t>User Input</t>
  </si>
  <si>
    <t>Output Parameters</t>
  </si>
  <si>
    <t>Output Voltage</t>
  </si>
  <si>
    <t>Maximum Output Current</t>
  </si>
  <si>
    <t>A</t>
  </si>
  <si>
    <t>Output Ripple</t>
  </si>
  <si>
    <t>mV</t>
  </si>
  <si>
    <t>Output Ripple Percentage</t>
  </si>
  <si>
    <t>%</t>
  </si>
  <si>
    <t>Setting Output Voltage</t>
  </si>
  <si>
    <t>Resistor Divider R2</t>
  </si>
  <si>
    <t>kΩ</t>
  </si>
  <si>
    <t>Resistor Divider R1</t>
  </si>
  <si>
    <t>Inductor Selection</t>
  </si>
  <si>
    <t>Inductor Peak-to-Peak Current</t>
  </si>
  <si>
    <t>Switching Frequency</t>
  </si>
  <si>
    <t>MHz</t>
  </si>
  <si>
    <t>Frequency and Duty at Normal Inout Voltage</t>
  </si>
  <si>
    <t>Duty Cycle</t>
  </si>
  <si>
    <t>Efficiency</t>
  </si>
  <si>
    <t>Inductor Valley Current</t>
  </si>
  <si>
    <t>Inductor Peak Current</t>
  </si>
  <si>
    <t>uH</t>
  </si>
  <si>
    <t>time</t>
  </si>
  <si>
    <t>IL</t>
  </si>
  <si>
    <t>Output Capacitor Selection</t>
  </si>
  <si>
    <t>uF</t>
  </si>
  <si>
    <t>Loop Stability and Feedforward Capacitor</t>
  </si>
  <si>
    <t>Zero Frequency Inducing by Feedforward Capacitor</t>
  </si>
  <si>
    <t>kHz</t>
  </si>
  <si>
    <t>pF</t>
  </si>
  <si>
    <t>BOOST peak current control loop response BY Jing</t>
  </si>
  <si>
    <t>fsw</t>
  </si>
  <si>
    <t>power stage</t>
  </si>
  <si>
    <t>error AMP</t>
  </si>
  <si>
    <t>loop</t>
  </si>
  <si>
    <t>feedforward</t>
  </si>
  <si>
    <t>Loop+Cff</t>
  </si>
  <si>
    <t>Vref</t>
  </si>
  <si>
    <t>f</t>
  </si>
  <si>
    <t>DCgain</t>
  </si>
  <si>
    <t>fp gain</t>
  </si>
  <si>
    <t>fp phase</t>
  </si>
  <si>
    <t>fzRHP gain</t>
  </si>
  <si>
    <t>fzRHP phase</t>
  </si>
  <si>
    <t>fzESR gain</t>
  </si>
  <si>
    <t>fzESR phase</t>
  </si>
  <si>
    <t>power gain</t>
  </si>
  <si>
    <t>power phase</t>
  </si>
  <si>
    <t>Dcgain</t>
  </si>
  <si>
    <t>fp_comp1 gain</t>
  </si>
  <si>
    <t>fp_comp1 phase</t>
  </si>
  <si>
    <t>fz_comp gain</t>
  </si>
  <si>
    <t>fz_comp phase</t>
  </si>
  <si>
    <t>fp_comp2 gain</t>
  </si>
  <si>
    <t>fp_comp2 phase</t>
  </si>
  <si>
    <t>err gain</t>
  </si>
  <si>
    <t>err phase</t>
  </si>
  <si>
    <t>current sense gain</t>
  </si>
  <si>
    <t>FB divider gain</t>
  </si>
  <si>
    <t>loop gain</t>
  </si>
  <si>
    <t>loop phase</t>
  </si>
  <si>
    <t>fz_ff gain</t>
  </si>
  <si>
    <t>fz_ff phase</t>
  </si>
  <si>
    <t>fp_ff gain</t>
  </si>
  <si>
    <t>fp_ff  hase</t>
  </si>
  <si>
    <t>Cff gain</t>
  </si>
  <si>
    <t>Cff phase</t>
  </si>
  <si>
    <t>gain</t>
  </si>
  <si>
    <t>phase</t>
  </si>
  <si>
    <t>GmEA</t>
  </si>
  <si>
    <t>mA/V</t>
  </si>
  <si>
    <t>Rsns</t>
  </si>
  <si>
    <t>mΩ</t>
  </si>
  <si>
    <t>GmPS</t>
  </si>
  <si>
    <t>A/V</t>
  </si>
  <si>
    <t>L</t>
  </si>
  <si>
    <t>Cout</t>
  </si>
  <si>
    <t>ESR</t>
  </si>
  <si>
    <t>Iout</t>
  </si>
  <si>
    <t>Vout</t>
  </si>
  <si>
    <t>Rout</t>
  </si>
  <si>
    <t>Ω</t>
  </si>
  <si>
    <t>Vin</t>
  </si>
  <si>
    <t>Power stage</t>
  </si>
  <si>
    <t>1-D</t>
  </si>
  <si>
    <t>D</t>
  </si>
  <si>
    <t>fp</t>
  </si>
  <si>
    <t>Hz</t>
  </si>
  <si>
    <t>fzRHP</t>
  </si>
  <si>
    <t>fzESR</t>
  </si>
  <si>
    <t>DC_gain_power</t>
  </si>
  <si>
    <t>dB</t>
  </si>
  <si>
    <t>Error Amplifier</t>
  </si>
  <si>
    <t>Ro_ea</t>
  </si>
  <si>
    <t>MΩ</t>
  </si>
  <si>
    <t>Rc</t>
  </si>
  <si>
    <t>Cc</t>
  </si>
  <si>
    <t>Cp</t>
  </si>
  <si>
    <t>fz_comp</t>
  </si>
  <si>
    <t>fp_comp1</t>
  </si>
  <si>
    <t>fp_comp2</t>
  </si>
  <si>
    <t>DC_gain_comp</t>
  </si>
  <si>
    <t>mid_DC_gain_comp</t>
  </si>
  <si>
    <t>FB Divider</t>
  </si>
  <si>
    <t>R1</t>
  </si>
  <si>
    <t>R2</t>
  </si>
  <si>
    <t>Feedforward</t>
  </si>
  <si>
    <t>Cff</t>
  </si>
  <si>
    <t>F</t>
  </si>
  <si>
    <t>fz_ff</t>
  </si>
  <si>
    <t>fp_ff</t>
  </si>
  <si>
    <t>Filter at FB pin</t>
  </si>
  <si>
    <t>R_filter</t>
  </si>
  <si>
    <t>C_filter</t>
  </si>
  <si>
    <t>fp_filter</t>
  </si>
  <si>
    <t>NA</t>
  </si>
  <si>
    <t>Output Capacitor ESR</t>
  </si>
  <si>
    <t>ABOUT</t>
  </si>
  <si>
    <t>Inductor Peak-to-Peak Current Ratio</t>
  </si>
  <si>
    <t>Inductor DC Current</t>
  </si>
  <si>
    <t>Terms of Use</t>
  </si>
  <si>
    <t xml:space="preserve"> Calculated Inductance Value</t>
  </si>
  <si>
    <t>Real Output Ripple</t>
  </si>
  <si>
    <t xml:space="preserve"> Calculated Effective Output Capacitance</t>
  </si>
  <si>
    <t>test condition: Vin=3.6V Vout=5V Iout=1A</t>
  </si>
  <si>
    <t xml:space="preserve"> </t>
  </si>
  <si>
    <t>phase+180</t>
  </si>
  <si>
    <t>Selected Inductance Value L1</t>
  </si>
  <si>
    <t>Selected Effective Output Capacitance C2</t>
  </si>
  <si>
    <t>Feedforward Capacitance C3</t>
  </si>
  <si>
    <t xml:space="preserve">Cross-over Frequency </t>
  </si>
  <si>
    <t>⁰</t>
  </si>
  <si>
    <t>Gain Margin</t>
  </si>
  <si>
    <t>Phase Margin</t>
  </si>
  <si>
    <t>Loop+Cff ROUND</t>
  </si>
  <si>
    <t>crossoverf</t>
  </si>
  <si>
    <t>phase margin</t>
  </si>
  <si>
    <t>gain margin</t>
  </si>
  <si>
    <t>64mW</t>
  </si>
  <si>
    <t>nF</t>
  </si>
  <si>
    <t>Rc COMP</t>
  </si>
  <si>
    <t>Cc COMP</t>
  </si>
  <si>
    <t>Cp COMP</t>
  </si>
  <si>
    <t>TPS61288 18V, 15A Boost Converter Design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</si>
</sst>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_ "/>
    <numFmt numFmtId="166" formatCode="0.00000000"/>
    <numFmt numFmtId="167" formatCode="0.00000000000000000000"/>
    <numFmt numFmtId="168" formatCode="0.0"/>
    <numFmt numFmtId="169" formatCode="#,##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sz val="18"/>
      <color theme="1"/>
      <name val="Calibri"/>
      <family val="2"/>
      <scheme val="minor"/>
    </font>
    <font>
      <sz val="11"/>
      <color theme="1"/>
      <name val="Arial"/>
      <family val="2"/>
    </font>
    <font>
      <sz val="9"/>
      <color indexed="81"/>
      <name val="Tahoma"/>
      <family val="2"/>
    </font>
    <font>
      <b/>
      <sz val="9"/>
      <color indexed="81"/>
      <name val="Tahoma"/>
      <family val="2"/>
    </font>
    <font>
      <sz val="11"/>
      <color theme="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right"/>
    </xf>
    <xf numFmtId="0" fontId="4" fillId="3" borderId="0" xfId="0" applyFont="1" applyFill="1" applyAlignment="1">
      <alignment vertical="center"/>
    </xf>
    <xf numFmtId="0" fontId="4" fillId="4" borderId="0" xfId="0" applyFont="1" applyFill="1" applyAlignment="1">
      <alignment vertical="center"/>
    </xf>
    <xf numFmtId="0" fontId="1" fillId="4" borderId="0" xfId="0" applyFont="1" applyFill="1" applyAlignment="1">
      <alignment horizontal="right"/>
    </xf>
    <xf numFmtId="0" fontId="0" fillId="0" borderId="1" xfId="0" applyBorder="1" applyAlignment="1">
      <alignment horizontal="right"/>
    </xf>
    <xf numFmtId="0" fontId="0" fillId="0" borderId="1" xfId="0" applyBorder="1"/>
    <xf numFmtId="0" fontId="0" fillId="0" borderId="1" xfId="0" applyFill="1" applyBorder="1" applyAlignment="1">
      <alignment horizontal="right"/>
    </xf>
    <xf numFmtId="1" fontId="0" fillId="0" borderId="1" xfId="0" applyNumberFormat="1" applyBorder="1"/>
    <xf numFmtId="0" fontId="0" fillId="0" borderId="1" xfId="0" applyFill="1" applyBorder="1"/>
    <xf numFmtId="2" fontId="0" fillId="0" borderId="0" xfId="0" applyNumberFormat="1"/>
    <xf numFmtId="2" fontId="0" fillId="0" borderId="1" xfId="0" applyNumberFormat="1" applyBorder="1"/>
    <xf numFmtId="0" fontId="0" fillId="6" borderId="0" xfId="0" applyFill="1"/>
    <xf numFmtId="0" fontId="0" fillId="0" borderId="2" xfId="0" applyBorder="1"/>
    <xf numFmtId="0" fontId="0" fillId="0" borderId="3" xfId="0" applyBorder="1"/>
    <xf numFmtId="0" fontId="0" fillId="9" borderId="3" xfId="0" applyFill="1" applyBorder="1"/>
    <xf numFmtId="0" fontId="0" fillId="10" borderId="3" xfId="0" applyFill="1" applyBorder="1"/>
    <xf numFmtId="0" fontId="0" fillId="0" borderId="5" xfId="0" applyBorder="1" applyAlignment="1">
      <alignment wrapText="1"/>
    </xf>
    <xf numFmtId="0" fontId="0" fillId="0" borderId="0" xfId="0" applyBorder="1" applyAlignment="1">
      <alignment wrapText="1"/>
    </xf>
    <xf numFmtId="0" fontId="0" fillId="7" borderId="0" xfId="0" applyFill="1" applyBorder="1" applyAlignment="1">
      <alignment wrapText="1"/>
    </xf>
    <xf numFmtId="0" fontId="0" fillId="8" borderId="0" xfId="0" applyFill="1" applyBorder="1" applyAlignment="1">
      <alignment horizontal="center" wrapText="1"/>
    </xf>
    <xf numFmtId="0" fontId="0" fillId="8" borderId="0" xfId="0" applyFill="1" applyBorder="1" applyAlignment="1">
      <alignment wrapText="1"/>
    </xf>
    <xf numFmtId="0" fontId="0" fillId="9" borderId="0" xfId="0" applyFill="1" applyBorder="1" applyAlignment="1">
      <alignment wrapText="1"/>
    </xf>
    <xf numFmtId="0" fontId="0" fillId="10" borderId="0" xfId="0" applyFill="1" applyBorder="1" applyAlignment="1">
      <alignment wrapText="1"/>
    </xf>
    <xf numFmtId="0" fontId="0" fillId="11" borderId="0" xfId="0" applyFill="1" applyBorder="1" applyAlignment="1">
      <alignment wrapText="1"/>
    </xf>
    <xf numFmtId="0" fontId="0" fillId="11" borderId="6" xfId="0" applyFill="1" applyBorder="1" applyAlignment="1">
      <alignment wrapText="1"/>
    </xf>
    <xf numFmtId="0" fontId="0" fillId="12" borderId="0" xfId="0" applyFill="1" applyBorder="1" applyAlignment="1">
      <alignment wrapText="1"/>
    </xf>
    <xf numFmtId="0" fontId="0" fillId="12" borderId="6" xfId="0" applyFill="1" applyBorder="1" applyAlignment="1">
      <alignment wrapText="1"/>
    </xf>
    <xf numFmtId="0" fontId="0" fillId="2" borderId="0" xfId="0" applyFill="1"/>
    <xf numFmtId="0" fontId="0" fillId="0" borderId="5" xfId="0" applyBorder="1"/>
    <xf numFmtId="0" fontId="0" fillId="0" borderId="0" xfId="0" applyBorder="1"/>
    <xf numFmtId="164" fontId="0" fillId="0" borderId="0" xfId="0" applyNumberFormat="1" applyBorder="1"/>
    <xf numFmtId="165" fontId="0" fillId="0" borderId="0" xfId="0" applyNumberFormat="1" applyBorder="1"/>
    <xf numFmtId="164" fontId="0" fillId="0" borderId="6" xfId="0" applyNumberFormat="1" applyBorder="1"/>
    <xf numFmtId="166" fontId="0" fillId="0" borderId="0" xfId="0" applyNumberFormat="1"/>
    <xf numFmtId="164" fontId="0" fillId="0" borderId="0" xfId="0" applyNumberFormat="1"/>
    <xf numFmtId="1" fontId="0" fillId="0" borderId="0" xfId="0" applyNumberFormat="1" applyBorder="1"/>
    <xf numFmtId="0" fontId="0" fillId="0" borderId="0" xfId="0" applyFill="1"/>
    <xf numFmtId="1" fontId="0" fillId="0" borderId="0" xfId="0" applyNumberFormat="1" applyFill="1" applyBorder="1"/>
    <xf numFmtId="0" fontId="6" fillId="0" borderId="0" xfId="0" applyFont="1"/>
    <xf numFmtId="2" fontId="0" fillId="6" borderId="0" xfId="0" applyNumberFormat="1" applyFill="1"/>
    <xf numFmtId="167" fontId="0" fillId="6" borderId="0" xfId="0" applyNumberFormat="1" applyFill="1"/>
    <xf numFmtId="4" fontId="0" fillId="0" borderId="1" xfId="0" applyNumberFormat="1" applyBorder="1"/>
    <xf numFmtId="0" fontId="0" fillId="13" borderId="0" xfId="0" applyFill="1"/>
    <xf numFmtId="0" fontId="9" fillId="13" borderId="0" xfId="0" applyFont="1" applyFill="1"/>
    <xf numFmtId="2" fontId="9" fillId="13" borderId="0" xfId="0" applyNumberFormat="1" applyFont="1" applyFill="1"/>
    <xf numFmtId="1" fontId="0" fillId="0" borderId="0" xfId="0" applyNumberFormat="1"/>
    <xf numFmtId="168" fontId="0" fillId="0" borderId="1" xfId="0" applyNumberFormat="1" applyBorder="1"/>
    <xf numFmtId="0" fontId="0" fillId="0" borderId="0" xfId="0" applyFill="1" applyBorder="1"/>
    <xf numFmtId="1" fontId="0" fillId="0" borderId="0" xfId="0" applyNumberFormat="1" applyFill="1"/>
    <xf numFmtId="1" fontId="0" fillId="14" borderId="0" xfId="0" applyNumberFormat="1" applyFill="1" applyBorder="1"/>
    <xf numFmtId="0" fontId="0" fillId="3" borderId="1" xfId="0" applyFill="1" applyBorder="1" applyProtection="1">
      <protection locked="0"/>
    </xf>
    <xf numFmtId="2" fontId="0" fillId="3" borderId="1" xfId="0" applyNumberFormat="1" applyFill="1" applyBorder="1" applyProtection="1">
      <protection locked="0"/>
    </xf>
    <xf numFmtId="0" fontId="0" fillId="0" borderId="0" xfId="0" applyFill="1" applyBorder="1" applyAlignment="1">
      <alignment horizontal="right"/>
    </xf>
    <xf numFmtId="4" fontId="0" fillId="0" borderId="0" xfId="0" applyNumberFormat="1" applyBorder="1"/>
    <xf numFmtId="4" fontId="0" fillId="6" borderId="0" xfId="0" applyNumberFormat="1" applyFill="1"/>
    <xf numFmtId="0" fontId="9" fillId="13" borderId="2" xfId="0" applyFont="1" applyFill="1" applyBorder="1"/>
    <xf numFmtId="0" fontId="9" fillId="13" borderId="3" xfId="0" applyFont="1" applyFill="1" applyBorder="1"/>
    <xf numFmtId="0" fontId="9" fillId="13" borderId="4" xfId="0" applyFont="1" applyFill="1" applyBorder="1"/>
    <xf numFmtId="0" fontId="9" fillId="13" borderId="5" xfId="0" applyFont="1" applyFill="1" applyBorder="1"/>
    <xf numFmtId="0" fontId="9" fillId="13" borderId="0" xfId="0" applyFont="1" applyFill="1" applyBorder="1"/>
    <xf numFmtId="0" fontId="9" fillId="13" borderId="6" xfId="0" applyFont="1" applyFill="1" applyBorder="1"/>
    <xf numFmtId="2" fontId="1" fillId="13" borderId="0" xfId="0" applyNumberFormat="1" applyFont="1" applyFill="1" applyBorder="1"/>
    <xf numFmtId="0" fontId="1" fillId="13" borderId="0" xfId="0" applyFont="1" applyFill="1" applyBorder="1"/>
    <xf numFmtId="0" fontId="1" fillId="13" borderId="5" xfId="0" applyFont="1" applyFill="1" applyBorder="1"/>
    <xf numFmtId="0" fontId="1" fillId="13" borderId="6" xfId="0" applyFont="1" applyFill="1" applyBorder="1"/>
    <xf numFmtId="1" fontId="1" fillId="13" borderId="0" xfId="0" applyNumberFormat="1" applyFont="1" applyFill="1" applyBorder="1"/>
    <xf numFmtId="0" fontId="9" fillId="13" borderId="7" xfId="0" applyFont="1" applyFill="1" applyBorder="1"/>
    <xf numFmtId="0" fontId="9" fillId="13" borderId="8" xfId="0" applyFont="1" applyFill="1" applyBorder="1"/>
    <xf numFmtId="0" fontId="1" fillId="13" borderId="8" xfId="0" applyFont="1" applyFill="1" applyBorder="1"/>
    <xf numFmtId="0" fontId="1" fillId="13" borderId="9" xfId="0" applyFont="1" applyFill="1" applyBorder="1"/>
    <xf numFmtId="169" fontId="0" fillId="3" borderId="1" xfId="0" applyNumberFormat="1" applyFill="1" applyBorder="1" applyProtection="1">
      <protection locked="0"/>
    </xf>
    <xf numFmtId="0" fontId="2" fillId="0" borderId="1" xfId="0" applyFont="1" applyFill="1" applyBorder="1" applyAlignment="1">
      <alignment horizontal="center"/>
    </xf>
    <xf numFmtId="0" fontId="2" fillId="0" borderId="1" xfId="0" applyFont="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xf>
    <xf numFmtId="0" fontId="5" fillId="5" borderId="0" xfId="0" applyFont="1" applyFill="1" applyAlignment="1">
      <alignment horizontal="center" vertical="center" wrapText="1"/>
    </xf>
    <xf numFmtId="0" fontId="0" fillId="7" borderId="3" xfId="0" applyFill="1" applyBorder="1" applyAlignment="1">
      <alignment horizontal="center" wrapText="1"/>
    </xf>
    <xf numFmtId="0" fontId="0" fillId="8" borderId="3" xfId="0" applyFill="1" applyBorder="1" applyAlignment="1">
      <alignment horizontal="center" wrapText="1"/>
    </xf>
    <xf numFmtId="0" fontId="0" fillId="11" borderId="3" xfId="0" applyFill="1" applyBorder="1" applyAlignment="1">
      <alignment horizontal="center" wrapText="1"/>
    </xf>
    <xf numFmtId="0" fontId="0" fillId="11" borderId="4" xfId="0" applyFill="1" applyBorder="1" applyAlignment="1">
      <alignment horizontal="center" wrapText="1"/>
    </xf>
    <xf numFmtId="0" fontId="0" fillId="12" borderId="5" xfId="0" applyFill="1" applyBorder="1" applyAlignment="1">
      <alignment horizontal="center"/>
    </xf>
    <xf numFmtId="0" fontId="0" fillId="12"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000"/>
              <a:t>Inductor</a:t>
            </a:r>
            <a:r>
              <a:rPr lang="en-US" sz="2000" baseline="0"/>
              <a:t> Current Waveform </a:t>
            </a:r>
            <a:endParaRPr lang="en-US" sz="2000"/>
          </a:p>
        </c:rich>
      </c:tx>
      <c:layout>
        <c:manualLayout>
          <c:xMode val="edge"/>
          <c:yMode val="edge"/>
          <c:x val="0.20341676665020264"/>
          <c:y val="4.7753249335348739E-2"/>
        </c:manualLayout>
      </c:layout>
      <c:overlay val="0"/>
    </c:title>
    <c:autoTitleDeleted val="0"/>
    <c:plotArea>
      <c:layout>
        <c:manualLayout>
          <c:layoutTarget val="inner"/>
          <c:xMode val="edge"/>
          <c:yMode val="edge"/>
          <c:x val="0.168217309861832"/>
          <c:y val="0.20713287342136211"/>
          <c:w val="0.76867265097292803"/>
          <c:h val="0.56516186198454677"/>
        </c:manualLayout>
      </c:layout>
      <c:scatterChart>
        <c:scatterStyle val="lineMarker"/>
        <c:varyColors val="0"/>
        <c:ser>
          <c:idx val="0"/>
          <c:order val="0"/>
          <c:tx>
            <c:v>IL</c:v>
          </c:tx>
          <c:xVal>
            <c:numRef>
              <c:f>Sheet1!$F$50:$F$54</c:f>
              <c:numCache>
                <c:formatCode>General</c:formatCode>
                <c:ptCount val="5"/>
                <c:pt idx="0">
                  <c:v>0</c:v>
                </c:pt>
                <c:pt idx="1">
                  <c:v>1.7</c:v>
                </c:pt>
                <c:pt idx="2">
                  <c:v>2</c:v>
                </c:pt>
                <c:pt idx="3">
                  <c:v>3.7</c:v>
                </c:pt>
                <c:pt idx="4">
                  <c:v>4</c:v>
                </c:pt>
              </c:numCache>
            </c:numRef>
          </c:xVal>
          <c:yVal>
            <c:numRef>
              <c:f>Sheet1!$G$50:$G$54</c:f>
              <c:numCache>
                <c:formatCode>0.00</c:formatCode>
                <c:ptCount val="5"/>
                <c:pt idx="0">
                  <c:v>4.8409090909090899</c:v>
                </c:pt>
                <c:pt idx="1">
                  <c:v>7.1590909090909083</c:v>
                </c:pt>
                <c:pt idx="2">
                  <c:v>4.8409090909090899</c:v>
                </c:pt>
                <c:pt idx="3">
                  <c:v>7.1590909090909083</c:v>
                </c:pt>
                <c:pt idx="4">
                  <c:v>4.8409090909090899</c:v>
                </c:pt>
              </c:numCache>
            </c:numRef>
          </c:yVal>
          <c:smooth val="0"/>
          <c:extLst>
            <c:ext xmlns:c16="http://schemas.microsoft.com/office/drawing/2014/chart" uri="{C3380CC4-5D6E-409C-BE32-E72D297353CC}">
              <c16:uniqueId val="{00000000-EE0A-49B5-BC7A-6F306EC0DD68}"/>
            </c:ext>
          </c:extLst>
        </c:ser>
        <c:dLbls>
          <c:showLegendKey val="0"/>
          <c:showVal val="0"/>
          <c:showCatName val="0"/>
          <c:showSerName val="0"/>
          <c:showPercent val="0"/>
          <c:showBubbleSize val="0"/>
        </c:dLbls>
        <c:axId val="170902656"/>
        <c:axId val="166782464"/>
      </c:scatterChart>
      <c:valAx>
        <c:axId val="170902656"/>
        <c:scaling>
          <c:orientation val="minMax"/>
        </c:scaling>
        <c:delete val="0"/>
        <c:axPos val="b"/>
        <c:majorGridlines/>
        <c:title>
          <c:tx>
            <c:rich>
              <a:bodyPr/>
              <a:lstStyle/>
              <a:p>
                <a:pPr>
                  <a:defRPr sz="1600"/>
                </a:pPr>
                <a:r>
                  <a:rPr lang="en-US" sz="1600"/>
                  <a:t>Time</a:t>
                </a:r>
                <a:r>
                  <a:rPr lang="en-US" sz="1600" baseline="0"/>
                  <a:t> (us)</a:t>
                </a:r>
                <a:endParaRPr lang="en-US" sz="16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400"/>
            </a:pPr>
            <a:endParaRPr lang="en-US"/>
          </a:p>
        </c:txPr>
        <c:crossAx val="166782464"/>
        <c:crosses val="autoZero"/>
        <c:crossBetween val="midCat"/>
      </c:valAx>
      <c:valAx>
        <c:axId val="166782464"/>
        <c:scaling>
          <c:orientation val="minMax"/>
        </c:scaling>
        <c:delete val="0"/>
        <c:axPos val="l"/>
        <c:majorGridlines/>
        <c:title>
          <c:tx>
            <c:rich>
              <a:bodyPr/>
              <a:lstStyle/>
              <a:p>
                <a:pPr>
                  <a:defRPr sz="1600"/>
                </a:pPr>
                <a:r>
                  <a:rPr lang="en-US" altLang="zh-CN" sz="1600"/>
                  <a:t>I</a:t>
                </a:r>
                <a:r>
                  <a:rPr lang="en-US" sz="1600"/>
                  <a:t>nductor</a:t>
                </a:r>
                <a:r>
                  <a:rPr lang="en-US" sz="1600" baseline="0"/>
                  <a:t> current (A)</a:t>
                </a:r>
                <a:endParaRPr lang="en-US" sz="1600"/>
              </a:p>
            </c:rich>
          </c:tx>
          <c:layout>
            <c:manualLayout>
              <c:xMode val="edge"/>
              <c:yMode val="edge"/>
              <c:x val="2.1269209858614378E-2"/>
              <c:y val="0.21080915396203523"/>
            </c:manualLayout>
          </c:layout>
          <c:overlay val="0"/>
        </c:title>
        <c:numFmt formatCode="0.00" sourceLinked="1"/>
        <c:majorTickMark val="none"/>
        <c:minorTickMark val="none"/>
        <c:tickLblPos val="nextTo"/>
        <c:txPr>
          <a:bodyPr/>
          <a:lstStyle/>
          <a:p>
            <a:pPr>
              <a:defRPr sz="1400"/>
            </a:pPr>
            <a:endParaRPr lang="en-US"/>
          </a:p>
        </c:txPr>
        <c:crossAx val="170902656"/>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2000" b="1" i="0" u="none" strike="noStrike" kern="1200" baseline="0">
                <a:solidFill>
                  <a:schemeClr val="tx1"/>
                </a:solidFill>
                <a:latin typeface="+mn-lt"/>
                <a:ea typeface="+mn-ea"/>
                <a:cs typeface="+mn-cs"/>
              </a:defRPr>
            </a:pPr>
            <a:r>
              <a:rPr lang="en-US" sz="2000"/>
              <a:t>Loop</a:t>
            </a:r>
            <a:r>
              <a:rPr lang="en-US" sz="2000" baseline="0"/>
              <a:t> </a:t>
            </a:r>
            <a:r>
              <a:rPr lang="en-US" sz="2000"/>
              <a:t>Bode Plot</a:t>
            </a:r>
          </a:p>
        </c:rich>
      </c:tx>
      <c:layout>
        <c:manualLayout>
          <c:xMode val="edge"/>
          <c:yMode val="edge"/>
          <c:x val="0.42374623874896766"/>
          <c:y val="3.5219003950816494E-2"/>
        </c:manualLayout>
      </c:layout>
      <c:overlay val="0"/>
    </c:title>
    <c:autoTitleDeleted val="0"/>
    <c:plotArea>
      <c:layout>
        <c:manualLayout>
          <c:layoutTarget val="inner"/>
          <c:xMode val="edge"/>
          <c:yMode val="edge"/>
          <c:x val="0.13754928180157133"/>
          <c:y val="0.16504197701770776"/>
          <c:w val="0.73309107814769525"/>
          <c:h val="0.60450453443392704"/>
        </c:manualLayout>
      </c:layout>
      <c:scatterChart>
        <c:scatterStyle val="smoothMarker"/>
        <c:varyColors val="0"/>
        <c:ser>
          <c:idx val="2"/>
          <c:order val="0"/>
          <c:tx>
            <c:v>gain</c:v>
          </c:tx>
          <c:spPr>
            <a:ln>
              <a:solidFill>
                <a:srgbClr val="0070C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Sheet2!$AZ$4:$AZ$404</c:f>
              <c:numCache>
                <c:formatCode>0.00</c:formatCode>
                <c:ptCount val="401"/>
                <c:pt idx="0">
                  <c:v>19.306575763971754</c:v>
                </c:pt>
                <c:pt idx="1">
                  <c:v>19.229815098256061</c:v>
                </c:pt>
                <c:pt idx="2">
                  <c:v>19.154730948695658</c:v>
                </c:pt>
                <c:pt idx="3">
                  <c:v>19.081275350015925</c:v>
                </c:pt>
                <c:pt idx="4">
                  <c:v>19.009398344629517</c:v>
                </c:pt>
                <c:pt idx="5">
                  <c:v>18.939048078884682</c:v>
                </c:pt>
                <c:pt idx="6">
                  <c:v>18.870170900623965</c:v>
                </c:pt>
                <c:pt idx="7">
                  <c:v>18.802711457410638</c:v>
                </c:pt>
                <c:pt idx="8">
                  <c:v>18.736612794819443</c:v>
                </c:pt>
                <c:pt idx="9">
                  <c:v>18.671816454232808</c:v>
                </c:pt>
                <c:pt idx="10">
                  <c:v>18.60826256963411</c:v>
                </c:pt>
                <c:pt idx="11">
                  <c:v>18.545889962943818</c:v>
                </c:pt>
                <c:pt idx="12">
                  <c:v>18.484636237501313</c:v>
                </c:pt>
                <c:pt idx="13">
                  <c:v>18.424437869355312</c:v>
                </c:pt>
                <c:pt idx="14">
                  <c:v>18.365230296086494</c:v>
                </c:pt>
                <c:pt idx="15">
                  <c:v>18.306948002947646</c:v>
                </c:pt>
                <c:pt idx="16">
                  <c:v>18.249524606167608</c:v>
                </c:pt>
                <c:pt idx="17">
                  <c:v>18.192892933325908</c:v>
                </c:pt>
                <c:pt idx="18">
                  <c:v>18.136985100762598</c:v>
                </c:pt>
                <c:pt idx="19">
                  <c:v>18.081732588045078</c:v>
                </c:pt>
                <c:pt idx="20">
                  <c:v>18.027066309565296</c:v>
                </c:pt>
                <c:pt idx="21">
                  <c:v>17.972916683392135</c:v>
                </c:pt>
                <c:pt idx="22">
                  <c:v>17.91921369754834</c:v>
                </c:pt>
                <c:pt idx="23">
                  <c:v>17.865886973924439</c:v>
                </c:pt>
                <c:pt idx="24">
                  <c:v>17.812865830078223</c:v>
                </c:pt>
                <c:pt idx="25">
                  <c:v>17.760079339202278</c:v>
                </c:pt>
                <c:pt idx="26">
                  <c:v>17.707456388568819</c:v>
                </c:pt>
                <c:pt idx="27">
                  <c:v>17.654925736784516</c:v>
                </c:pt>
                <c:pt idx="28">
                  <c:v>17.602416070205045</c:v>
                </c:pt>
                <c:pt idx="29">
                  <c:v>17.549856058871711</c:v>
                </c:pt>
                <c:pt idx="30">
                  <c:v>17.497174412339383</c:v>
                </c:pt>
                <c:pt idx="31">
                  <c:v>17.444299935766217</c:v>
                </c:pt>
                <c:pt idx="32">
                  <c:v>17.391161586632315</c:v>
                </c:pt>
                <c:pt idx="33">
                  <c:v>17.337688532445174</c:v>
                </c:pt>
                <c:pt idx="34">
                  <c:v>17.283810209774948</c:v>
                </c:pt>
                <c:pt idx="35">
                  <c:v>17.229456384943688</c:v>
                </c:pt>
                <c:pt idx="36">
                  <c:v>17.174557216666916</c:v>
                </c:pt>
                <c:pt idx="37">
                  <c:v>17.119043320916681</c:v>
                </c:pt>
                <c:pt idx="38">
                  <c:v>17.062845838240563</c:v>
                </c:pt>
                <c:pt idx="39">
                  <c:v>17.005896503731744</c:v>
                </c:pt>
                <c:pt idx="40">
                  <c:v>16.948127719801356</c:v>
                </c:pt>
                <c:pt idx="41">
                  <c:v>16.889472631857394</c:v>
                </c:pt>
                <c:pt idx="42">
                  <c:v>16.82986520694277</c:v>
                </c:pt>
                <c:pt idx="43">
                  <c:v>16.769240315330606</c:v>
                </c:pt>
                <c:pt idx="44">
                  <c:v>16.707533815018159</c:v>
                </c:pt>
                <c:pt idx="45">
                  <c:v>16.644682639001275</c:v>
                </c:pt>
                <c:pt idx="46">
                  <c:v>16.580624885150488</c:v>
                </c:pt>
                <c:pt idx="47">
                  <c:v>16.515299908448892</c:v>
                </c:pt>
                <c:pt idx="48">
                  <c:v>16.44864841528992</c:v>
                </c:pt>
                <c:pt idx="49">
                  <c:v>16.380612559473242</c:v>
                </c:pt>
                <c:pt idx="50">
                  <c:v>16.311136039477667</c:v>
                </c:pt>
                <c:pt idx="51">
                  <c:v>16.240164196533879</c:v>
                </c:pt>
                <c:pt idx="52">
                  <c:v>16.167644112967505</c:v>
                </c:pt>
                <c:pt idx="53">
                  <c:v>16.093524710234455</c:v>
                </c:pt>
                <c:pt idx="54">
                  <c:v>16.01775684602854</c:v>
                </c:pt>
                <c:pt idx="55">
                  <c:v>15.940293409803832</c:v>
                </c:pt>
                <c:pt idx="56">
                  <c:v>15.861089416026935</c:v>
                </c:pt>
                <c:pt idx="57">
                  <c:v>15.780102094451401</c:v>
                </c:pt>
                <c:pt idx="58">
                  <c:v>15.697290976695228</c:v>
                </c:pt>
                <c:pt idx="59">
                  <c:v>15.612617978398568</c:v>
                </c:pt>
                <c:pt idx="60">
                  <c:v>15.526047476244958</c:v>
                </c:pt>
                <c:pt idx="61">
                  <c:v>15.437546379146028</c:v>
                </c:pt>
                <c:pt idx="62">
                  <c:v>15.347084192914714</c:v>
                </c:pt>
                <c:pt idx="63">
                  <c:v>15.254633077789178</c:v>
                </c:pt>
                <c:pt idx="64">
                  <c:v>15.160167898213709</c:v>
                </c:pt>
                <c:pt idx="65">
                  <c:v>15.063666264338414</c:v>
                </c:pt>
                <c:pt idx="66">
                  <c:v>14.965108564761779</c:v>
                </c:pt>
                <c:pt idx="67">
                  <c:v>14.864477990111135</c:v>
                </c:pt>
                <c:pt idx="68">
                  <c:v>14.761760547132173</c:v>
                </c:pt>
                <c:pt idx="69">
                  <c:v>14.656945063042549</c:v>
                </c:pt>
                <c:pt idx="70">
                  <c:v>14.550023179989596</c:v>
                </c:pt>
                <c:pt idx="71">
                  <c:v>14.440989339543048</c:v>
                </c:pt>
                <c:pt idx="72">
                  <c:v>14.329840757243126</c:v>
                </c:pt>
                <c:pt idx="73">
                  <c:v>14.216577387316242</c:v>
                </c:pt>
                <c:pt idx="74">
                  <c:v>14.101201877759143</c:v>
                </c:pt>
                <c:pt idx="75">
                  <c:v>13.983719516078827</c:v>
                </c:pt>
                <c:pt idx="76">
                  <c:v>13.86413816605789</c:v>
                </c:pt>
                <c:pt idx="77">
                  <c:v>13.742468195991666</c:v>
                </c:pt>
                <c:pt idx="78">
                  <c:v>13.618722398913649</c:v>
                </c:pt>
                <c:pt idx="79">
                  <c:v>13.492915905388399</c:v>
                </c:pt>
                <c:pt idx="80">
                  <c:v>13.365066089506044</c:v>
                </c:pt>
                <c:pt idx="81">
                  <c:v>13.23519246875745</c:v>
                </c:pt>
                <c:pt idx="82">
                  <c:v>13.103316598506519</c:v>
                </c:pt>
                <c:pt idx="83">
                  <c:v>12.969461961801725</c:v>
                </c:pt>
                <c:pt idx="84">
                  <c:v>12.833653855287928</c:v>
                </c:pt>
                <c:pt idx="85">
                  <c:v>12.695919271986318</c:v>
                </c:pt>
                <c:pt idx="86">
                  <c:v>12.556286781709787</c:v>
                </c:pt>
                <c:pt idx="87">
                  <c:v>12.414786409871638</c:v>
                </c:pt>
                <c:pt idx="88">
                  <c:v>12.271449515427861</c:v>
                </c:pt>
                <c:pt idx="89">
                  <c:v>12.12630866866721</c:v>
                </c:pt>
                <c:pt idx="90">
                  <c:v>11.979397529534083</c:v>
                </c:pt>
                <c:pt idx="91">
                  <c:v>11.830750727128905</c:v>
                </c:pt>
                <c:pt idx="92">
                  <c:v>11.680403740991661</c:v>
                </c:pt>
                <c:pt idx="93">
                  <c:v>11.528392784725975</c:v>
                </c:pt>
                <c:pt idx="94">
                  <c:v>11.374754692473545</c:v>
                </c:pt>
                <c:pt idx="95">
                  <c:v>11.219526808696761</c:v>
                </c:pt>
                <c:pt idx="96">
                  <c:v>11.062746881675487</c:v>
                </c:pt>
                <c:pt idx="97">
                  <c:v>10.904452961070517</c:v>
                </c:pt>
                <c:pt idx="98">
                  <c:v>10.744683299854053</c:v>
                </c:pt>
                <c:pt idx="99">
                  <c:v>10.583476260855065</c:v>
                </c:pt>
                <c:pt idx="100">
                  <c:v>10.420870228118046</c:v>
                </c:pt>
                <c:pt idx="101">
                  <c:v>10.256903523224135</c:v>
                </c:pt>
                <c:pt idx="102">
                  <c:v>10.091614326678588</c:v>
                </c:pt>
                <c:pt idx="103">
                  <c:v>9.9250406044252006</c:v>
                </c:pt>
                <c:pt idx="104">
                  <c:v>9.7572200395077804</c:v>
                </c:pt>
                <c:pt idx="105">
                  <c:v>9.5881899688625722</c:v>
                </c:pt>
                <c:pt idx="106">
                  <c:v>9.4179873251910706</c:v>
                </c:pt>
                <c:pt idx="107">
                  <c:v>9.2466485838338315</c:v>
                </c:pt>
                <c:pt idx="108">
                  <c:v>9.0742097145376004</c:v>
                </c:pt>
                <c:pt idx="109">
                  <c:v>8.900706137986699</c:v>
                </c:pt>
                <c:pt idx="110">
                  <c:v>8.7261726869475282</c:v>
                </c:pt>
                <c:pt idx="111">
                  <c:v>8.5506435718601121</c:v>
                </c:pt>
                <c:pt idx="112">
                  <c:v>8.3741523506955993</c:v>
                </c:pt>
                <c:pt idx="113">
                  <c:v>8.1967319028881018</c:v>
                </c:pt>
                <c:pt idx="114">
                  <c:v>8.0184144071411154</c:v>
                </c:pt>
                <c:pt idx="115">
                  <c:v>7.8392313229026911</c:v>
                </c:pt>
                <c:pt idx="116">
                  <c:v>7.6592133752999247</c:v>
                </c:pt>
                <c:pt idx="117">
                  <c:v>7.4783905433221536</c:v>
                </c:pt>
                <c:pt idx="118">
                  <c:v>7.2967920510417308</c:v>
                </c:pt>
                <c:pt idx="119">
                  <c:v>7.1144463616642248</c:v>
                </c:pt>
                <c:pt idx="120">
                  <c:v>6.9313811742018654</c:v>
                </c:pt>
                <c:pt idx="121">
                  <c:v>6.7476234225696192</c:v>
                </c:pt>
                <c:pt idx="122">
                  <c:v>6.5631992769079845</c:v>
                </c:pt>
                <c:pt idx="123">
                  <c:v>6.3781341469436885</c:v>
                </c:pt>
                <c:pt idx="124">
                  <c:v>6.1924526872054315</c:v>
                </c:pt>
                <c:pt idx="125">
                  <c:v>6.0061788039208333</c:v>
                </c:pt>
                <c:pt idx="126">
                  <c:v>5.8193356634270916</c:v>
                </c:pt>
                <c:pt idx="127">
                  <c:v>5.6319457019378083</c:v>
                </c:pt>
                <c:pt idx="128">
                  <c:v>5.4440306365154747</c:v>
                </c:pt>
                <c:pt idx="129">
                  <c:v>5.255611477108701</c:v>
                </c:pt>
                <c:pt idx="130">
                  <c:v>5.0667085395211773</c:v>
                </c:pt>
                <c:pt idx="131">
                  <c:v>4.877341459188103</c:v>
                </c:pt>
                <c:pt idx="132">
                  <c:v>4.6875292056445472</c:v>
                </c:pt>
                <c:pt idx="133">
                  <c:v>4.4972900975774683</c:v>
                </c:pt>
                <c:pt idx="134">
                  <c:v>4.3066418183619994</c:v>
                </c:pt>
                <c:pt idx="135">
                  <c:v>4.1156014319899059</c:v>
                </c:pt>
                <c:pt idx="136">
                  <c:v>3.9241853993054296</c:v>
                </c:pt>
                <c:pt idx="137">
                  <c:v>3.7324095944711924</c:v>
                </c:pt>
                <c:pt idx="138">
                  <c:v>3.5402893215929332</c:v>
                </c:pt>
                <c:pt idx="139">
                  <c:v>3.3478393314392538</c:v>
                </c:pt>
                <c:pt idx="140">
                  <c:v>3.1550738381978753</c:v>
                </c:pt>
                <c:pt idx="141">
                  <c:v>2.9620065362155641</c:v>
                </c:pt>
                <c:pt idx="142">
                  <c:v>2.7686506166752478</c:v>
                </c:pt>
                <c:pt idx="143">
                  <c:v>2.5750187841676047</c:v>
                </c:pt>
                <c:pt idx="144">
                  <c:v>2.3811232731201568</c:v>
                </c:pt>
                <c:pt idx="145">
                  <c:v>2.1869758640508588</c:v>
                </c:pt>
                <c:pt idx="146">
                  <c:v>1.9925878996168482</c:v>
                </c:pt>
                <c:pt idx="147">
                  <c:v>1.7979703004340792</c:v>
                </c:pt>
                <c:pt idx="148">
                  <c:v>1.6031335806453371</c:v>
                </c:pt>
                <c:pt idx="149">
                  <c:v>1.4080878632185039</c:v>
                </c:pt>
                <c:pt idx="150">
                  <c:v>1.212842894959828</c:v>
                </c:pt>
                <c:pt idx="151">
                  <c:v>1.0174080612286225</c:v>
                </c:pt>
                <c:pt idx="152">
                  <c:v>0.82179240034367962</c:v>
                </c:pt>
                <c:pt idx="153">
                  <c:v>0.62600461767251647</c:v>
                </c:pt>
                <c:pt idx="154">
                  <c:v>0.43005309939748826</c:v>
                </c:pt>
                <c:pt idx="155">
                  <c:v>0.23394592595415131</c:v>
                </c:pt>
                <c:pt idx="156">
                  <c:v>3.7690885138832425E-2</c:v>
                </c:pt>
                <c:pt idx="157">
                  <c:v>-0.15870451511602154</c:v>
                </c:pt>
                <c:pt idx="158">
                  <c:v>-0.35523303429939479</c:v>
                </c:pt>
                <c:pt idx="159">
                  <c:v>-0.55188768721097003</c:v>
                </c:pt>
                <c:pt idx="160">
                  <c:v>-0.7486617321810014</c:v>
                </c:pt>
                <c:pt idx="161">
                  <c:v>-0.94554865961807688</c:v>
                </c:pt>
                <c:pt idx="162">
                  <c:v>-1.1425421808820591</c:v>
                </c:pt>
                <c:pt idx="163">
                  <c:v>-1.3396362174783349</c:v>
                </c:pt>
                <c:pt idx="164">
                  <c:v>-1.5368248905698851</c:v>
                </c:pt>
                <c:pt idx="165">
                  <c:v>-1.7341025108026416</c:v>
                </c:pt>
                <c:pt idx="166">
                  <c:v>-1.9314635684401202</c:v>
                </c:pt>
                <c:pt idx="167">
                  <c:v>-2.1289027238024931</c:v>
                </c:pt>
                <c:pt idx="168">
                  <c:v>-2.3264147980060659</c:v>
                </c:pt>
                <c:pt idx="169">
                  <c:v>-2.5239947639985822</c:v>
                </c:pt>
                <c:pt idx="170">
                  <c:v>-2.7216377378864323</c:v>
                </c:pt>
                <c:pt idx="171">
                  <c:v>-2.9193389705495827</c:v>
                </c:pt>
                <c:pt idx="172">
                  <c:v>-3.1170938395411416</c:v>
                </c:pt>
                <c:pt idx="173">
                  <c:v>-3.3148978412680754</c:v>
                </c:pt>
                <c:pt idx="174">
                  <c:v>-3.5127465834507245</c:v>
                </c:pt>
                <c:pt idx="175">
                  <c:v>-3.7106357778586103</c:v>
                </c:pt>
                <c:pt idx="176">
                  <c:v>-3.908561233321842</c:v>
                </c:pt>
                <c:pt idx="177">
                  <c:v>-4.1065188490164344</c:v>
                </c:pt>
                <c:pt idx="178">
                  <c:v>-4.3045046080240734</c:v>
                </c:pt>
                <c:pt idx="179">
                  <c:v>-4.5025145711670573</c:v>
                </c:pt>
                <c:pt idx="180">
                  <c:v>-4.7005448711194813</c:v>
                </c:pt>
                <c:pt idx="181">
                  <c:v>-4.8985917067978848</c:v>
                </c:pt>
                <c:pt idx="182">
                  <c:v>-5.0966513380340279</c:v>
                </c:pt>
                <c:pt idx="183">
                  <c:v>-5.2947200805345886</c:v>
                </c:pt>
                <c:pt idx="184">
                  <c:v>-5.4927943011333307</c:v>
                </c:pt>
                <c:pt idx="185">
                  <c:v>-5.6908704133415302</c:v>
                </c:pt>
                <c:pt idx="186">
                  <c:v>-5.8889448732047764</c:v>
                </c:pt>
                <c:pt idx="187">
                  <c:v>-6.0870141754747076</c:v>
                </c:pt>
                <c:pt idx="188">
                  <c:v>-6.2850748501048139</c:v>
                </c:pt>
                <c:pt idx="189">
                  <c:v>-6.4831234590817406</c:v>
                </c:pt>
                <c:pt idx="190">
                  <c:v>-6.681156593603669</c:v>
                </c:pt>
                <c:pt idx="191">
                  <c:v>-6.8791708716186477</c:v>
                </c:pt>
                <c:pt idx="192">
                  <c:v>-7.0771629357370838</c:v>
                </c:pt>
                <c:pt idx="193">
                  <c:v>-7.275129451532897</c:v>
                </c:pt>
                <c:pt idx="194">
                  <c:v>-7.4730671062498653</c:v>
                </c:pt>
                <c:pt idx="195">
                  <c:v>-7.670972607929146</c:v>
                </c:pt>
                <c:pt idx="196">
                  <c:v>-7.8688426849754824</c:v>
                </c:pt>
                <c:pt idx="197">
                  <c:v>-8.0666740861805284</c:v>
                </c:pt>
                <c:pt idx="198">
                  <c:v>-8.2644635812206761</c:v>
                </c:pt>
                <c:pt idx="199">
                  <c:v>-8.462207961649046</c:v>
                </c:pt>
                <c:pt idx="200">
                  <c:v>-8.6599040423990949</c:v>
                </c:pt>
                <c:pt idx="201">
                  <c:v>-8.8575486638191236</c:v>
                </c:pt>
                <c:pt idx="202">
                  <c:v>-9.0551386942544614</c:v>
                </c:pt>
                <c:pt idx="203">
                  <c:v>-9.2526710331953979</c:v>
                </c:pt>
                <c:pt idx="204">
                  <c:v>-9.4501426150053938</c:v>
                </c:pt>
                <c:pt idx="205">
                  <c:v>-9.6475504132445877</c:v>
                </c:pt>
                <c:pt idx="206">
                  <c:v>-9.8448914456004459</c:v>
                </c:pt>
                <c:pt idx="207">
                  <c:v>-10.042162779434944</c:v>
                </c:pt>
                <c:pt idx="208">
                  <c:v>-10.239361537955544</c:v>
                </c:pt>
                <c:pt idx="209">
                  <c:v>-10.436484907012678</c:v>
                </c:pt>
                <c:pt idx="210">
                  <c:v>-10.633530142523476</c:v>
                </c:pt>
                <c:pt idx="211">
                  <c:v>-10.830494578515889</c:v>
                </c:pt>
                <c:pt idx="212">
                  <c:v>-11.027375635783221</c:v>
                </c:pt>
                <c:pt idx="213">
                  <c:v>-11.224170831132298</c:v>
                </c:pt>
                <c:pt idx="214">
                  <c:v>-11.420877787203414</c:v>
                </c:pt>
                <c:pt idx="215">
                  <c:v>-11.617494242831867</c:v>
                </c:pt>
                <c:pt idx="216">
                  <c:v>-11.814018063914856</c:v>
                </c:pt>
                <c:pt idx="217">
                  <c:v>-12.010447254738596</c:v>
                </c:pt>
                <c:pt idx="218">
                  <c:v>-12.206779969712688</c:v>
                </c:pt>
                <c:pt idx="219">
                  <c:v>-12.403014525449803</c:v>
                </c:pt>
                <c:pt idx="220">
                  <c:v>-12.599149413119905</c:v>
                </c:pt>
                <c:pt idx="221">
                  <c:v>-12.79518331099878</c:v>
                </c:pt>
                <c:pt idx="222">
                  <c:v>-12.991115097121885</c:v>
                </c:pt>
                <c:pt idx="223">
                  <c:v>-13.186943861944647</c:v>
                </c:pt>
                <c:pt idx="224">
                  <c:v>-13.382668920902862</c:v>
                </c:pt>
                <c:pt idx="225">
                  <c:v>-13.578289826756313</c:v>
                </c:pt>
                <c:pt idx="226">
                  <c:v>-13.773806381593509</c:v>
                </c:pt>
                <c:pt idx="227">
                  <c:v>-13.969218648366299</c:v>
                </c:pt>
                <c:pt idx="228">
                  <c:v>-14.164526961819083</c:v>
                </c:pt>
                <c:pt idx="229">
                  <c:v>-14.359731938670944</c:v>
                </c:pt>
                <c:pt idx="230">
                  <c:v>-14.554834486908341</c:v>
                </c:pt>
                <c:pt idx="231">
                  <c:v>-14.749835814041941</c:v>
                </c:pt>
                <c:pt idx="232">
                  <c:v>-14.944737434184393</c:v>
                </c:pt>
                <c:pt idx="233">
                  <c:v>-15.139541173806453</c:v>
                </c:pt>
                <c:pt idx="234">
                  <c:v>-15.334249176034815</c:v>
                </c:pt>
                <c:pt idx="235">
                  <c:v>-15.528863903362511</c:v>
                </c:pt>
                <c:pt idx="236">
                  <c:v>-15.723388138651025</c:v>
                </c:pt>
                <c:pt idx="237">
                  <c:v>-15.91782498431747</c:v>
                </c:pt>
                <c:pt idx="238">
                  <c:v>-16.112177859612622</c:v>
                </c:pt>
                <c:pt idx="239">
                  <c:v>-16.306450495914405</c:v>
                </c:pt>
                <c:pt idx="240">
                  <c:v>-16.500646929978803</c:v>
                </c:pt>
                <c:pt idx="241">
                  <c:v>-16.694771495112942</c:v>
                </c:pt>
                <c:pt idx="242">
                  <c:v>-16.888828810256484</c:v>
                </c:pt>
                <c:pt idx="243">
                  <c:v>-17.082823766983065</c:v>
                </c:pt>
                <c:pt idx="244">
                  <c:v>-17.276761514457025</c:v>
                </c:pt>
                <c:pt idx="245">
                  <c:v>-17.470647442408961</c:v>
                </c:pt>
                <c:pt idx="246">
                  <c:v>-17.664487162217174</c:v>
                </c:pt>
                <c:pt idx="247">
                  <c:v>-17.858286486209277</c:v>
                </c:pt>
                <c:pt idx="248">
                  <c:v>-18.052051405322693</c:v>
                </c:pt>
                <c:pt idx="249">
                  <c:v>-18.245788065286</c:v>
                </c:pt>
                <c:pt idx="250">
                  <c:v>-18.439502741504725</c:v>
                </c:pt>
                <c:pt idx="251">
                  <c:v>-18.633201812853375</c:v>
                </c:pt>
                <c:pt idx="252">
                  <c:v>-18.826891734596199</c:v>
                </c:pt>
                <c:pt idx="253">
                  <c:v>-19.020579010664608</c:v>
                </c:pt>
                <c:pt idx="254">
                  <c:v>-19.214270165537563</c:v>
                </c:pt>
                <c:pt idx="255">
                  <c:v>-19.407971715971783</c:v>
                </c:pt>
                <c:pt idx="256">
                  <c:v>-19.601690142833387</c:v>
                </c:pt>
                <c:pt idx="257">
                  <c:v>-19.795431863280886</c:v>
                </c:pt>
                <c:pt idx="258">
                  <c:v>-19.989203203542921</c:v>
                </c:pt>
                <c:pt idx="259">
                  <c:v>-20.183010372527939</c:v>
                </c:pt>
                <c:pt idx="260">
                  <c:v>-20.37685943648642</c:v>
                </c:pt>
                <c:pt idx="261">
                  <c:v>-20.57075629493513</c:v>
                </c:pt>
                <c:pt idx="262">
                  <c:v>-20.764706658030256</c:v>
                </c:pt>
                <c:pt idx="263">
                  <c:v>-20.958716025558189</c:v>
                </c:pt>
                <c:pt idx="264">
                  <c:v>-21.152789667688001</c:v>
                </c:pt>
                <c:pt idx="265">
                  <c:v>-21.346932607606263</c:v>
                </c:pt>
                <c:pt idx="266">
                  <c:v>-21.541149606128506</c:v>
                </c:pt>
                <c:pt idx="267">
                  <c:v>-21.735445148356451</c:v>
                </c:pt>
                <c:pt idx="268">
                  <c:v>-21.929823432423579</c:v>
                </c:pt>
                <c:pt idx="269">
                  <c:v>-22.124288360346931</c:v>
                </c:pt>
                <c:pt idx="270">
                  <c:v>-22.318843530977649</c:v>
                </c:pt>
                <c:pt idx="271">
                  <c:v>-22.513492235020021</c:v>
                </c:pt>
                <c:pt idx="272">
                  <c:v>-22.708237452067802</c:v>
                </c:pt>
                <c:pt idx="273">
                  <c:v>-22.903081849585806</c:v>
                </c:pt>
                <c:pt idx="274">
                  <c:v>-23.098027783748176</c:v>
                </c:pt>
                <c:pt idx="275">
                  <c:v>-23.293077302029818</c:v>
                </c:pt>
                <c:pt idx="276">
                  <c:v>-23.48823214743377</c:v>
                </c:pt>
                <c:pt idx="277">
                  <c:v>-23.683493764228089</c:v>
                </c:pt>
                <c:pt idx="278">
                  <c:v>-23.8788633050576</c:v>
                </c:pt>
                <c:pt idx="279">
                  <c:v>-24.074341639290033</c:v>
                </c:pt>
                <c:pt idx="280">
                  <c:v>-24.269929362453745</c:v>
                </c:pt>
                <c:pt idx="281">
                  <c:v>-24.465626806622581</c:v>
                </c:pt>
                <c:pt idx="282">
                  <c:v>-24.661434051604587</c:v>
                </c:pt>
                <c:pt idx="283">
                  <c:v>-24.857350936793441</c:v>
                </c:pt>
                <c:pt idx="284">
                  <c:v>-25.053377073547068</c:v>
                </c:pt>
                <c:pt idx="285">
                  <c:v>-25.249511857961878</c:v>
                </c:pt>
                <c:pt idx="286">
                  <c:v>-25.445754483918712</c:v>
                </c:pt>
                <c:pt idx="287">
                  <c:v>-25.642103956284092</c:v>
                </c:pt>
                <c:pt idx="288">
                  <c:v>-25.838559104158296</c:v>
                </c:pt>
                <c:pt idx="289">
                  <c:v>-26.035118594071417</c:v>
                </c:pt>
                <c:pt idx="290">
                  <c:v>-26.231780943036355</c:v>
                </c:pt>
                <c:pt idx="291">
                  <c:v>-26.428544531378201</c:v>
                </c:pt>
                <c:pt idx="292">
                  <c:v>-26.625407615268625</c:v>
                </c:pt>
                <c:pt idx="293">
                  <c:v>-26.822368338900691</c:v>
                </c:pt>
                <c:pt idx="294">
                  <c:v>-27.019424746255289</c:v>
                </c:pt>
                <c:pt idx="295">
                  <c:v>-27.216574792405101</c:v>
                </c:pt>
                <c:pt idx="296">
                  <c:v>-27.413816354330056</c:v>
                </c:pt>
                <c:pt idx="297">
                  <c:v>-27.611147241205014</c:v>
                </c:pt>
                <c:pt idx="298">
                  <c:v>-27.808565204143065</c:v>
                </c:pt>
                <c:pt idx="299">
                  <c:v>-28.006067945376532</c:v>
                </c:pt>
                <c:pt idx="300">
                  <c:v>-28.203653126865767</c:v>
                </c:pt>
                <c:pt idx="301">
                  <c:v>-28.401318378331503</c:v>
                </c:pt>
                <c:pt idx="302">
                  <c:v>-28.59906130471094</c:v>
                </c:pt>
                <c:pt idx="303">
                  <c:v>-28.79687949304186</c:v>
                </c:pt>
                <c:pt idx="304">
                  <c:v>-28.994770518783078</c:v>
                </c:pt>
                <c:pt idx="305">
                  <c:v>-29.192731951582456</c:v>
                </c:pt>
                <c:pt idx="306">
                  <c:v>-29.390761360506463</c:v>
                </c:pt>
                <c:pt idx="307">
                  <c:v>-29.588856318747649</c:v>
                </c:pt>
                <c:pt idx="308">
                  <c:v>-29.787014407827513</c:v>
                </c:pt>
                <c:pt idx="309">
                  <c:v>-29.985233221314697</c:v>
                </c:pt>
                <c:pt idx="310">
                  <c:v>-30.183510368078462</c:v>
                </c:pt>
                <c:pt idx="311">
                  <c:v>-30.381843475098837</c:v>
                </c:pt>
                <c:pt idx="312">
                  <c:v>-30.580230189854635</c:v>
                </c:pt>
                <c:pt idx="313">
                  <c:v>-30.778668182311232</c:v>
                </c:pt>
                <c:pt idx="314">
                  <c:v>-30.97715514652948</c:v>
                </c:pt>
                <c:pt idx="315">
                  <c:v>-31.175688801917598</c:v>
                </c:pt>
                <c:pt idx="316">
                  <c:v>-31.37426689414594</c:v>
                </c:pt>
                <c:pt idx="317">
                  <c:v>-31.572887195746539</c:v>
                </c:pt>
                <c:pt idx="318">
                  <c:v>-31.771547506415153</c:v>
                </c:pt>
                <c:pt idx="319">
                  <c:v>-31.970245653036674</c:v>
                </c:pt>
                <c:pt idx="320">
                  <c:v>-32.16897948945055</c:v>
                </c:pt>
                <c:pt idx="321">
                  <c:v>-32.367746895973653</c:v>
                </c:pt>
                <c:pt idx="322">
                  <c:v>-32.56654577869736</c:v>
                </c:pt>
                <c:pt idx="323">
                  <c:v>-32.765374068573557</c:v>
                </c:pt>
                <c:pt idx="324">
                  <c:v>-32.964229720303074</c:v>
                </c:pt>
                <c:pt idx="325">
                  <c:v>-33.163110711041512</c:v>
                </c:pt>
                <c:pt idx="326">
                  <c:v>-33.362015038932746</c:v>
                </c:pt>
                <c:pt idx="327">
                  <c:v>-33.560940721482353</c:v>
                </c:pt>
                <c:pt idx="328">
                  <c:v>-33.759885793781173</c:v>
                </c:pt>
                <c:pt idx="329">
                  <c:v>-33.958848306587299</c:v>
                </c:pt>
                <c:pt idx="330">
                  <c:v>-34.157826324275852</c:v>
                </c:pt>
                <c:pt idx="331">
                  <c:v>-34.35681792266351</c:v>
                </c:pt>
                <c:pt idx="332">
                  <c:v>-34.555821186713779</c:v>
                </c:pt>
                <c:pt idx="333">
                  <c:v>-34.754834208129722</c:v>
                </c:pt>
                <c:pt idx="334">
                  <c:v>-34.953855082837578</c:v>
                </c:pt>
                <c:pt idx="335">
                  <c:v>-35.152881908366723</c:v>
                </c:pt>
                <c:pt idx="336">
                  <c:v>-35.351912781127517</c:v>
                </c:pt>
                <c:pt idx="337">
                  <c:v>-35.550945793592284</c:v>
                </c:pt>
                <c:pt idx="338">
                  <c:v>-35.749979031377777</c:v>
                </c:pt>
                <c:pt idx="339">
                  <c:v>-35.949010570233341</c:v>
                </c:pt>
                <c:pt idx="340">
                  <c:v>-36.148038472933514</c:v>
                </c:pt>
                <c:pt idx="341">
                  <c:v>-36.347060786076042</c:v>
                </c:pt>
                <c:pt idx="342">
                  <c:v>-36.546075536783995</c:v>
                </c:pt>
                <c:pt idx="343">
                  <c:v>-36.745080729311468</c:v>
                </c:pt>
                <c:pt idx="344">
                  <c:v>-36.944074341550802</c:v>
                </c:pt>
                <c:pt idx="345">
                  <c:v>-37.14305432143923</c:v>
                </c:pt>
                <c:pt idx="346">
                  <c:v>-37.342018583262266</c:v>
                </c:pt>
                <c:pt idx="347">
                  <c:v>-37.540965003851213</c:v>
                </c:pt>
                <c:pt idx="348">
                  <c:v>-37.73989141867051</c:v>
                </c:pt>
                <c:pt idx="349">
                  <c:v>-37.938795617791882</c:v>
                </c:pt>
                <c:pt idx="350">
                  <c:v>-38.13767534174999</c:v>
                </c:pt>
                <c:pt idx="351">
                  <c:v>-38.336528277276003</c:v>
                </c:pt>
                <c:pt idx="352">
                  <c:v>-38.535352052903256</c:v>
                </c:pt>
                <c:pt idx="353">
                  <c:v>-38.734144234439839</c:v>
                </c:pt>
                <c:pt idx="354">
                  <c:v>-38.93290232030256</c:v>
                </c:pt>
                <c:pt idx="355">
                  <c:v>-39.131623736706025</c:v>
                </c:pt>
                <c:pt idx="356">
                  <c:v>-39.330305832700766</c:v>
                </c:pt>
                <c:pt idx="357">
                  <c:v>-39.528945875053786</c:v>
                </c:pt>
                <c:pt idx="358">
                  <c:v>-39.727541042964397</c:v>
                </c:pt>
                <c:pt idx="359">
                  <c:v>-39.926088422608331</c:v>
                </c:pt>
                <c:pt idx="360">
                  <c:v>-40.124585001503299</c:v>
                </c:pt>
                <c:pt idx="361">
                  <c:v>-40.32302766268743</c:v>
                </c:pt>
                <c:pt idx="362">
                  <c:v>-40.521413178703625</c:v>
                </c:pt>
                <c:pt idx="363">
                  <c:v>-40.719738205381262</c:v>
                </c:pt>
                <c:pt idx="364">
                  <c:v>-40.917999275407915</c:v>
                </c:pt>
                <c:pt idx="365">
                  <c:v>-41.116192791681357</c:v>
                </c:pt>
                <c:pt idx="366">
                  <c:v>-41.314315020435096</c:v>
                </c:pt>
                <c:pt idx="367">
                  <c:v>-41.512362084127311</c:v>
                </c:pt>
                <c:pt idx="368">
                  <c:v>-41.7103299540859</c:v>
                </c:pt>
                <c:pt idx="369">
                  <c:v>-41.908214442899798</c:v>
                </c:pt>
                <c:pt idx="370">
                  <c:v>-42.106011196548685</c:v>
                </c:pt>
                <c:pt idx="371">
                  <c:v>-42.303715686261974</c:v>
                </c:pt>
                <c:pt idx="372">
                  <c:v>-42.501323200098305</c:v>
                </c:pt>
                <c:pt idx="373">
                  <c:v>-42.698828834237489</c:v>
                </c:pt>
                <c:pt idx="374">
                  <c:v>-42.896227483975913</c:v>
                </c:pt>
                <c:pt idx="375">
                  <c:v>-43.093513834417514</c:v>
                </c:pt>
                <c:pt idx="376">
                  <c:v>-43.290682350852236</c:v>
                </c:pt>
                <c:pt idx="377">
                  <c:v>-43.487727268814332</c:v>
                </c:pt>
                <c:pt idx="378">
                  <c:v>-43.684642583813165</c:v>
                </c:pt>
                <c:pt idx="379">
                  <c:v>-43.881422040729134</c:v>
                </c:pt>
                <c:pt idx="380">
                  <c:v>-44.078059122870478</c:v>
                </c:pt>
                <c:pt idx="381">
                  <c:v>-44.274547040682236</c:v>
                </c:pt>
                <c:pt idx="382">
                  <c:v>-44.470878720104658</c:v>
                </c:pt>
                <c:pt idx="383">
                  <c:v>-44.667046790576215</c:v>
                </c:pt>
                <c:pt idx="384">
                  <c:v>-44.863043572678301</c:v>
                </c:pt>
                <c:pt idx="385">
                  <c:v>-45.058861065419052</c:v>
                </c:pt>
                <c:pt idx="386">
                  <c:v>-45.254490933156248</c:v>
                </c:pt>
                <c:pt idx="387">
                  <c:v>-45.449924492158772</c:v>
                </c:pt>
                <c:pt idx="388">
                  <c:v>-45.645152696809951</c:v>
                </c:pt>
                <c:pt idx="389">
                  <c:v>-45.84016612545534</c:v>
                </c:pt>
                <c:pt idx="390">
                  <c:v>-46.034954965901264</c:v>
                </c:pt>
                <c:pt idx="391">
                  <c:v>-46.229509000571817</c:v>
                </c:pt>
                <c:pt idx="392">
                  <c:v>-46.423817591333908</c:v>
                </c:pt>
                <c:pt idx="393">
                  <c:v>-46.617869664003742</c:v>
                </c:pt>
                <c:pt idx="394">
                  <c:v>-46.811653692548859</c:v>
                </c:pt>
                <c:pt idx="395">
                  <c:v>-47.005157683005173</c:v>
                </c:pt>
                <c:pt idx="396">
                  <c:v>-47.19836915712991</c:v>
                </c:pt>
                <c:pt idx="397">
                  <c:v>-47.391275135815789</c:v>
                </c:pt>
                <c:pt idx="398">
                  <c:v>-47.583862122295827</c:v>
                </c:pt>
                <c:pt idx="399">
                  <c:v>-47.776116085170841</c:v>
                </c:pt>
                <c:pt idx="400">
                  <c:v>-47.968022441298871</c:v>
                </c:pt>
              </c:numCache>
            </c:numRef>
          </c:yVal>
          <c:smooth val="1"/>
          <c:extLst>
            <c:ext xmlns:c16="http://schemas.microsoft.com/office/drawing/2014/chart" uri="{C3380CC4-5D6E-409C-BE32-E72D297353CC}">
              <c16:uniqueId val="{00000000-90B4-4E7B-BE81-58785332E863}"/>
            </c:ext>
          </c:extLst>
        </c:ser>
        <c:dLbls>
          <c:showLegendKey val="0"/>
          <c:showVal val="0"/>
          <c:showCatName val="0"/>
          <c:showSerName val="0"/>
          <c:showPercent val="0"/>
          <c:showBubbleSize val="0"/>
        </c:dLbls>
        <c:axId val="218861568"/>
        <c:axId val="218863488"/>
      </c:scatterChart>
      <c:scatterChart>
        <c:scatterStyle val="smoothMarker"/>
        <c:varyColors val="0"/>
        <c:ser>
          <c:idx val="3"/>
          <c:order val="1"/>
          <c:tx>
            <c:v>phase</c:v>
          </c:tx>
          <c:spPr>
            <a:ln>
              <a:solidFill>
                <a:srgbClr val="C0000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Sheet2!$BB$4:$BB$404</c:f>
              <c:numCache>
                <c:formatCode>0.00</c:formatCode>
                <c:ptCount val="401"/>
                <c:pt idx="0">
                  <c:v>131.87428671747239</c:v>
                </c:pt>
                <c:pt idx="1">
                  <c:v>132.22674812546464</c:v>
                </c:pt>
                <c:pt idx="2">
                  <c:v>132.56870117316453</c:v>
                </c:pt>
                <c:pt idx="3">
                  <c:v>132.89979197025019</c:v>
                </c:pt>
                <c:pt idx="4">
                  <c:v>133.21967783514992</c:v>
                </c:pt>
                <c:pt idx="5">
                  <c:v>133.52802774452238</c:v>
                </c:pt>
                <c:pt idx="6">
                  <c:v>133.82452273572551</c:v>
                </c:pt>
                <c:pt idx="7">
                  <c:v>134.10885626340476</c:v>
                </c:pt>
                <c:pt idx="8">
                  <c:v>134.3807345117439</c:v>
                </c:pt>
                <c:pt idx="9">
                  <c:v>134.63987666429043</c:v>
                </c:pt>
                <c:pt idx="10">
                  <c:v>134.88601513359387</c:v>
                </c:pt>
                <c:pt idx="11">
                  <c:v>135.11889575317528</c:v>
                </c:pt>
                <c:pt idx="12">
                  <c:v>135.33827793457755</c:v>
                </c:pt>
                <c:pt idx="13">
                  <c:v>135.5439347924285</c:v>
                </c:pt>
                <c:pt idx="14">
                  <c:v>135.73565324058325</c:v>
                </c:pt>
                <c:pt idx="15">
                  <c:v>135.91323406249657</c:v>
                </c:pt>
                <c:pt idx="16">
                  <c:v>136.07649195901587</c:v>
                </c:pt>
                <c:pt idx="17">
                  <c:v>136.22525557677784</c:v>
                </c:pt>
                <c:pt idx="18">
                  <c:v>136.35936752034155</c:v>
                </c:pt>
                <c:pt idx="19">
                  <c:v>136.47868435110172</c:v>
                </c:pt>
                <c:pt idx="20">
                  <c:v>136.58307657589637</c:v>
                </c:pt>
                <c:pt idx="21">
                  <c:v>136.67242862806114</c:v>
                </c:pt>
                <c:pt idx="22">
                  <c:v>136.7466388434878</c:v>
                </c:pt>
                <c:pt idx="23">
                  <c:v>136.80561943402236</c:v>
                </c:pt>
                <c:pt idx="24">
                  <c:v>136.84929646029002</c:v>
                </c:pt>
                <c:pt idx="25">
                  <c:v>136.87760980576542</c:v>
                </c:pt>
                <c:pt idx="26">
                  <c:v>136.890513153619</c:v>
                </c:pt>
                <c:pt idx="27">
                  <c:v>136.88797396756692</c:v>
                </c:pt>
                <c:pt idx="28">
                  <c:v>136.86997347763861</c:v>
                </c:pt>
                <c:pt idx="29">
                  <c:v>136.83650667145076</c:v>
                </c:pt>
                <c:pt idx="30">
                  <c:v>136.78758229124949</c:v>
                </c:pt>
                <c:pt idx="31">
                  <c:v>136.72322283664988</c:v>
                </c:pt>
                <c:pt idx="32">
                  <c:v>136.64346457267104</c:v>
                </c:pt>
                <c:pt idx="33">
                  <c:v>136.54835754233881</c:v>
                </c:pt>
                <c:pt idx="34">
                  <c:v>136.43796558280698</c:v>
                </c:pt>
                <c:pt idx="35">
                  <c:v>136.31236634363879</c:v>
                </c:pt>
                <c:pt idx="36">
                  <c:v>136.17165130559206</c:v>
                </c:pt>
                <c:pt idx="37">
                  <c:v>136.01592579797293</c:v>
                </c:pt>
                <c:pt idx="38">
                  <c:v>135.84530901236033</c:v>
                </c:pt>
                <c:pt idx="39">
                  <c:v>135.65993401026719</c:v>
                </c:pt>
                <c:pt idx="40">
                  <c:v>135.45994772209229</c:v>
                </c:pt>
                <c:pt idx="41">
                  <c:v>135.24551093453542</c:v>
                </c:pt>
                <c:pt idx="42">
                  <c:v>135.01679826349857</c:v>
                </c:pt>
                <c:pt idx="43">
                  <c:v>134.77399810938505</c:v>
                </c:pt>
                <c:pt idx="44">
                  <c:v>134.51731259163182</c:v>
                </c:pt>
                <c:pt idx="45">
                  <c:v>134.24695745927994</c:v>
                </c:pt>
                <c:pt idx="46">
                  <c:v>133.96316197439901</c:v>
                </c:pt>
                <c:pt idx="47">
                  <c:v>133.6661687652383</c:v>
                </c:pt>
                <c:pt idx="48">
                  <c:v>133.35623364608429</c:v>
                </c:pt>
                <c:pt idx="49">
                  <c:v>133.03362540095657</c:v>
                </c:pt>
                <c:pt idx="50">
                  <c:v>132.69862552847744</c:v>
                </c:pt>
                <c:pt idx="51">
                  <c:v>132.35152794550251</c:v>
                </c:pt>
                <c:pt idx="52">
                  <c:v>131.99263864739794</c:v>
                </c:pt>
                <c:pt idx="53">
                  <c:v>131.62227532319426</c:v>
                </c:pt>
                <c:pt idx="54">
                  <c:v>131.24076692423552</c:v>
                </c:pt>
                <c:pt idx="55">
                  <c:v>130.84845318536628</c:v>
                </c:pt>
                <c:pt idx="56">
                  <c:v>130.44568409816267</c:v>
                </c:pt>
                <c:pt idx="57">
                  <c:v>130.03281933620084</c:v>
                </c:pt>
                <c:pt idx="58">
                  <c:v>129.61022763287065</c:v>
                </c:pt>
                <c:pt idx="59">
                  <c:v>129.17828611276909</c:v>
                </c:pt>
                <c:pt idx="60">
                  <c:v>128.73737957824557</c:v>
                </c:pt>
                <c:pt idx="61">
                  <c:v>128.28789975320581</c:v>
                </c:pt>
                <c:pt idx="62">
                  <c:v>127.83024448681088</c:v>
                </c:pt>
                <c:pt idx="63">
                  <c:v>127.36481692021636</c:v>
                </c:pt>
                <c:pt idx="64">
                  <c:v>126.89202461998346</c:v>
                </c:pt>
                <c:pt idx="65">
                  <c:v>126.41227868224338</c:v>
                </c:pt>
                <c:pt idx="66">
                  <c:v>125.92599281210533</c:v>
                </c:pt>
                <c:pt idx="67">
                  <c:v>125.43358238315828</c:v>
                </c:pt>
                <c:pt idx="68">
                  <c:v>124.93546348221921</c:v>
                </c:pt>
                <c:pt idx="69">
                  <c:v>124.43205194472225</c:v>
                </c:pt>
                <c:pt idx="70">
                  <c:v>123.9237623863194</c:v>
                </c:pt>
                <c:pt idx="71">
                  <c:v>123.41100723636899</c:v>
                </c:pt>
                <c:pt idx="72">
                  <c:v>122.89419577902359</c:v>
                </c:pt>
                <c:pt idx="73">
                  <c:v>122.37373320759275</c:v>
                </c:pt>
                <c:pt idx="74">
                  <c:v>121.85001969774783</c:v>
                </c:pt>
                <c:pt idx="75">
                  <c:v>121.32344950496071</c:v>
                </c:pt>
                <c:pt idx="76">
                  <c:v>120.79441009132728</c:v>
                </c:pt>
                <c:pt idx="77">
                  <c:v>120.26328128662361</c:v>
                </c:pt>
                <c:pt idx="78">
                  <c:v>119.73043448808878</c:v>
                </c:pt>
                <c:pt idx="79">
                  <c:v>119.19623190302214</c:v>
                </c:pt>
                <c:pt idx="80">
                  <c:v>118.66102583783967</c:v>
                </c:pt>
                <c:pt idx="81">
                  <c:v>118.12515803675618</c:v>
                </c:pt>
                <c:pt idx="82">
                  <c:v>117.58895907275888</c:v>
                </c:pt>
                <c:pt idx="83">
                  <c:v>117.05274779302115</c:v>
                </c:pt>
                <c:pt idx="84">
                  <c:v>116.51683082037903</c:v>
                </c:pt>
                <c:pt idx="85">
                  <c:v>115.98150211197124</c:v>
                </c:pt>
                <c:pt idx="86">
                  <c:v>115.4470425756255</c:v>
                </c:pt>
                <c:pt idx="87">
                  <c:v>114.91371974407447</c:v>
                </c:pt>
                <c:pt idx="88">
                  <c:v>114.38178750660701</c:v>
                </c:pt>
                <c:pt idx="89">
                  <c:v>113.85148589730788</c:v>
                </c:pt>
                <c:pt idx="90">
                  <c:v>113.32304093862234</c:v>
                </c:pt>
                <c:pt idx="91">
                  <c:v>112.79666453859865</c:v>
                </c:pt>
                <c:pt idx="92">
                  <c:v>112.27255443981963</c:v>
                </c:pt>
                <c:pt idx="93">
                  <c:v>111.75089421773296</c:v>
                </c:pt>
                <c:pt idx="94">
                  <c:v>111.23185332583087</c:v>
                </c:pt>
                <c:pt idx="95">
                  <c:v>110.71558718491545</c:v>
                </c:pt>
                <c:pt idx="96">
                  <c:v>110.20223731351288</c:v>
                </c:pt>
                <c:pt idx="97">
                  <c:v>109.6919314963681</c:v>
                </c:pt>
                <c:pt idx="98">
                  <c:v>109.18478398786358</c:v>
                </c:pt>
                <c:pt idx="99">
                  <c:v>108.68089574715007</c:v>
                </c:pt>
                <c:pt idx="100">
                  <c:v>108.18035470176325</c:v>
                </c:pt>
                <c:pt idx="101">
                  <c:v>107.68323603651427</c:v>
                </c:pt>
                <c:pt idx="102">
                  <c:v>107.18960250448809</c:v>
                </c:pt>
                <c:pt idx="103">
                  <c:v>106.69950475705582</c:v>
                </c:pt>
                <c:pt idx="104">
                  <c:v>106.21298168990104</c:v>
                </c:pt>
                <c:pt idx="105">
                  <c:v>105.73006080217588</c:v>
                </c:pt>
                <c:pt idx="106">
                  <c:v>105.25075856603277</c:v>
                </c:pt>
                <c:pt idx="107">
                  <c:v>104.77508080392295</c:v>
                </c:pt>
                <c:pt idx="108">
                  <c:v>104.30302307120643</c:v>
                </c:pt>
                <c:pt idx="109">
                  <c:v>103.83457104178237</c:v>
                </c:pt>
                <c:pt idx="110">
                  <c:v>103.36970089461384</c:v>
                </c:pt>
                <c:pt idx="111">
                  <c:v>102.9083796991921</c:v>
                </c:pt>
                <c:pt idx="112">
                  <c:v>102.45056579815576</c:v>
                </c:pt>
                <c:pt idx="113">
                  <c:v>101.99620918544848</c:v>
                </c:pt>
                <c:pt idx="114">
                  <c:v>101.54525187856466</c:v>
                </c:pt>
                <c:pt idx="115">
                  <c:v>101.09762828359526</c:v>
                </c:pt>
                <c:pt idx="116">
                  <c:v>100.65326555193882</c:v>
                </c:pt>
                <c:pt idx="117">
                  <c:v>100.21208392769552</c:v>
                </c:pt>
                <c:pt idx="118">
                  <c:v>99.773997084900458</c:v>
                </c:pt>
                <c:pt idx="119">
                  <c:v>99.338912453889108</c:v>
                </c:pt>
                <c:pt idx="120">
                  <c:v>98.906731536211879</c:v>
                </c:pt>
                <c:pt idx="121">
                  <c:v>98.477350207632981</c:v>
                </c:pt>
                <c:pt idx="122">
                  <c:v>98.050659008857039</c:v>
                </c:pt>
                <c:pt idx="123">
                  <c:v>97.626543423726872</c:v>
                </c:pt>
                <c:pt idx="124">
                  <c:v>97.204884144728084</c:v>
                </c:pt>
                <c:pt idx="125">
                  <c:v>96.785557325719139</c:v>
                </c:pt>
                <c:pt idx="126">
                  <c:v>96.368434821880669</c:v>
                </c:pt>
                <c:pt idx="127">
                  <c:v>95.953384416946619</c:v>
                </c:pt>
                <c:pt idx="128">
                  <c:v>95.540270037838994</c:v>
                </c:pt>
                <c:pt idx="129">
                  <c:v>95.128951956882418</c:v>
                </c:pt>
                <c:pt idx="130">
                  <c:v>94.719286981821654</c:v>
                </c:pt>
                <c:pt idx="131">
                  <c:v>94.311128633906492</c:v>
                </c:pt>
                <c:pt idx="132">
                  <c:v>93.904327314343263</c:v>
                </c:pt>
                <c:pt idx="133">
                  <c:v>93.498730459443706</c:v>
                </c:pt>
                <c:pt idx="134">
                  <c:v>93.094182684827075</c:v>
                </c:pt>
                <c:pt idx="135">
                  <c:v>92.690525919052561</c:v>
                </c:pt>
                <c:pt idx="136">
                  <c:v>92.287599527077845</c:v>
                </c:pt>
                <c:pt idx="137">
                  <c:v>91.885240423952439</c:v>
                </c:pt>
                <c:pt idx="138">
                  <c:v>91.483283179167316</c:v>
                </c:pt>
                <c:pt idx="139">
                  <c:v>91.081560112089392</c:v>
                </c:pt>
                <c:pt idx="140">
                  <c:v>90.679901378916966</c:v>
                </c:pt>
                <c:pt idx="141">
                  <c:v>90.278135051595285</c:v>
                </c:pt>
                <c:pt idx="142">
                  <c:v>89.876087189135674</c:v>
                </c:pt>
                <c:pt idx="143">
                  <c:v>89.473581901780861</c:v>
                </c:pt>
                <c:pt idx="144">
                  <c:v>89.070441408461093</c:v>
                </c:pt>
                <c:pt idx="145">
                  <c:v>88.666486087983898</c:v>
                </c:pt>
                <c:pt idx="146">
                  <c:v>88.261534524398741</c:v>
                </c:pt>
                <c:pt idx="147">
                  <c:v>87.855403546976987</c:v>
                </c:pt>
                <c:pt idx="148">
                  <c:v>87.44790826524445</c:v>
                </c:pt>
                <c:pt idx="149">
                  <c:v>87.038862099501699</c:v>
                </c:pt>
                <c:pt idx="150">
                  <c:v>86.62807680726624</c:v>
                </c:pt>
                <c:pt idx="151">
                  <c:v>86.215362506067166</c:v>
                </c:pt>
                <c:pt idx="152">
                  <c:v>85.800527693022417</c:v>
                </c:pt>
                <c:pt idx="153">
                  <c:v>85.383379261627937</c:v>
                </c:pt>
                <c:pt idx="154">
                  <c:v>84.963722516185513</c:v>
                </c:pt>
                <c:pt idx="155">
                  <c:v>84.541361184299063</c:v>
                </c:pt>
                <c:pt idx="156">
                  <c:v>84.116097427867672</c:v>
                </c:pt>
                <c:pt idx="157">
                  <c:v>83.687731853006028</c:v>
                </c:pt>
                <c:pt idx="158">
                  <c:v>83.256063519325906</c:v>
                </c:pt>
                <c:pt idx="159">
                  <c:v>82.82088994901541</c:v>
                </c:pt>
                <c:pt idx="160">
                  <c:v>82.382007136155863</c:v>
                </c:pt>
                <c:pt idx="161">
                  <c:v>81.939209556724748</c:v>
                </c:pt>
                <c:pt idx="162">
                  <c:v>81.492290179735093</c:v>
                </c:pt>
                <c:pt idx="163">
                  <c:v>81.041040479973631</c:v>
                </c:pt>
                <c:pt idx="164">
                  <c:v>80.585250452804388</c:v>
                </c:pt>
                <c:pt idx="165">
                  <c:v>80.124708631517549</c:v>
                </c:pt>
                <c:pt idx="166">
                  <c:v>79.659202107710627</c:v>
                </c:pt>
                <c:pt idx="167">
                  <c:v>79.188516555203392</c:v>
                </c:pt>
                <c:pt idx="168">
                  <c:v>78.712436257997879</c:v>
                </c:pt>
                <c:pt idx="169">
                  <c:v>78.230744142810934</c:v>
                </c:pt>
                <c:pt idx="170">
                  <c:v>77.743221816718531</c:v>
                </c:pt>
                <c:pt idx="171">
                  <c:v>77.249649610467728</c:v>
                </c:pt>
                <c:pt idx="172">
                  <c:v>76.74980662802777</c:v>
                </c:pt>
                <c:pt idx="173">
                  <c:v>76.24347080296846</c:v>
                </c:pt>
                <c:pt idx="174">
                  <c:v>75.730418962269511</c:v>
                </c:pt>
                <c:pt idx="175">
                  <c:v>75.21042689818465</c:v>
                </c:pt>
                <c:pt idx="176">
                  <c:v>74.68326944879918</c:v>
                </c:pt>
                <c:pt idx="177">
                  <c:v>74.148720587939437</c:v>
                </c:pt>
                <c:pt idx="178">
                  <c:v>73.606553525108637</c:v>
                </c:pt>
                <c:pt idx="179">
                  <c:v>73.056540816141506</c:v>
                </c:pt>
                <c:pt idx="180">
                  <c:v>72.498454485287326</c:v>
                </c:pt>
                <c:pt idx="181">
                  <c:v>71.932066159444389</c:v>
                </c:pt>
                <c:pt idx="182">
                  <c:v>71.357147215286631</c:v>
                </c:pt>
                <c:pt idx="183">
                  <c:v>70.773468940032444</c:v>
                </c:pt>
                <c:pt idx="184">
                  <c:v>70.180802706619787</c:v>
                </c:pt>
                <c:pt idx="185">
                  <c:v>69.57892016405782</c:v>
                </c:pt>
                <c:pt idx="186">
                  <c:v>68.967593443732881</c:v>
                </c:pt>
                <c:pt idx="187">
                  <c:v>68.346595382446964</c:v>
                </c:pt>
                <c:pt idx="188">
                  <c:v>67.71569976296756</c:v>
                </c:pt>
                <c:pt idx="189">
                  <c:v>67.074681572859589</c:v>
                </c:pt>
                <c:pt idx="190">
                  <c:v>66.423317282361026</c:v>
                </c:pt>
                <c:pt idx="191">
                  <c:v>65.761385142044745</c:v>
                </c:pt>
                <c:pt idx="192">
                  <c:v>65.088665500988057</c:v>
                </c:pt>
                <c:pt idx="193">
                  <c:v>64.404941146138725</c:v>
                </c:pt>
                <c:pt idx="194">
                  <c:v>63.709997663529649</c:v>
                </c:pt>
                <c:pt idx="195">
                  <c:v>63.003623821944359</c:v>
                </c:pt>
                <c:pt idx="196">
                  <c:v>62.285611979581503</c:v>
                </c:pt>
                <c:pt idx="197">
                  <c:v>61.555758514195759</c:v>
                </c:pt>
                <c:pt idx="198">
                  <c:v>60.813864277116124</c:v>
                </c:pt>
                <c:pt idx="199">
                  <c:v>60.059735071448955</c:v>
                </c:pt>
                <c:pt idx="200">
                  <c:v>59.293182154670831</c:v>
                </c:pt>
                <c:pt idx="201">
                  <c:v>58.514022765695969</c:v>
                </c:pt>
                <c:pt idx="202">
                  <c:v>57.722080676372016</c:v>
                </c:pt>
                <c:pt idx="203">
                  <c:v>56.917186767207184</c:v>
                </c:pt>
                <c:pt idx="204">
                  <c:v>56.099179626969772</c:v>
                </c:pt>
                <c:pt idx="205">
                  <c:v>55.267906175618634</c:v>
                </c:pt>
                <c:pt idx="206">
                  <c:v>54.423222309825348</c:v>
                </c:pt>
                <c:pt idx="207">
                  <c:v>53.564993570136494</c:v>
                </c:pt>
                <c:pt idx="208">
                  <c:v>52.693095828588426</c:v>
                </c:pt>
                <c:pt idx="209">
                  <c:v>51.807415995344115</c:v>
                </c:pt>
                <c:pt idx="210">
                  <c:v>50.907852742651727</c:v>
                </c:pt>
                <c:pt idx="211">
                  <c:v>49.994317244148647</c:v>
                </c:pt>
                <c:pt idx="212">
                  <c:v>49.066733927238801</c:v>
                </c:pt>
                <c:pt idx="213">
                  <c:v>48.12504123596517</c:v>
                </c:pt>
                <c:pt idx="214">
                  <c:v>47.169192401481354</c:v>
                </c:pt>
                <c:pt idx="215">
                  <c:v>46.199156216902452</c:v>
                </c:pt>
                <c:pt idx="216">
                  <c:v>45.214917812981867</c:v>
                </c:pt>
                <c:pt idx="217">
                  <c:v>44.216479430731255</c:v>
                </c:pt>
                <c:pt idx="218">
                  <c:v>43.203861186765153</c:v>
                </c:pt>
                <c:pt idx="219">
                  <c:v>42.17710182683166</c:v>
                </c:pt>
                <c:pt idx="220">
                  <c:v>41.136259462671518</c:v>
                </c:pt>
                <c:pt idx="221">
                  <c:v>40.081412287052814</c:v>
                </c:pt>
                <c:pt idx="222">
                  <c:v>39.012659261548805</c:v>
                </c:pt>
                <c:pt idx="223">
                  <c:v>37.930120771379904</c:v>
                </c:pt>
                <c:pt idx="224">
                  <c:v>36.833939241421234</c:v>
                </c:pt>
                <c:pt idx="225">
                  <c:v>35.724279707306891</c:v>
                </c:pt>
                <c:pt idx="226">
                  <c:v>34.601330335427178</c:v>
                </c:pt>
                <c:pt idx="227">
                  <c:v>33.465302885545071</c:v>
                </c:pt>
                <c:pt idx="228">
                  <c:v>32.316433109739421</c:v>
                </c:pt>
                <c:pt idx="229">
                  <c:v>31.154981081431913</c:v>
                </c:pt>
                <c:pt idx="230">
                  <c:v>29.981231448377969</c:v>
                </c:pt>
                <c:pt idx="231">
                  <c:v>28.795493603695888</c:v>
                </c:pt>
                <c:pt idx="232">
                  <c:v>27.598101769289002</c:v>
                </c:pt>
                <c:pt idx="233">
                  <c:v>26.389414986371634</c:v>
                </c:pt>
                <c:pt idx="234">
                  <c:v>25.169817008260168</c:v>
                </c:pt>
                <c:pt idx="235">
                  <c:v>23.939716091115002</c:v>
                </c:pt>
                <c:pt idx="236">
                  <c:v>22.699544678941123</c:v>
                </c:pt>
                <c:pt idx="237">
                  <c:v>21.449758979844489</c:v>
                </c:pt>
                <c:pt idx="238">
                  <c:v>20.190838431322959</c:v>
                </c:pt>
                <c:pt idx="239">
                  <c:v>18.923285053209895</c:v>
                </c:pt>
                <c:pt idx="240">
                  <c:v>17.647622687802567</c:v>
                </c:pt>
                <c:pt idx="241">
                  <c:v>16.364396127664833</c:v>
                </c:pt>
                <c:pt idx="242">
                  <c:v>15.074170132605673</c:v>
                </c:pt>
                <c:pt idx="243">
                  <c:v>13.77752833836206</c:v>
                </c:pt>
                <c:pt idx="244">
                  <c:v>12.475072060572984</c:v>
                </c:pt>
                <c:pt idx="245">
                  <c:v>11.167418998675117</c:v>
                </c:pt>
                <c:pt idx="246">
                  <c:v>9.8552018453926848</c:v>
                </c:pt>
                <c:pt idx="247">
                  <c:v>8.5390668084920947</c:v>
                </c:pt>
                <c:pt idx="248">
                  <c:v>7.2196720524305249</c:v>
                </c:pt>
                <c:pt idx="249">
                  <c:v>5.8976860684162489</c:v>
                </c:pt>
                <c:pt idx="250">
                  <c:v>4.573785982209273</c:v>
                </c:pt>
                <c:pt idx="251">
                  <c:v>3.2486558097133695</c:v>
                </c:pt>
                <c:pt idx="252">
                  <c:v>1.922984670993884</c:v>
                </c:pt>
                <c:pt idx="253">
                  <c:v>0.59746497388923103</c:v>
                </c:pt>
                <c:pt idx="254">
                  <c:v>-0.72720942129967625</c:v>
                </c:pt>
                <c:pt idx="255">
                  <c:v>-2.0503450443042937</c:v>
                </c:pt>
                <c:pt idx="256">
                  <c:v>-3.3712506527498647</c:v>
                </c:pt>
                <c:pt idx="257">
                  <c:v>-4.6892390536220034</c:v>
                </c:pt>
                <c:pt idx="258">
                  <c:v>-6.0036288967613416</c:v>
                </c:pt>
                <c:pt idx="259">
                  <c:v>-7.3137464291512799</c:v>
                </c:pt>
                <c:pt idx="260">
                  <c:v>-8.6189271992074907</c:v>
                </c:pt>
                <c:pt idx="261">
                  <c:v>-9.9185177008731387</c:v>
                </c:pt>
                <c:pt idx="262">
                  <c:v>-11.211876948001617</c:v>
                </c:pt>
                <c:pt idx="263">
                  <c:v>-12.498377970306734</c:v>
                </c:pt>
                <c:pt idx="264">
                  <c:v>-13.77740922302641</c:v>
                </c:pt>
                <c:pt idx="265">
                  <c:v>-15.048375903390536</c:v>
                </c:pt>
                <c:pt idx="266">
                  <c:v>-16.310701167974571</c:v>
                </c:pt>
                <c:pt idx="267">
                  <c:v>-17.563827246050067</c:v>
                </c:pt>
                <c:pt idx="268">
                  <c:v>-18.807216445093246</c:v>
                </c:pt>
                <c:pt idx="269">
                  <c:v>-20.04035204566199</c:v>
                </c:pt>
                <c:pt idx="270">
                  <c:v>-21.262739083894274</c:v>
                </c:pt>
                <c:pt idx="271">
                  <c:v>-22.473905020892971</c:v>
                </c:pt>
                <c:pt idx="272">
                  <c:v>-23.673400299236022</c:v>
                </c:pt>
                <c:pt idx="273">
                  <c:v>-24.860798787775764</c:v>
                </c:pt>
                <c:pt idx="274">
                  <c:v>-26.035698116748677</c:v>
                </c:pt>
                <c:pt idx="275">
                  <c:v>-27.19771990601518</c:v>
                </c:pt>
                <c:pt idx="276">
                  <c:v>-28.346509889958497</c:v>
                </c:pt>
                <c:pt idx="277">
                  <c:v>-29.481737943211868</c:v>
                </c:pt>
                <c:pt idx="278">
                  <c:v>-30.603098011932104</c:v>
                </c:pt>
                <c:pt idx="279">
                  <c:v>-31.7103079558037</c:v>
                </c:pt>
                <c:pt idx="280">
                  <c:v>-32.803109306340303</c:v>
                </c:pt>
                <c:pt idx="281">
                  <c:v>-33.881266947343136</c:v>
                </c:pt>
                <c:pt idx="282">
                  <c:v>-34.944568723598309</c:v>
                </c:pt>
                <c:pt idx="283">
                  <c:v>-35.992824984027123</c:v>
                </c:pt>
                <c:pt idx="284">
                  <c:v>-37.025868065576105</c:v>
                </c:pt>
                <c:pt idx="285">
                  <c:v>-38.043551724128008</c:v>
                </c:pt>
                <c:pt idx="286">
                  <c:v>-39.045750518657968</c:v>
                </c:pt>
                <c:pt idx="287">
                  <c:v>-40.032359154738742</c:v>
                </c:pt>
                <c:pt idx="288">
                  <c:v>-41.003291793337098</c:v>
                </c:pt>
                <c:pt idx="289">
                  <c:v>-41.958481330634896</c:v>
                </c:pt>
                <c:pt idx="290">
                  <c:v>-42.897878654369208</c:v>
                </c:pt>
                <c:pt idx="291">
                  <c:v>-43.821451881910946</c:v>
                </c:pt>
                <c:pt idx="292">
                  <c:v>-44.729185585014847</c:v>
                </c:pt>
                <c:pt idx="293">
                  <c:v>-45.621080005847432</c:v>
                </c:pt>
                <c:pt idx="294">
                  <c:v>-46.49715026861162</c:v>
                </c:pt>
                <c:pt idx="295">
                  <c:v>-47.357425590692259</c:v>
                </c:pt>
                <c:pt idx="296">
                  <c:v>-48.201948497001723</c:v>
                </c:pt>
                <c:pt idx="297">
                  <c:v>-49.030774040787264</c:v>
                </c:pt>
                <c:pt idx="298">
                  <c:v>-49.843969033895434</c:v>
                </c:pt>
                <c:pt idx="299">
                  <c:v>-50.641611289139803</c:v>
                </c:pt>
                <c:pt idx="300">
                  <c:v>-51.423788877120472</c:v>
                </c:pt>
                <c:pt idx="301">
                  <c:v>-52.190599399542322</c:v>
                </c:pt>
                <c:pt idx="302">
                  <c:v>-52.942149280798702</c:v>
                </c:pt>
                <c:pt idx="303">
                  <c:v>-53.678553079318561</c:v>
                </c:pt>
                <c:pt idx="304">
                  <c:v>-54.399932819922157</c:v>
                </c:pt>
                <c:pt idx="305">
                  <c:v>-55.10641734819751</c:v>
                </c:pt>
                <c:pt idx="306">
                  <c:v>-55.798141707688615</c:v>
                </c:pt>
                <c:pt idx="307">
                  <c:v>-56.475246540489593</c:v>
                </c:pt>
                <c:pt idx="308">
                  <c:v>-57.137877511649066</c:v>
                </c:pt>
                <c:pt idx="309">
                  <c:v>-57.786184757626813</c:v>
                </c:pt>
                <c:pt idx="310">
                  <c:v>-58.420322358890644</c:v>
                </c:pt>
                <c:pt idx="311">
                  <c:v>-59.040447836606177</c:v>
                </c:pt>
                <c:pt idx="312">
                  <c:v>-59.646721673251648</c:v>
                </c:pt>
                <c:pt idx="313">
                  <c:v>-60.239306856881853</c:v>
                </c:pt>
                <c:pt idx="314">
                  <c:v>-60.81836844867658</c:v>
                </c:pt>
                <c:pt idx="315">
                  <c:v>-61.384073173320587</c:v>
                </c:pt>
                <c:pt idx="316">
                  <c:v>-61.936589031701715</c:v>
                </c:pt>
                <c:pt idx="317">
                  <c:v>-62.476084935349434</c:v>
                </c:pt>
                <c:pt idx="318">
                  <c:v>-63.002730361989649</c:v>
                </c:pt>
                <c:pt idx="319">
                  <c:v>-63.516695031555855</c:v>
                </c:pt>
                <c:pt idx="320">
                  <c:v>-64.01814860195995</c:v>
                </c:pt>
                <c:pt idx="321">
                  <c:v>-64.507260383910079</c:v>
                </c:pt>
                <c:pt idx="322">
                  <c:v>-64.984199074039651</c:v>
                </c:pt>
                <c:pt idx="323">
                  <c:v>-65.449132505607906</c:v>
                </c:pt>
                <c:pt idx="324">
                  <c:v>-65.902227416022754</c:v>
                </c:pt>
                <c:pt idx="325">
                  <c:v>-66.343649230440036</c:v>
                </c:pt>
                <c:pt idx="326">
                  <c:v>-66.773561860695253</c:v>
                </c:pt>
                <c:pt idx="327">
                  <c:v>-67.192127518834752</c:v>
                </c:pt>
                <c:pt idx="328">
                  <c:v>-67.599506544520409</c:v>
                </c:pt>
                <c:pt idx="329">
                  <c:v>-67.995857245599382</c:v>
                </c:pt>
                <c:pt idx="330">
                  <c:v>-68.381335751145855</c:v>
                </c:pt>
                <c:pt idx="331">
                  <c:v>-68.756095876296797</c:v>
                </c:pt>
                <c:pt idx="332">
                  <c:v>-69.120288998228972</c:v>
                </c:pt>
                <c:pt idx="333">
                  <c:v>-69.474063942638765</c:v>
                </c:pt>
                <c:pt idx="334">
                  <c:v>-69.817566880114327</c:v>
                </c:pt>
                <c:pt idx="335">
                  <c:v>-70.150941231807053</c:v>
                </c:pt>
                <c:pt idx="336">
                  <c:v>-70.474327583834878</c:v>
                </c:pt>
                <c:pt idx="337">
                  <c:v>-70.787863609876666</c:v>
                </c:pt>
                <c:pt idx="338">
                  <c:v>-71.091684001430082</c:v>
                </c:pt>
                <c:pt idx="339">
                  <c:v>-71.385920405242047</c:v>
                </c:pt>
                <c:pt idx="340">
                  <c:v>-71.670701367433765</c:v>
                </c:pt>
                <c:pt idx="341">
                  <c:v>-71.946152283871868</c:v>
                </c:pt>
                <c:pt idx="342">
                  <c:v>-72.212395356356041</c:v>
                </c:pt>
                <c:pt idx="343">
                  <c:v>-72.469549554219327</c:v>
                </c:pt>
                <c:pt idx="344">
                  <c:v>-72.717730580955703</c:v>
                </c:pt>
                <c:pt idx="345">
                  <c:v>-72.957050845514942</c:v>
                </c:pt>
                <c:pt idx="346">
                  <c:v>-73.187619437922393</c:v>
                </c:pt>
                <c:pt idx="347">
                  <c:v>-73.409542108903452</c:v>
                </c:pt>
                <c:pt idx="348">
                  <c:v>-73.622921253212439</c:v>
                </c:pt>
                <c:pt idx="349">
                  <c:v>-73.827855896383824</c:v>
                </c:pt>
                <c:pt idx="350">
                  <c:v>-74.024441684642852</c:v>
                </c:pt>
                <c:pt idx="351">
                  <c:v>-74.212770877731799</c:v>
                </c:pt>
                <c:pt idx="352">
                  <c:v>-74.392932344422917</c:v>
                </c:pt>
                <c:pt idx="353">
                  <c:v>-74.565011560509589</c:v>
                </c:pt>
                <c:pt idx="354">
                  <c:v>-74.72909060907989</c:v>
                </c:pt>
                <c:pt idx="355">
                  <c:v>-74.885248182895907</c:v>
                </c:pt>
                <c:pt idx="356">
                  <c:v>-75.033559588714411</c:v>
                </c:pt>
                <c:pt idx="357">
                  <c:v>-75.174096753402978</c:v>
                </c:pt>
                <c:pt idx="358">
                  <c:v>-75.306928231715517</c:v>
                </c:pt>
                <c:pt idx="359">
                  <c:v>-75.432119215609589</c:v>
                </c:pt>
                <c:pt idx="360">
                  <c:v>-75.549731544998082</c:v>
                </c:pt>
                <c:pt idx="361">
                  <c:v>-75.659823719843416</c:v>
                </c:pt>
                <c:pt idx="362">
                  <c:v>-75.76245091351322</c:v>
                </c:pt>
                <c:pt idx="363">
                  <c:v>-75.857664987330509</c:v>
                </c:pt>
                <c:pt idx="364">
                  <c:v>-75.945514506263493</c:v>
                </c:pt>
                <c:pt idx="365">
                  <c:v>-76.026044755711382</c:v>
                </c:pt>
                <c:pt idx="366">
                  <c:v>-76.099297759354556</c:v>
                </c:pt>
                <c:pt idx="367">
                  <c:v>-76.16531229805048</c:v>
                </c:pt>
                <c:pt idx="368">
                  <c:v>-76.224123929766108</c:v>
                </c:pt>
                <c:pt idx="369">
                  <c:v>-76.275765010550913</c:v>
                </c:pt>
                <c:pt idx="370">
                  <c:v>-76.320264716564509</c:v>
                </c:pt>
                <c:pt idx="371">
                  <c:v>-76.357649067184809</c:v>
                </c:pt>
                <c:pt idx="372">
                  <c:v>-76.387940949234462</c:v>
                </c:pt>
                <c:pt idx="373">
                  <c:v>-76.411160142372523</c:v>
                </c:pt>
                <c:pt idx="374">
                  <c:v>-76.427323345712864</c:v>
                </c:pt>
                <c:pt idx="375">
                  <c:v>-76.436444205738212</c:v>
                </c:pt>
                <c:pt idx="376">
                  <c:v>-76.438533345594237</c:v>
                </c:pt>
                <c:pt idx="377">
                  <c:v>-76.433598395854801</c:v>
                </c:pt>
                <c:pt idx="378">
                  <c:v>-76.421644026867284</c:v>
                </c:pt>
                <c:pt idx="379">
                  <c:v>-76.402671982792072</c:v>
                </c:pt>
                <c:pt idx="380">
                  <c:v>-76.376681117466887</c:v>
                </c:pt>
                <c:pt idx="381">
                  <c:v>-76.343667432235861</c:v>
                </c:pt>
                <c:pt idx="382">
                  <c:v>-76.303624115898629</c:v>
                </c:pt>
                <c:pt idx="383">
                  <c:v>-76.25654158694158</c:v>
                </c:pt>
                <c:pt idx="384">
                  <c:v>-76.20240753823316</c:v>
                </c:pt>
                <c:pt idx="385">
                  <c:v>-76.141206984369774</c:v>
                </c:pt>
                <c:pt idx="386">
                  <c:v>-76.072922311879381</c:v>
                </c:pt>
                <c:pt idx="387">
                  <c:v>-75.997533332495465</c:v>
                </c:pt>
                <c:pt idx="388">
                  <c:v>-75.915017339732884</c:v>
                </c:pt>
                <c:pt idx="389">
                  <c:v>-75.825349169005534</c:v>
                </c:pt>
                <c:pt idx="390">
                  <c:v>-75.728501261541851</c:v>
                </c:pt>
                <c:pt idx="391">
                  <c:v>-75.624443732365251</c:v>
                </c:pt>
                <c:pt idx="392">
                  <c:v>-75.513144442618795</c:v>
                </c:pt>
                <c:pt idx="393">
                  <c:v>-75.394569076528484</c:v>
                </c:pt>
                <c:pt idx="394">
                  <c:v>-75.268681223308391</c:v>
                </c:pt>
                <c:pt idx="395">
                  <c:v>-75.135442464324228</c:v>
                </c:pt>
                <c:pt idx="396">
                  <c:v>-74.99481246584466</c:v>
                </c:pt>
                <c:pt idx="397">
                  <c:v>-74.846749077715884</c:v>
                </c:pt>
                <c:pt idx="398">
                  <c:v>-74.69120843830953</c:v>
                </c:pt>
                <c:pt idx="399">
                  <c:v>-74.528145086099386</c:v>
                </c:pt>
                <c:pt idx="400">
                  <c:v>-74.357512078231366</c:v>
                </c:pt>
              </c:numCache>
            </c:numRef>
          </c:yVal>
          <c:smooth val="1"/>
          <c:extLst>
            <c:ext xmlns:c16="http://schemas.microsoft.com/office/drawing/2014/chart" uri="{C3380CC4-5D6E-409C-BE32-E72D297353CC}">
              <c16:uniqueId val="{00000001-90B4-4E7B-BE81-58785332E863}"/>
            </c:ext>
          </c:extLst>
        </c:ser>
        <c:dLbls>
          <c:showLegendKey val="0"/>
          <c:showVal val="0"/>
          <c:showCatName val="0"/>
          <c:showSerName val="0"/>
          <c:showPercent val="0"/>
          <c:showBubbleSize val="0"/>
        </c:dLbls>
        <c:axId val="218865664"/>
        <c:axId val="218867200"/>
      </c:scatterChart>
      <c:valAx>
        <c:axId val="218861568"/>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 (Hz)</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400" b="0" i="0" u="none" strike="noStrike" kern="1200" baseline="0">
                <a:solidFill>
                  <a:schemeClr val="tx1"/>
                </a:solidFill>
                <a:latin typeface="+mn-lt"/>
                <a:ea typeface="+mn-ea"/>
                <a:cs typeface="+mn-cs"/>
              </a:defRPr>
            </a:pPr>
            <a:endParaRPr lang="en-US"/>
          </a:p>
        </c:txPr>
        <c:crossAx val="218863488"/>
        <c:crossesAt val="-30"/>
        <c:crossBetween val="midCat"/>
      </c:valAx>
      <c:valAx>
        <c:axId val="218863488"/>
        <c:scaling>
          <c:orientation val="minMax"/>
          <c:max val="60"/>
          <c:min val="-60"/>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1.6220068368872916E-2"/>
              <c:y val="0.38309661531757921"/>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1568"/>
        <c:crossesAt val="100"/>
        <c:crossBetween val="midCat"/>
        <c:majorUnit val="20"/>
      </c:valAx>
      <c:valAx>
        <c:axId val="218865664"/>
        <c:scaling>
          <c:logBase val="10"/>
          <c:orientation val="minMax"/>
        </c:scaling>
        <c:delete val="1"/>
        <c:axPos val="b"/>
        <c:numFmt formatCode="0" sourceLinked="1"/>
        <c:majorTickMark val="out"/>
        <c:minorTickMark val="none"/>
        <c:tickLblPos val="nextTo"/>
        <c:crossAx val="218867200"/>
        <c:crosses val="autoZero"/>
        <c:crossBetween val="midCat"/>
      </c:valAx>
      <c:valAx>
        <c:axId val="218867200"/>
        <c:scaling>
          <c:orientation val="minMax"/>
          <c:max val="18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 </a:t>
                </a:r>
                <a:r>
                  <a:rPr lang="en-US" sz="1600">
                    <a:latin typeface="Arial"/>
                    <a:cs typeface="Arial"/>
                  </a:rPr>
                  <a:t>⁰ </a:t>
                </a:r>
                <a:r>
                  <a:rPr lang="en-US" sz="1600"/>
                  <a:t>)</a:t>
                </a:r>
              </a:p>
            </c:rich>
          </c:tx>
          <c:layout>
            <c:manualLayout>
              <c:xMode val="edge"/>
              <c:yMode val="edge"/>
              <c:x val="0.92622002147603522"/>
              <c:y val="0.37124837948777956"/>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5664"/>
        <c:crosses val="max"/>
        <c:crossBetween val="midCat"/>
        <c:majorUnit val="30"/>
      </c:valAx>
    </c:plotArea>
    <c:legend>
      <c:legendPos val="r"/>
      <c:layout>
        <c:manualLayout>
          <c:xMode val="edge"/>
          <c:yMode val="edge"/>
          <c:x val="0.1371999361253568"/>
          <c:y val="0.64321594306882668"/>
          <c:w val="9.1202566354423392E-2"/>
          <c:h val="0.12304710956048322"/>
        </c:manualLayout>
      </c:layout>
      <c:overlay val="0"/>
      <c:spPr>
        <a:solidFill>
          <a:schemeClr val="bg1"/>
        </a:solidFill>
      </c:spPr>
      <c:txPr>
        <a:bodyPr rot="0" spcFirstLastPara="0" vertOverflow="ellipsis" vert="horz" wrap="square" anchor="ctr" anchorCtr="1"/>
        <a:lstStyle/>
        <a:p>
          <a:pPr>
            <a:defRPr lang="zh-CN" sz="14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Power</a:t>
            </a:r>
            <a:r>
              <a:rPr lang="en-US" baseline="0"/>
              <a:t> Stage</a:t>
            </a:r>
            <a:r>
              <a:rPr lang="en-US"/>
              <a:t>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Sheet2!$AE$4:$AE$822</c:f>
              <c:numCache>
                <c:formatCode>0.0000</c:formatCode>
                <c:ptCount val="819"/>
                <c:pt idx="0">
                  <c:v>3.3390564025579956</c:v>
                </c:pt>
                <c:pt idx="1">
                  <c:v>3.3306297713426041</c:v>
                </c:pt>
                <c:pt idx="2">
                  <c:v>3.3218235024709428</c:v>
                </c:pt>
                <c:pt idx="3">
                  <c:v>3.3126213145593253</c:v>
                </c:pt>
                <c:pt idx="4">
                  <c:v>3.3030063033137056</c:v>
                </c:pt>
                <c:pt idx="5">
                  <c:v>3.2929609245876788</c:v>
                </c:pt>
                <c:pt idx="6">
                  <c:v>3.2824669776351194</c:v>
                </c:pt>
                <c:pt idx="7">
                  <c:v>3.2715055886359519</c:v>
                </c:pt>
                <c:pt idx="8">
                  <c:v>3.2600571945804155</c:v>
                </c:pt>
                <c:pt idx="9">
                  <c:v>3.2481015276049217</c:v>
                </c:pt>
                <c:pt idx="10">
                  <c:v>3.2356175998799754</c:v>
                </c:pt>
                <c:pt idx="11">
                  <c:v>3.2225836891588262</c:v>
                </c:pt>
                <c:pt idx="12">
                  <c:v>3.2089773251034917</c:v>
                </c:pt>
                <c:pt idx="13">
                  <c:v>3.1947752765131394</c:v>
                </c:pt>
                <c:pt idx="14">
                  <c:v>3.1799535395882934</c:v>
                </c:pt>
                <c:pt idx="15">
                  <c:v>3.1644873273726719</c:v>
                </c:pt>
                <c:pt idx="16">
                  <c:v>3.148351060522895</c:v>
                </c:pt>
                <c:pt idx="17">
                  <c:v>3.1315183595647316</c:v>
                </c:pt>
                <c:pt idx="18">
                  <c:v>3.1139620388023359</c:v>
                </c:pt>
                <c:pt idx="19">
                  <c:v>3.0956541020549944</c:v>
                </c:pt>
                <c:pt idx="20">
                  <c:v>3.0765657404028208</c:v>
                </c:pt>
                <c:pt idx="21">
                  <c:v>3.0566673321298294</c:v>
                </c:pt>
                <c:pt idx="22">
                  <c:v>3.0359284450584698</c:v>
                </c:pt>
                <c:pt idx="23">
                  <c:v>3.0143178414748899</c:v>
                </c:pt>
                <c:pt idx="24">
                  <c:v>2.9918034858480214</c:v>
                </c:pt>
                <c:pt idx="25">
                  <c:v>2.9683525555482144</c:v>
                </c:pt>
                <c:pt idx="26">
                  <c:v>2.9439314547724207</c:v>
                </c:pt>
                <c:pt idx="27">
                  <c:v>2.9185058318822588</c:v>
                </c:pt>
                <c:pt idx="28">
                  <c:v>2.8920406003589743</c:v>
                </c:pt>
                <c:pt idx="29">
                  <c:v>2.864499963574882</c:v>
                </c:pt>
                <c:pt idx="30">
                  <c:v>2.8358474435738756</c:v>
                </c:pt>
                <c:pt idx="31">
                  <c:v>2.8060459140444056</c:v>
                </c:pt>
                <c:pt idx="32">
                  <c:v>2.7750576376561762</c:v>
                </c:pt>
                <c:pt idx="33">
                  <c:v>2.7428443079168572</c:v>
                </c:pt>
                <c:pt idx="34">
                  <c:v>2.7093670956870306</c:v>
                </c:pt>
                <c:pt idx="35">
                  <c:v>2.6745867004702899</c:v>
                </c:pt>
                <c:pt idx="36">
                  <c:v>2.6384634065708403</c:v>
                </c:pt>
                <c:pt idx="37">
                  <c:v>2.6009571441828458</c:v>
                </c:pt>
                <c:pt idx="38">
                  <c:v>2.5620275554444021</c:v>
                </c:pt>
                <c:pt idx="39">
                  <c:v>2.5216340654540739</c:v>
                </c:pt>
                <c:pt idx="40">
                  <c:v>2.479735958209802</c:v>
                </c:pt>
                <c:pt idx="41">
                  <c:v>2.4362924573886122</c:v>
                </c:pt>
                <c:pt idx="42">
                  <c:v>2.3912628118413148</c:v>
                </c:pt>
                <c:pt idx="43">
                  <c:v>2.3446063856292962</c:v>
                </c:pt>
                <c:pt idx="44">
                  <c:v>2.2962827523815195</c:v>
                </c:pt>
                <c:pt idx="45">
                  <c:v>2.2462517936985247</c:v>
                </c:pt>
                <c:pt idx="46">
                  <c:v>2.1944738012781544</c:v>
                </c:pt>
                <c:pt idx="47">
                  <c:v>2.1409095823845723</c:v>
                </c:pt>
                <c:pt idx="48">
                  <c:v>2.0855205682292937</c:v>
                </c:pt>
                <c:pt idx="49">
                  <c:v>2.0282689247806709</c:v>
                </c:pt>
                <c:pt idx="50">
                  <c:v>1.9691176654678064</c:v>
                </c:pt>
                <c:pt idx="51">
                  <c:v>1.9080307651966506</c:v>
                </c:pt>
                <c:pt idx="52">
                  <c:v>1.8449732750513612</c:v>
                </c:pt>
                <c:pt idx="53">
                  <c:v>1.7799114370134206</c:v>
                </c:pt>
                <c:pt idx="54">
                  <c:v>1.7128127979957497</c:v>
                </c:pt>
                <c:pt idx="55">
                  <c:v>1.6436463224596929</c:v>
                </c:pt>
                <c:pt idx="56">
                  <c:v>1.5723825028603307</c:v>
                </c:pt>
                <c:pt idx="57">
                  <c:v>1.4989934671508511</c:v>
                </c:pt>
                <c:pt idx="58">
                  <c:v>1.4234530825700253</c:v>
                </c:pt>
                <c:pt idx="59">
                  <c:v>1.3457370549393823</c:v>
                </c:pt>
                <c:pt idx="60">
                  <c:v>1.2658230227080658</c:v>
                </c:pt>
                <c:pt idx="61">
                  <c:v>1.1836906450045843</c:v>
                </c:pt>
                <c:pt idx="62">
                  <c:v>1.0993216829852706</c:v>
                </c:pt>
                <c:pt idx="63">
                  <c:v>1.0127000738095413</c:v>
                </c:pt>
                <c:pt idx="64">
                  <c:v>0.9238119966214321</c:v>
                </c:pt>
                <c:pt idx="65">
                  <c:v>0.83264592997516573</c:v>
                </c:pt>
                <c:pt idx="66">
                  <c:v>0.73919270020876859</c:v>
                </c:pt>
                <c:pt idx="67">
                  <c:v>0.64344552034340285</c:v>
                </c:pt>
                <c:pt idx="68">
                  <c:v>0.54540001916604641</c:v>
                </c:pt>
                <c:pt idx="69">
                  <c:v>0.44505426023820105</c:v>
                </c:pt>
                <c:pt idx="70">
                  <c:v>0.34240875066235477</c:v>
                </c:pt>
                <c:pt idx="71">
                  <c:v>0.23746643952959914</c:v>
                </c:pt>
                <c:pt idx="72">
                  <c:v>0.13023270606447121</c:v>
                </c:pt>
                <c:pt idx="73">
                  <c:v>2.0715337575852623E-2</c:v>
                </c:pt>
                <c:pt idx="74">
                  <c:v>-9.1075502586608223E-2</c:v>
                </c:pt>
                <c:pt idx="75">
                  <c:v>-0.20512731678293769</c:v>
                </c:pt>
                <c:pt idx="76">
                  <c:v>-0.32142532416928998</c:v>
                </c:pt>
                <c:pt idx="77">
                  <c:v>-0.43995252067147228</c:v>
                </c:pt>
                <c:pt idx="78">
                  <c:v>-0.56068974732546417</c:v>
                </c:pt>
                <c:pt idx="79">
                  <c:v>-0.68361576640103905</c:v>
                </c:pt>
                <c:pt idx="80">
                  <c:v>-0.80870734466940919</c:v>
                </c:pt>
                <c:pt idx="81">
                  <c:v>-0.93593934312934479</c:v>
                </c:pt>
                <c:pt idx="82">
                  <c:v>-1.065284812469276</c:v>
                </c:pt>
                <c:pt idx="83">
                  <c:v>-1.1967150935153452</c:v>
                </c:pt>
                <c:pt idx="84">
                  <c:v>-1.3301999218975598</c:v>
                </c:pt>
                <c:pt idx="85">
                  <c:v>-1.4657075361577476</c:v>
                </c:pt>
                <c:pt idx="86">
                  <c:v>-1.6032047885236884</c:v>
                </c:pt>
                <c:pt idx="87">
                  <c:v>-1.7426572575832397</c:v>
                </c:pt>
                <c:pt idx="88">
                  <c:v>-1.8840293621095556</c:v>
                </c:pt>
                <c:pt idx="89">
                  <c:v>-2.0272844753135182</c:v>
                </c:pt>
                <c:pt idx="90">
                  <c:v>-2.1723850388306531</c:v>
                </c:pt>
                <c:pt idx="91">
                  <c:v>-2.3192926757873331</c:v>
                </c:pt>
                <c:pt idx="92">
                  <c:v>-2.4679683023325825</c:v>
                </c:pt>
                <c:pt idx="93">
                  <c:v>-2.6183722370682405</c:v>
                </c:pt>
                <c:pt idx="94">
                  <c:v>-2.7704643078589273</c:v>
                </c:pt>
                <c:pt idx="95">
                  <c:v>-2.9242039555545705</c:v>
                </c:pt>
                <c:pt idx="96">
                  <c:v>-3.0795503342106607</c:v>
                </c:pt>
                <c:pt idx="97">
                  <c:v>-3.2364624074445363</c:v>
                </c:pt>
                <c:pt idx="98">
                  <c:v>-3.3948990406185442</c:v>
                </c:pt>
                <c:pt idx="99">
                  <c:v>-3.5548190885931099</c:v>
                </c:pt>
                <c:pt idx="100">
                  <c:v>-3.7161814788429228</c:v>
                </c:pt>
                <c:pt idx="101">
                  <c:v>-3.8789452897780339</c:v>
                </c:pt>
                <c:pt idx="102">
                  <c:v>-4.0430698241576177</c:v>
                </c:pt>
                <c:pt idx="103">
                  <c:v>-4.208514677527452</c:v>
                </c:pt>
                <c:pt idx="104">
                  <c:v>-4.3752398016524108</c:v>
                </c:pt>
                <c:pt idx="105">
                  <c:v>-4.5432055629520764</c:v>
                </c:pt>
                <c:pt idx="106">
                  <c:v>-4.7123727959816906</c:v>
                </c:pt>
                <c:pt idx="107">
                  <c:v>-4.8827028520301177</c:v>
                </c:pt>
                <c:pt idx="108">
                  <c:v>-5.0541576429342134</c:v>
                </c:pt>
                <c:pt idx="109">
                  <c:v>-5.2266996802314072</c:v>
                </c:pt>
                <c:pt idx="110">
                  <c:v>-5.400292109793341</c:v>
                </c:pt>
                <c:pt idx="111">
                  <c:v>-5.5748987420995029</c:v>
                </c:pt>
                <c:pt idx="112">
                  <c:v>-5.7504840783242814</c:v>
                </c:pt>
                <c:pt idx="113">
                  <c:v>-5.9270133324214465</c:v>
                </c:pt>
                <c:pt idx="114">
                  <c:v>-6.104452449398889</c:v>
                </c:pt>
                <c:pt idx="115">
                  <c:v>-6.2827681199817444</c:v>
                </c:pt>
                <c:pt idx="116">
                  <c:v>-6.4619277918664171</c:v>
                </c:pt>
                <c:pt idx="117">
                  <c:v>-6.6418996777688699</c:v>
                </c:pt>
                <c:pt idx="118">
                  <c:v>-6.8226527604710672</c:v>
                </c:pt>
                <c:pt idx="119">
                  <c:v>-7.0041567950670425</c:v>
                </c:pt>
                <c:pt idx="120">
                  <c:v>-7.1863823086072882</c:v>
                </c:pt>
                <c:pt idx="121">
                  <c:v>-7.3693005973353793</c:v>
                </c:pt>
                <c:pt idx="122">
                  <c:v>-7.5528837217056921</c:v>
                </c:pt>
                <c:pt idx="123">
                  <c:v>-7.737104499364067</c:v>
                </c:pt>
                <c:pt idx="124">
                  <c:v>-7.9219364962672003</c:v>
                </c:pt>
                <c:pt idx="125">
                  <c:v>-8.1073540161078945</c:v>
                </c:pt>
                <c:pt idx="126">
                  <c:v>-8.2933320882061814</c:v>
                </c:pt>
                <c:pt idx="127">
                  <c:v>-8.479846454017526</c:v>
                </c:pt>
                <c:pt idx="128">
                  <c:v>-8.6668735524008262</c:v>
                </c:pt>
                <c:pt idx="129">
                  <c:v>-8.8543905037806994</c:v>
                </c:pt>
                <c:pt idx="130">
                  <c:v>-9.0423750933294595</c:v>
                </c:pt>
                <c:pt idx="131">
                  <c:v>-9.2308057532859618</c:v>
                </c:pt>
                <c:pt idx="132">
                  <c:v>-9.4196615445199168</c:v>
                </c:pt>
                <c:pt idx="133">
                  <c:v>-9.6089221374421676</c:v>
                </c:pt>
                <c:pt idx="134">
                  <c:v>-9.7985677923530332</c:v>
                </c:pt>
                <c:pt idx="135">
                  <c:v>-9.9885793393137075</c:v>
                </c:pt>
                <c:pt idx="136">
                  <c:v>-10.178938157617276</c:v>
                </c:pt>
                <c:pt idx="137">
                  <c:v>-10.369626154929714</c:v>
                </c:pt>
                <c:pt idx="138">
                  <c:v>-10.560625746163598</c:v>
                </c:pt>
                <c:pt idx="139">
                  <c:v>-10.751919832141105</c:v>
                </c:pt>
                <c:pt idx="140">
                  <c:v>-10.943491778096574</c:v>
                </c:pt>
                <c:pt idx="141">
                  <c:v>-11.135325392063173</c:v>
                </c:pt>
                <c:pt idx="142">
                  <c:v>-11.327404903182348</c:v>
                </c:pt>
                <c:pt idx="143">
                  <c:v>-11.519714939970202</c:v>
                </c:pt>
                <c:pt idx="144">
                  <c:v>-11.712240508569336</c:v>
                </c:pt>
                <c:pt idx="145">
                  <c:v>-11.904966971010948</c:v>
                </c:pt>
                <c:pt idx="146">
                  <c:v>-12.097880023507214</c:v>
                </c:pt>
                <c:pt idx="147">
                  <c:v>-12.29096567479041</c:v>
                </c:pt>
                <c:pt idx="148">
                  <c:v>-12.484210224511626</c:v>
                </c:pt>
                <c:pt idx="149">
                  <c:v>-12.677600241708635</c:v>
                </c:pt>
                <c:pt idx="150">
                  <c:v>-12.871122543349275</c:v>
                </c:pt>
                <c:pt idx="151">
                  <c:v>-13.064764172954495</c:v>
                </c:pt>
                <c:pt idx="152">
                  <c:v>-13.258512379302127</c:v>
                </c:pt>
                <c:pt idx="153">
                  <c:v>-13.452354595210537</c:v>
                </c:pt>
                <c:pt idx="154">
                  <c:v>-13.646278416399575</c:v>
                </c:pt>
                <c:pt idx="155">
                  <c:v>-13.840271580423806</c:v>
                </c:pt>
                <c:pt idx="156">
                  <c:v>-14.034321945672243</c:v>
                </c:pt>
                <c:pt idx="157">
                  <c:v>-14.228417470426919</c:v>
                </c:pt>
                <c:pt idx="158">
                  <c:v>-14.42254619197179</c:v>
                </c:pt>
                <c:pt idx="159">
                  <c:v>-14.616696205742457</c:v>
                </c:pt>
                <c:pt idx="160">
                  <c:v>-14.810855644506676</c:v>
                </c:pt>
                <c:pt idx="161">
                  <c:v>-15.005012657564583</c:v>
                </c:pt>
                <c:pt idx="162">
                  <c:v>-15.199155389958046</c:v>
                </c:pt>
                <c:pt idx="163">
                  <c:v>-15.393271961677474</c:v>
                </c:pt>
                <c:pt idx="164">
                  <c:v>-15.587350446855329</c:v>
                </c:pt>
                <c:pt idx="165">
                  <c:v>-15.781378852935106</c:v>
                </c:pt>
                <c:pt idx="166">
                  <c:v>-15.975345099805406</c:v>
                </c:pt>
                <c:pt idx="167">
                  <c:v>-16.169236998889083</c:v>
                </c:pt>
                <c:pt idx="168">
                  <c:v>-16.363042232178515</c:v>
                </c:pt>
                <c:pt idx="169">
                  <c:v>-16.556748331208517</c:v>
                </c:pt>
                <c:pt idx="170">
                  <c:v>-16.750342655960399</c:v>
                </c:pt>
                <c:pt idx="171">
                  <c:v>-16.943812373691166</c:v>
                </c:pt>
                <c:pt idx="172">
                  <c:v>-17.13714443768438</c:v>
                </c:pt>
                <c:pt idx="173">
                  <c:v>-17.330325565920209</c:v>
                </c:pt>
                <c:pt idx="174">
                  <c:v>-17.523342219665011</c:v>
                </c:pt>
                <c:pt idx="175">
                  <c:v>-17.716180581982471</c:v>
                </c:pt>
                <c:pt idx="176">
                  <c:v>-17.908826536171546</c:v>
                </c:pt>
                <c:pt idx="177">
                  <c:v>-18.101265644138504</c:v>
                </c:pt>
                <c:pt idx="178">
                  <c:v>-18.293483124714328</c:v>
                </c:pt>
                <c:pt idx="179">
                  <c:v>-18.48546383193154</c:v>
                </c:pt>
                <c:pt idx="180">
                  <c:v>-18.677192233278191</c:v>
                </c:pt>
                <c:pt idx="181">
                  <c:v>-18.868652387951457</c:v>
                </c:pt>
                <c:pt idx="182">
                  <c:v>-19.059827925136386</c:v>
                </c:pt>
                <c:pt idx="183">
                  <c:v>-19.250702022341343</c:v>
                </c:pt>
                <c:pt idx="184">
                  <c:v>-19.441257383825437</c:v>
                </c:pt>
                <c:pt idx="185">
                  <c:v>-19.631476219159509</c:v>
                </c:pt>
                <c:pt idx="186">
                  <c:v>-19.821340221967059</c:v>
                </c:pt>
                <c:pt idx="187">
                  <c:v>-20.010830548898305</c:v>
                </c:pt>
                <c:pt idx="188">
                  <c:v>-20.199927798896084</c:v>
                </c:pt>
                <c:pt idx="189">
                  <c:v>-20.388611992819744</c:v>
                </c:pt>
                <c:pt idx="190">
                  <c:v>-20.576862553499456</c:v>
                </c:pt>
                <c:pt idx="191">
                  <c:v>-20.764658286301383</c:v>
                </c:pt>
                <c:pt idx="192">
                  <c:v>-20.951977360291163</c:v>
                </c:pt>
                <c:pt idx="193">
                  <c:v>-21.138797290091421</c:v>
                </c:pt>
                <c:pt idx="194">
                  <c:v>-21.325094918537015</c:v>
                </c:pt>
                <c:pt idx="195">
                  <c:v>-21.510846400240215</c:v>
                </c:pt>
                <c:pt idx="196">
                  <c:v>-21.696027186186001</c:v>
                </c:pt>
                <c:pt idx="197">
                  <c:v>-21.880612009487113</c:v>
                </c:pt>
                <c:pt idx="198">
                  <c:v>-22.064574872436101</c:v>
                </c:pt>
                <c:pt idx="199">
                  <c:v>-22.24788903500113</c:v>
                </c:pt>
                <c:pt idx="200">
                  <c:v>-22.430527004919959</c:v>
                </c:pt>
                <c:pt idx="201">
                  <c:v>-22.61246052955525</c:v>
                </c:pt>
                <c:pt idx="202">
                  <c:v>-22.793660589681863</c:v>
                </c:pt>
                <c:pt idx="203">
                  <c:v>-22.974097395384479</c:v>
                </c:pt>
                <c:pt idx="204">
                  <c:v>-23.153740384250373</c:v>
                </c:pt>
                <c:pt idx="205">
                  <c:v>-23.332558222048245</c:v>
                </c:pt>
                <c:pt idx="206">
                  <c:v>-23.510518806089369</c:v>
                </c:pt>
                <c:pt idx="207">
                  <c:v>-23.687589271470603</c:v>
                </c:pt>
                <c:pt idx="208">
                  <c:v>-23.863736000402472</c:v>
                </c:pt>
                <c:pt idx="209">
                  <c:v>-24.038924634825559</c:v>
                </c:pt>
                <c:pt idx="210">
                  <c:v>-24.213120092518981</c:v>
                </c:pt>
                <c:pt idx="211">
                  <c:v>-24.386286586901576</c:v>
                </c:pt>
                <c:pt idx="212">
                  <c:v>-24.558387650722249</c:v>
                </c:pt>
                <c:pt idx="213">
                  <c:v>-24.729386163828771</c:v>
                </c:pt>
                <c:pt idx="214">
                  <c:v>-24.899244385195352</c:v>
                </c:pt>
                <c:pt idx="215">
                  <c:v>-25.067923989376478</c:v>
                </c:pt>
                <c:pt idx="216">
                  <c:v>-25.235386107540076</c:v>
                </c:pt>
                <c:pt idx="217">
                  <c:v>-25.401591373214352</c:v>
                </c:pt>
                <c:pt idx="218">
                  <c:v>-25.566499972861585</c:v>
                </c:pt>
                <c:pt idx="219">
                  <c:v>-25.730071701367162</c:v>
                </c:pt>
                <c:pt idx="220">
                  <c:v>-25.892266022503975</c:v>
                </c:pt>
                <c:pt idx="221">
                  <c:v>-26.053042134400879</c:v>
                </c:pt>
                <c:pt idx="222">
                  <c:v>-26.212359040008661</c:v>
                </c:pt>
                <c:pt idx="223">
                  <c:v>-26.370175622518627</c:v>
                </c:pt>
                <c:pt idx="224">
                  <c:v>-26.526450725647784</c:v>
                </c:pt>
                <c:pt idx="225">
                  <c:v>-26.681143238659441</c:v>
                </c:pt>
                <c:pt idx="226">
                  <c:v>-26.834212185942029</c:v>
                </c:pt>
                <c:pt idx="227">
                  <c:v>-26.985616820918455</c:v>
                </c:pt>
                <c:pt idx="228">
                  <c:v>-27.135316724008213</c:v>
                </c:pt>
                <c:pt idx="229">
                  <c:v>-27.283271904311551</c:v>
                </c:pt>
                <c:pt idx="230">
                  <c:v>-27.429442904632282</c:v>
                </c:pt>
                <c:pt idx="231">
                  <c:v>-27.573790909402835</c:v>
                </c:pt>
                <c:pt idx="232">
                  <c:v>-27.716277855023115</c:v>
                </c:pt>
                <c:pt idx="233">
                  <c:v>-27.856866542074489</c:v>
                </c:pt>
                <c:pt idx="234">
                  <c:v>-27.99552074882202</c:v>
                </c:pt>
                <c:pt idx="235">
                  <c:v>-28.132205345374054</c:v>
                </c:pt>
                <c:pt idx="236">
                  <c:v>-28.266886407827641</c:v>
                </c:pt>
                <c:pt idx="237">
                  <c:v>-28.399531331693773</c:v>
                </c:pt>
                <c:pt idx="238">
                  <c:v>-28.530108943867425</c:v>
                </c:pt>
                <c:pt idx="239">
                  <c:v>-28.658589612385349</c:v>
                </c:pt>
                <c:pt idx="240">
                  <c:v>-28.784945353200666</c:v>
                </c:pt>
                <c:pt idx="241">
                  <c:v>-28.909149933197199</c:v>
                </c:pt>
                <c:pt idx="242">
                  <c:v>-29.03117896866943</c:v>
                </c:pt>
                <c:pt idx="243">
                  <c:v>-29.151010018506472</c:v>
                </c:pt>
                <c:pt idx="244">
                  <c:v>-29.268622671339845</c:v>
                </c:pt>
                <c:pt idx="245">
                  <c:v>-29.38399862594672</c:v>
                </c:pt>
                <c:pt idx="246">
                  <c:v>-29.49712176424061</c:v>
                </c:pt>
                <c:pt idx="247">
                  <c:v>-29.607978216232052</c:v>
                </c:pt>
                <c:pt idx="248">
                  <c:v>-29.716556416400287</c:v>
                </c:pt>
                <c:pt idx="249">
                  <c:v>-29.822847150984163</c:v>
                </c:pt>
                <c:pt idx="250">
                  <c:v>-29.926843595774201</c:v>
                </c:pt>
                <c:pt idx="251">
                  <c:v>-30.028541344067964</c:v>
                </c:pt>
                <c:pt idx="252">
                  <c:v>-30.127938424537991</c:v>
                </c:pt>
                <c:pt idx="253">
                  <c:v>-30.225035308847346</c:v>
                </c:pt>
                <c:pt idx="254">
                  <c:v>-30.319834908943392</c:v>
                </c:pt>
                <c:pt idx="255">
                  <c:v>-30.412342564050611</c:v>
                </c:pt>
                <c:pt idx="256">
                  <c:v>-30.502566017476983</c:v>
                </c:pt>
                <c:pt idx="257">
                  <c:v>-30.590515383438902</c:v>
                </c:pt>
                <c:pt idx="258">
                  <c:v>-30.676203104196681</c:v>
                </c:pt>
                <c:pt idx="259">
                  <c:v>-30.759643897876956</c:v>
                </c:pt>
                <c:pt idx="260">
                  <c:v>-30.84085469743443</c:v>
                </c:pt>
                <c:pt idx="261">
                  <c:v>-30.919854581277335</c:v>
                </c:pt>
                <c:pt idx="262">
                  <c:v>-30.996664696143199</c:v>
                </c:pt>
                <c:pt idx="263">
                  <c:v>-31.071308172866793</c:v>
                </c:pt>
                <c:pt idx="264">
                  <c:v>-31.143810035727526</c:v>
                </c:pt>
                <c:pt idx="265">
                  <c:v>-31.214197106099981</c:v>
                </c:pt>
                <c:pt idx="266">
                  <c:v>-31.282497901158159</c:v>
                </c:pt>
                <c:pt idx="267">
                  <c:v>-31.348742528400919</c:v>
                </c:pt>
                <c:pt idx="268">
                  <c:v>-31.412962576774166</c:v>
                </c:pt>
                <c:pt idx="269">
                  <c:v>-31.475191005163801</c:v>
                </c:pt>
                <c:pt idx="270">
                  <c:v>-31.535462029023464</c:v>
                </c:pt>
                <c:pt idx="271">
                  <c:v>-31.593811005883214</c:v>
                </c:pt>
                <c:pt idx="272">
                  <c:v>-31.65027432045984</c:v>
                </c:pt>
                <c:pt idx="273">
                  <c:v>-31.704889270057649</c:v>
                </c:pt>
                <c:pt idx="274">
                  <c:v>-31.757693950910976</c:v>
                </c:pt>
                <c:pt idx="275">
                  <c:v>-31.80872714607748</c:v>
                </c:pt>
                <c:pt idx="276">
                  <c:v>-31.858028215444737</c:v>
                </c:pt>
                <c:pt idx="277">
                  <c:v>-31.905636988363653</c:v>
                </c:pt>
                <c:pt idx="278">
                  <c:v>-31.951593659370779</c:v>
                </c:pt>
                <c:pt idx="279">
                  <c:v>-31.995938687408977</c:v>
                </c:pt>
                <c:pt idx="280">
                  <c:v>-32.03871269890287</c:v>
                </c:pt>
                <c:pt idx="281">
                  <c:v>-32.079956394992792</c:v>
                </c:pt>
                <c:pt idx="282">
                  <c:v>-32.119710463178777</c:v>
                </c:pt>
                <c:pt idx="283">
                  <c:v>-32.158015493576023</c:v>
                </c:pt>
                <c:pt idx="284">
                  <c:v>-32.194911899934958</c:v>
                </c:pt>
                <c:pt idx="285">
                  <c:v>-32.230439845532842</c:v>
                </c:pt>
                <c:pt idx="286">
                  <c:v>-32.264639174000799</c:v>
                </c:pt>
                <c:pt idx="287">
                  <c:v>-32.297549345110362</c:v>
                </c:pt>
                <c:pt idx="288">
                  <c:v>-32.32920937550616</c:v>
                </c:pt>
                <c:pt idx="289">
                  <c:v>-32.359657784338722</c:v>
                </c:pt>
                <c:pt idx="290">
                  <c:v>-32.388932543720216</c:v>
                </c:pt>
                <c:pt idx="291">
                  <c:v>-32.41707103390047</c:v>
                </c:pt>
                <c:pt idx="292">
                  <c:v>-32.444110003036386</c:v>
                </c:pt>
                <c:pt idx="293">
                  <c:v>-32.470085531408301</c:v>
                </c:pt>
                <c:pt idx="294">
                  <c:v>-32.495032999920589</c:v>
                </c:pt>
                <c:pt idx="295">
                  <c:v>-32.518987062708064</c:v>
                </c:pt>
                <c:pt idx="296">
                  <c:v>-32.541981623661925</c:v>
                </c:pt>
                <c:pt idx="297">
                  <c:v>-32.564049816677333</c:v>
                </c:pt>
                <c:pt idx="298">
                  <c:v>-32.585223989421316</c:v>
                </c:pt>
                <c:pt idx="299">
                  <c:v>-32.605535690414676</c:v>
                </c:pt>
                <c:pt idx="300">
                  <c:v>-32.625015659220615</c:v>
                </c:pt>
                <c:pt idx="301">
                  <c:v>-32.643693819532551</c:v>
                </c:pt>
                <c:pt idx="302">
                  <c:v>-32.661599274955705</c:v>
                </c:pt>
                <c:pt idx="303">
                  <c:v>-32.678760307279859</c:v>
                </c:pt>
                <c:pt idx="304">
                  <c:v>-32.695204377045265</c:v>
                </c:pt>
                <c:pt idx="305">
                  <c:v>-32.710958126209064</c:v>
                </c:pt>
                <c:pt idx="306">
                  <c:v>-32.726047382725476</c:v>
                </c:pt>
                <c:pt idx="307">
                  <c:v>-32.740497166860258</c:v>
                </c:pt>
                <c:pt idx="308">
                  <c:v>-32.754331699067272</c:v>
                </c:pt>
                <c:pt idx="309">
                  <c:v>-32.767574409262636</c:v>
                </c:pt>
                <c:pt idx="310">
                  <c:v>-32.780247947340285</c:v>
                </c:pt>
                <c:pt idx="311">
                  <c:v>-32.792374194781026</c:v>
                </c:pt>
                <c:pt idx="312">
                  <c:v>-32.80397427721541</c:v>
                </c:pt>
                <c:pt idx="313">
                  <c:v>-32.815068577809328</c:v>
                </c:pt>
                <c:pt idx="314">
                  <c:v>-32.825676751349448</c:v>
                </c:pt>
                <c:pt idx="315">
                  <c:v>-32.835817738913796</c:v>
                </c:pt>
                <c:pt idx="316">
                  <c:v>-32.845509783020781</c:v>
                </c:pt>
                <c:pt idx="317">
                  <c:v>-32.854770443157889</c:v>
                </c:pt>
                <c:pt idx="318">
                  <c:v>-32.863616611598445</c:v>
                </c:pt>
                <c:pt idx="319">
                  <c:v>-32.872064529422531</c:v>
                </c:pt>
                <c:pt idx="320">
                  <c:v>-32.880129802664662</c:v>
                </c:pt>
                <c:pt idx="321">
                  <c:v>-32.88782741851751</c:v>
                </c:pt>
                <c:pt idx="322">
                  <c:v>-32.895171761527521</c:v>
                </c:pt>
                <c:pt idx="323">
                  <c:v>-32.902176629723705</c:v>
                </c:pt>
                <c:pt idx="324">
                  <c:v>-32.908855250626651</c:v>
                </c:pt>
                <c:pt idx="325">
                  <c:v>-32.915220297090336</c:v>
                </c:pt>
                <c:pt idx="326">
                  <c:v>-32.921283902933624</c:v>
                </c:pt>
                <c:pt idx="327">
                  <c:v>-32.927057678323358</c:v>
                </c:pt>
                <c:pt idx="328">
                  <c:v>-32.932552724874924</c:v>
                </c:pt>
                <c:pt idx="329">
                  <c:v>-32.937779650440213</c:v>
                </c:pt>
                <c:pt idx="330">
                  <c:v>-32.942748583556543</c:v>
                </c:pt>
                <c:pt idx="331">
                  <c:v>-32.947469187533159</c:v>
                </c:pt>
                <c:pt idx="332">
                  <c:v>-32.951950674155455</c:v>
                </c:pt>
                <c:pt idx="333">
                  <c:v>-32.95620181698937</c:v>
                </c:pt>
                <c:pt idx="334">
                  <c:v>-32.96023096427114</c:v>
                </c:pt>
                <c:pt idx="335">
                  <c:v>-32.964046051370012</c:v>
                </c:pt>
                <c:pt idx="336">
                  <c:v>-32.967654612813369</c:v>
                </c:pt>
                <c:pt idx="337">
                  <c:v>-32.971063793865675</c:v>
                </c:pt>
                <c:pt idx="338">
                  <c:v>-32.974280361654394</c:v>
                </c:pt>
                <c:pt idx="339">
                  <c:v>-32.977310715837298</c:v>
                </c:pt>
                <c:pt idx="340">
                  <c:v>-32.980160898807135</c:v>
                </c:pt>
                <c:pt idx="341">
                  <c:v>-32.982836605430684</c:v>
                </c:pt>
                <c:pt idx="342">
                  <c:v>-32.98534319232003</c:v>
                </c:pt>
                <c:pt idx="343">
                  <c:v>-32.987685686635231</c:v>
                </c:pt>
                <c:pt idx="344">
                  <c:v>-32.98986879441771</c:v>
                </c:pt>
                <c:pt idx="345">
                  <c:v>-32.99189690845467</c:v>
                </c:pt>
                <c:pt idx="346">
                  <c:v>-32.993774115675485</c:v>
                </c:pt>
                <c:pt idx="347">
                  <c:v>-32.995504204080838</c:v>
                </c:pt>
                <c:pt idx="348">
                  <c:v>-32.99709066920645</c:v>
                </c:pt>
                <c:pt idx="349">
                  <c:v>-32.998536720122978</c:v>
                </c:pt>
                <c:pt idx="350">
                  <c:v>-32.999845284973887</c:v>
                </c:pt>
                <c:pt idx="351">
                  <c:v>-33.001019016053426</c:v>
                </c:pt>
                <c:pt idx="352">
                  <c:v>-33.002060294426734</c:v>
                </c:pt>
                <c:pt idx="353">
                  <c:v>-33.002971234093998</c:v>
                </c:pt>
                <c:pt idx="354">
                  <c:v>-33.003753685700659</c:v>
                </c:pt>
                <c:pt idx="355">
                  <c:v>-33.00440923979567</c:v>
                </c:pt>
                <c:pt idx="356">
                  <c:v>-33.00493922963917</c:v>
                </c:pt>
                <c:pt idx="357">
                  <c:v>-33.005344733561557</c:v>
                </c:pt>
                <c:pt idx="358">
                  <c:v>-33.005626576874945</c:v>
                </c:pt>
                <c:pt idx="359">
                  <c:v>-33.005785333338181</c:v>
                </c:pt>
                <c:pt idx="360">
                  <c:v>-33.005821326176566</c:v>
                </c:pt>
                <c:pt idx="361">
                  <c:v>-33.00573462865642</c:v>
                </c:pt>
                <c:pt idx="362">
                  <c:v>-33.00552506421527</c:v>
                </c:pt>
                <c:pt idx="363">
                  <c:v>-33.005192206147562</c:v>
                </c:pt>
                <c:pt idx="364">
                  <c:v>-33.004735376845581</c:v>
                </c:pt>
                <c:pt idx="365">
                  <c:v>-33.004153646595412</c:v>
                </c:pt>
                <c:pt idx="366">
                  <c:v>-33.003445831926896</c:v>
                </c:pt>
                <c:pt idx="367">
                  <c:v>-33.002610493516855</c:v>
                </c:pt>
                <c:pt idx="368">
                  <c:v>-33.001645933644255</c:v>
                </c:pt>
                <c:pt idx="369">
                  <c:v>-33.000550193195849</c:v>
                </c:pt>
                <c:pt idx="370">
                  <c:v>-32.999321048220807</c:v>
                </c:pt>
                <c:pt idx="371">
                  <c:v>-32.997956006032418</c:v>
                </c:pt>
                <c:pt idx="372">
                  <c:v>-32.996452300855033</c:v>
                </c:pt>
                <c:pt idx="373">
                  <c:v>-32.994806889014264</c:v>
                </c:pt>
                <c:pt idx="374">
                  <c:v>-32.993016443668338</c:v>
                </c:pt>
                <c:pt idx="375">
                  <c:v>-32.991077349078672</c:v>
                </c:pt>
                <c:pt idx="376">
                  <c:v>-32.988985694417508</c:v>
                </c:pt>
                <c:pt idx="377">
                  <c:v>-32.986737267111067</c:v>
                </c:pt>
                <c:pt idx="378">
                  <c:v>-32.984327545716347</c:v>
                </c:pt>
                <c:pt idx="379">
                  <c:v>-32.981751692330207</c:v>
                </c:pt>
                <c:pt idx="380">
                  <c:v>-32.979004544529886</c:v>
                </c:pt>
                <c:pt idx="381">
                  <c:v>-32.976080606844235</c:v>
                </c:pt>
                <c:pt idx="382">
                  <c:v>-32.972974041755819</c:v>
                </c:pt>
                <c:pt idx="383">
                  <c:v>-32.969678660234365</c:v>
                </c:pt>
                <c:pt idx="384">
                  <c:v>-32.96618791180321</c:v>
                </c:pt>
                <c:pt idx="385">
                  <c:v>-32.962494874141008</c:v>
                </c:pt>
                <c:pt idx="386">
                  <c:v>-32.958592242222089</c:v>
                </c:pt>
                <c:pt idx="387">
                  <c:v>-32.954472317000238</c:v>
                </c:pt>
                <c:pt idx="388">
                  <c:v>-32.950126993641902</c:v>
                </c:pt>
                <c:pt idx="389">
                  <c:v>-32.945547749316219</c:v>
                </c:pt>
                <c:pt idx="390">
                  <c:v>-32.940725630551363</c:v>
                </c:pt>
                <c:pt idx="391">
                  <c:v>-32.935651240168511</c:v>
                </c:pt>
                <c:pt idx="392">
                  <c:v>-32.930314723806646</c:v>
                </c:pt>
                <c:pt idx="393">
                  <c:v>-32.924705756054159</c:v>
                </c:pt>
                <c:pt idx="394">
                  <c:v>-32.918813526205696</c:v>
                </c:pt>
                <c:pt idx="395">
                  <c:v>-32.912626723665504</c:v>
                </c:pt>
                <c:pt idx="396">
                  <c:v>-32.906133523021815</c:v>
                </c:pt>
                <c:pt idx="397">
                  <c:v>-32.89932156882017</c:v>
                </c:pt>
                <c:pt idx="398">
                  <c:v>-32.892177960067393</c:v>
                </c:pt>
                <c:pt idx="399">
                  <c:v>-32.884689234501892</c:v>
                </c:pt>
                <c:pt idx="400">
                  <c:v>-32.876841352670304</c:v>
                </c:pt>
                <c:pt idx="401">
                  <c:v>-32.868619681855321</c:v>
                </c:pt>
                <c:pt idx="402">
                  <c:v>-32.860008979904443</c:v>
                </c:pt>
                <c:pt idx="403">
                  <c:v>-32.850993379014781</c:v>
                </c:pt>
                <c:pt idx="404">
                  <c:v>-32.841556369534743</c:v>
                </c:pt>
                <c:pt idx="405">
                  <c:v>-32.831680783849556</c:v>
                </c:pt>
                <c:pt idx="406">
                  <c:v>-32.821348780423847</c:v>
                </c:pt>
                <c:pt idx="407">
                  <c:v>-32.810541828081327</c:v>
                </c:pt>
                <c:pt idx="408">
                  <c:v>-32.799240690608571</c:v>
                </c:pt>
                <c:pt idx="409">
                  <c:v>-32.787425411777456</c:v>
                </c:pt>
                <c:pt idx="410">
                  <c:v>-32.775075300888005</c:v>
                </c:pt>
                <c:pt idx="411">
                  <c:v>-32.762168918941747</c:v>
                </c:pt>
                <c:pt idx="412">
                  <c:v>-32.748684065563552</c:v>
                </c:pt>
                <c:pt idx="413">
                  <c:v>-32.734597766798032</c:v>
                </c:pt>
                <c:pt idx="414">
                  <c:v>-32.719886263915164</c:v>
                </c:pt>
                <c:pt idx="415">
                  <c:v>-32.704525003368211</c:v>
                </c:pt>
                <c:pt idx="416">
                  <c:v>-32.688488628054934</c:v>
                </c:pt>
                <c:pt idx="417">
                  <c:v>-32.671750970042147</c:v>
                </c:pt>
                <c:pt idx="418">
                  <c:v>-32.654285044920698</c:v>
                </c:pt>
                <c:pt idx="419">
                  <c:v>-32.63606304796658</c:v>
                </c:pt>
                <c:pt idx="420">
                  <c:v>-32.617056352290291</c:v>
                </c:pt>
                <c:pt idx="421">
                  <c:v>-32.597235509163767</c:v>
                </c:pt>
                <c:pt idx="422">
                  <c:v>-32.576570250719982</c:v>
                </c:pt>
                <c:pt idx="423">
                  <c:v>-32.555029495224773</c:v>
                </c:pt>
                <c:pt idx="424">
                  <c:v>-32.532581355125153</c:v>
                </c:pt>
                <c:pt idx="425">
                  <c:v>-32.509193148080371</c:v>
                </c:pt>
                <c:pt idx="426">
                  <c:v>-32.484831411183151</c:v>
                </c:pt>
                <c:pt idx="427">
                  <c:v>-32.459461918578548</c:v>
                </c:pt>
                <c:pt idx="428">
                  <c:v>-32.433049702684414</c:v>
                </c:pt>
                <c:pt idx="429">
                  <c:v>-32.4055590792142</c:v>
                </c:pt>
                <c:pt idx="430">
                  <c:v>-32.376953676194717</c:v>
                </c:pt>
                <c:pt idx="431">
                  <c:v>-32.347196467163073</c:v>
                </c:pt>
                <c:pt idx="432">
                  <c:v>-32.316249808714439</c:v>
                </c:pt>
                <c:pt idx="433">
                  <c:v>-32.284075482557192</c:v>
                </c:pt>
                <c:pt idx="434">
                  <c:v>-32.250634742214352</c:v>
                </c:pt>
                <c:pt idx="435">
                  <c:v>-32.215888364488336</c:v>
                </c:pt>
                <c:pt idx="436">
                  <c:v>-32.179796705782174</c:v>
                </c:pt>
                <c:pt idx="437">
                  <c:v>-32.142319763341064</c:v>
                </c:pt>
                <c:pt idx="438">
                  <c:v>-32.103417241448376</c:v>
                </c:pt>
                <c:pt idx="439">
                  <c:v>-32.063048622573405</c:v>
                </c:pt>
                <c:pt idx="440">
                  <c:v>-32.021173243431768</c:v>
                </c:pt>
                <c:pt idx="441">
                  <c:v>-31.977750375876518</c:v>
                </c:pt>
                <c:pt idx="442">
                  <c:v>-31.932739312494817</c:v>
                </c:pt>
                <c:pt idx="443">
                  <c:v>-31.886099456737199</c:v>
                </c:pt>
                <c:pt idx="444">
                  <c:v>-31.837790417357933</c:v>
                </c:pt>
                <c:pt idx="445">
                  <c:v>-31.787772106893343</c:v>
                </c:pt>
                <c:pt idx="446">
                  <c:v>-31.736004843852896</c:v>
                </c:pt>
                <c:pt idx="447">
                  <c:v>-31.682449458245042</c:v>
                </c:pt>
                <c:pt idx="448">
                  <c:v>-31.627067400006382</c:v>
                </c:pt>
                <c:pt idx="449">
                  <c:v>-31.569820849850689</c:v>
                </c:pt>
                <c:pt idx="450">
                  <c:v>-31.510672832004069</c:v>
                </c:pt>
                <c:pt idx="451">
                  <c:v>-31.449587328243915</c:v>
                </c:pt>
                <c:pt idx="452">
                  <c:v>-31.386529392614779</c:v>
                </c:pt>
                <c:pt idx="453">
                  <c:v>-31.321465266153787</c:v>
                </c:pt>
                <c:pt idx="454">
                  <c:v>-31.254362490922695</c:v>
                </c:pt>
                <c:pt idx="455">
                  <c:v>-31.185190022614695</c:v>
                </c:pt>
                <c:pt idx="456">
                  <c:v>-31.113918340981098</c:v>
                </c:pt>
                <c:pt idx="457">
                  <c:v>-31.040519557308858</c:v>
                </c:pt>
                <c:pt idx="458">
                  <c:v>-30.964967518172823</c:v>
                </c:pt>
                <c:pt idx="459">
                  <c:v>-30.88723790468903</c:v>
                </c:pt>
                <c:pt idx="460">
                  <c:v>-30.807308326507538</c:v>
                </c:pt>
                <c:pt idx="461">
                  <c:v>-30.725158409802987</c:v>
                </c:pt>
                <c:pt idx="462">
                  <c:v>-30.640769878553595</c:v>
                </c:pt>
                <c:pt idx="463">
                  <c:v>-30.554126628437523</c:v>
                </c:pt>
                <c:pt idx="464">
                  <c:v>-30.465214792726766</c:v>
                </c:pt>
                <c:pt idx="465">
                  <c:v>-30.37402279961568</c:v>
                </c:pt>
                <c:pt idx="466">
                  <c:v>-30.280541420488277</c:v>
                </c:pt>
                <c:pt idx="467">
                  <c:v>-30.184763808700914</c:v>
                </c:pt>
                <c:pt idx="468">
                  <c:v>-30.086685528539061</c:v>
                </c:pt>
                <c:pt idx="469">
                  <c:v>-29.986304574089569</c:v>
                </c:pt>
                <c:pt idx="470">
                  <c:v>-29.883621377860173</c:v>
                </c:pt>
                <c:pt idx="471">
                  <c:v>-29.778638809069488</c:v>
                </c:pt>
                <c:pt idx="472">
                  <c:v>-29.671362161622913</c:v>
                </c:pt>
                <c:pt idx="473">
                  <c:v>-29.561799131883095</c:v>
                </c:pt>
                <c:pt idx="474">
                  <c:v>-29.449959786434341</c:v>
                </c:pt>
                <c:pt idx="475">
                  <c:v>-29.335856520127443</c:v>
                </c:pt>
                <c:pt idx="476">
                  <c:v>-29.219504004776212</c:v>
                </c:pt>
                <c:pt idx="477">
                  <c:v>-29.100919128953471</c:v>
                </c:pt>
                <c:pt idx="478">
                  <c:v>-28.980120929406496</c:v>
                </c:pt>
                <c:pt idx="479">
                  <c:v>-28.857130514675369</c:v>
                </c:pt>
                <c:pt idx="480">
                  <c:v>-28.731970981552532</c:v>
                </c:pt>
                <c:pt idx="481">
                  <c:v>-28.604667325068338</c:v>
                </c:pt>
                <c:pt idx="482">
                  <c:v>-28.47524634272532</c:v>
                </c:pt>
                <c:pt idx="483">
                  <c:v>-28.343736533729576</c:v>
                </c:pt>
                <c:pt idx="484">
                  <c:v>-28.210167993986939</c:v>
                </c:pt>
                <c:pt idx="485">
                  <c:v>-28.074572307639855</c:v>
                </c:pt>
                <c:pt idx="486">
                  <c:v>-27.936982435918964</c:v>
                </c:pt>
                <c:pt idx="487">
                  <c:v>-27.797432604075773</c:v>
                </c:pt>
                <c:pt idx="488">
                  <c:v>-27.655958187143817</c:v>
                </c:pt>
                <c:pt idx="489">
                  <c:v>-27.512595595251653</c:v>
                </c:pt>
                <c:pt idx="490">
                  <c:v>-27.367382159179371</c:v>
                </c:pt>
                <c:pt idx="491">
                  <c:v>-27.220356016812953</c:v>
                </c:pt>
                <c:pt idx="492">
                  <c:v>-27.071556001109286</c:v>
                </c:pt>
                <c:pt idx="493">
                  <c:v>-26.92102153013775</c:v>
                </c:pt>
                <c:pt idx="494">
                  <c:v>-26.768792499716085</c:v>
                </c:pt>
                <c:pt idx="495">
                  <c:v>-26.614909179106576</c:v>
                </c:pt>
                <c:pt idx="496">
                  <c:v>-26.45941211018609</c:v>
                </c:pt>
                <c:pt idx="497">
                  <c:v>-26.302342010450797</c:v>
                </c:pt>
                <c:pt idx="498">
                  <c:v>-26.14373968016271</c:v>
                </c:pt>
                <c:pt idx="499">
                  <c:v>-25.98364591389447</c:v>
                </c:pt>
                <c:pt idx="500">
                  <c:v>-25.822101416677015</c:v>
                </c:pt>
                <c:pt idx="501">
                  <c:v>-25.659146724907519</c:v>
                </c:pt>
                <c:pt idx="502">
                  <c:v>-25.494822132127567</c:v>
                </c:pt>
                <c:pt idx="503">
                  <c:v>-25.329167619739401</c:v>
                </c:pt>
                <c:pt idx="504">
                  <c:v>-25.162222792687185</c:v>
                </c:pt>
                <c:pt idx="505">
                  <c:v>-24.994026820093062</c:v>
                </c:pt>
                <c:pt idx="506">
                  <c:v>-24.824618380804239</c:v>
                </c:pt>
                <c:pt idx="507">
                  <c:v>-24.654035613777374</c:v>
                </c:pt>
                <c:pt idx="508">
                  <c:v>-24.482316073198604</c:v>
                </c:pt>
                <c:pt idx="509">
                  <c:v>-24.30949668821653</c:v>
                </c:pt>
                <c:pt idx="510">
                  <c:v>-24.135613727140036</c:v>
                </c:pt>
                <c:pt idx="511">
                  <c:v>-23.960702765943768</c:v>
                </c:pt>
                <c:pt idx="512">
                  <c:v>-23.784798660902343</c:v>
                </c:pt>
                <c:pt idx="513">
                  <c:v>-23.607935525168045</c:v>
                </c:pt>
                <c:pt idx="514">
                  <c:v>-23.430146709096284</c:v>
                </c:pt>
                <c:pt idx="515">
                  <c:v>-23.251464784117942</c:v>
                </c:pt>
                <c:pt idx="516">
                  <c:v>-23.071921529953357</c:v>
                </c:pt>
                <c:pt idx="517">
                  <c:v>-22.891547924961614</c:v>
                </c:pt>
                <c:pt idx="518">
                  <c:v>-22.710374139417702</c:v>
                </c:pt>
                <c:pt idx="519">
                  <c:v>-22.528429531513623</c:v>
                </c:pt>
                <c:pt idx="520">
                  <c:v>-22.345742645880733</c:v>
                </c:pt>
                <c:pt idx="521">
                  <c:v>-22.162341214436292</c:v>
                </c:pt>
                <c:pt idx="522">
                  <c:v>-21.978252159361581</c:v>
                </c:pt>
                <c:pt idx="523">
                  <c:v>-21.793501598025955</c:v>
                </c:pt>
                <c:pt idx="524">
                  <c:v>-21.608114849677079</c:v>
                </c:pt>
                <c:pt idx="525">
                  <c:v>-21.422116443726544</c:v>
                </c:pt>
                <c:pt idx="526">
                  <c:v>-21.235530129465822</c:v>
                </c:pt>
                <c:pt idx="527">
                  <c:v>-21.04837888705789</c:v>
                </c:pt>
                <c:pt idx="528">
                  <c:v>-20.860684939656533</c:v>
                </c:pt>
                <c:pt idx="529">
                  <c:v>-20.672469766514489</c:v>
                </c:pt>
                <c:pt idx="530">
                  <c:v>-20.483754116949996</c:v>
                </c:pt>
                <c:pt idx="531">
                  <c:v>-20.29455802504949</c:v>
                </c:pt>
                <c:pt idx="532">
                  <c:v>-20.10490082499286</c:v>
                </c:pt>
                <c:pt idx="533">
                  <c:v>-19.914801166894996</c:v>
                </c:pt>
                <c:pt idx="534">
                  <c:v>-19.724277033065967</c:v>
                </c:pt>
                <c:pt idx="535">
                  <c:v>-19.533345754599459</c:v>
                </c:pt>
                <c:pt idx="536">
                  <c:v>-19.342024028206325</c:v>
                </c:pt>
                <c:pt idx="537">
                  <c:v>-19.150327933217319</c:v>
                </c:pt>
                <c:pt idx="538">
                  <c:v>-18.958272948685597</c:v>
                </c:pt>
                <c:pt idx="539">
                  <c:v>-18.765873970525746</c:v>
                </c:pt>
                <c:pt idx="540">
                  <c:v>-18.573145328632933</c:v>
                </c:pt>
                <c:pt idx="541">
                  <c:v>-18.380100803930162</c:v>
                </c:pt>
                <c:pt idx="542">
                  <c:v>-18.186753645298253</c:v>
                </c:pt>
                <c:pt idx="543">
                  <c:v>-17.993116586346972</c:v>
                </c:pt>
                <c:pt idx="544">
                  <c:v>-17.799201861991587</c:v>
                </c:pt>
                <c:pt idx="545">
                  <c:v>-17.605021224802218</c:v>
                </c:pt>
                <c:pt idx="546">
                  <c:v>-17.410585961098789</c:v>
                </c:pt>
                <c:pt idx="547">
                  <c:v>-17.215906906766406</c:v>
                </c:pt>
                <c:pt idx="548">
                  <c:v>-17.020994462771569</c:v>
                </c:pt>
                <c:pt idx="549">
                  <c:v>-16.825858610360502</c:v>
                </c:pt>
                <c:pt idx="550">
                  <c:v>-16.630508925925767</c:v>
                </c:pt>
                <c:pt idx="551">
                  <c:v>-16.434954595528374</c:v>
                </c:pt>
                <c:pt idx="552">
                  <c:v>-16.239204429067431</c:v>
                </c:pt>
                <c:pt idx="553">
                  <c:v>-16.043266874086832</c:v>
                </c:pt>
                <c:pt idx="554">
                  <c:v>-15.847150029217392</c:v>
                </c:pt>
                <c:pt idx="555">
                  <c:v>-15.65086165724831</c:v>
                </c:pt>
                <c:pt idx="556">
                  <c:v>-15.454409197826816</c:v>
                </c:pt>
                <c:pt idx="557">
                  <c:v>-15.257799779785849</c:v>
                </c:pt>
                <c:pt idx="558">
                  <c:v>-15.061040233099867</c:v>
                </c:pt>
                <c:pt idx="559">
                  <c:v>-14.864137100471762</c:v>
                </c:pt>
                <c:pt idx="560">
                  <c:v>-14.667096648553109</c:v>
                </c:pt>
                <c:pt idx="561">
                  <c:v>-14.469924878801983</c:v>
                </c:pt>
                <c:pt idx="562">
                  <c:v>-14.272627537983336</c:v>
                </c:pt>
                <c:pt idx="563">
                  <c:v>-14.075210128316908</c:v>
                </c:pt>
                <c:pt idx="564">
                  <c:v>-13.87767791727903</c:v>
                </c:pt>
                <c:pt idx="565">
                  <c:v>-13.680035947064461</c:v>
                </c:pt>
                <c:pt idx="566">
                  <c:v>-13.482289043715916</c:v>
                </c:pt>
                <c:pt idx="567">
                  <c:v>-13.284441825927491</c:v>
                </c:pt>
                <c:pt idx="568">
                  <c:v>-13.086498713530634</c:v>
                </c:pt>
                <c:pt idx="569">
                  <c:v>-12.888463935669833</c:v>
                </c:pt>
                <c:pt idx="570">
                  <c:v>-12.690341538676087</c:v>
                </c:pt>
                <c:pt idx="571">
                  <c:v>-12.492135393646365</c:v>
                </c:pt>
                <c:pt idx="572">
                  <c:v>-12.293849203737398</c:v>
                </c:pt>
                <c:pt idx="573">
                  <c:v>-12.095486511181566</c:v>
                </c:pt>
                <c:pt idx="574">
                  <c:v>-11.897050704033571</c:v>
                </c:pt>
                <c:pt idx="575">
                  <c:v>-11.698545022655765</c:v>
                </c:pt>
                <c:pt idx="576">
                  <c:v>-11.499972565950785</c:v>
                </c:pt>
                <c:pt idx="577">
                  <c:v>-11.301336297348829</c:v>
                </c:pt>
                <c:pt idx="578">
                  <c:v>-11.102639050558409</c:v>
                </c:pt>
                <c:pt idx="579">
                  <c:v>-10.903883535087935</c:v>
                </c:pt>
                <c:pt idx="580">
                  <c:v>-10.705072341546011</c:v>
                </c:pt>
                <c:pt idx="581">
                  <c:v>-10.506207946728274</c:v>
                </c:pt>
                <c:pt idx="582">
                  <c:v>-10.307292718498033</c:v>
                </c:pt>
                <c:pt idx="583">
                  <c:v>-10.108328920467969</c:v>
                </c:pt>
                <c:pt idx="584">
                  <c:v>-9.9093187164905991</c:v>
                </c:pt>
                <c:pt idx="585">
                  <c:v>-9.7102641749636263</c:v>
                </c:pt>
                <c:pt idx="586">
                  <c:v>-9.5111672729578096</c:v>
                </c:pt>
                <c:pt idx="587">
                  <c:v>-9.3120299001735489</c:v>
                </c:pt>
                <c:pt idx="588">
                  <c:v>-9.1128538627326989</c:v>
                </c:pt>
                <c:pt idx="589">
                  <c:v>-8.9136408868117272</c:v>
                </c:pt>
                <c:pt idx="590">
                  <c:v>-8.7143926221228973</c:v>
                </c:pt>
                <c:pt idx="591">
                  <c:v>-8.5151106452486793</c:v>
                </c:pt>
                <c:pt idx="592">
                  <c:v>-8.3157964628353866</c:v>
                </c:pt>
                <c:pt idx="593">
                  <c:v>-8.1164515146515903</c:v>
                </c:pt>
                <c:pt idx="594">
                  <c:v>-7.9170771765166421</c:v>
                </c:pt>
                <c:pt idx="595">
                  <c:v>-7.7176747631045224</c:v>
                </c:pt>
                <c:pt idx="596">
                  <c:v>-7.5182455306284375</c:v>
                </c:pt>
                <c:pt idx="597">
                  <c:v>-7.3187906794089947</c:v>
                </c:pt>
                <c:pt idx="598">
                  <c:v>-7.119311356334066</c:v>
                </c:pt>
                <c:pt idx="599">
                  <c:v>-6.9198086572117106</c:v>
                </c:pt>
                <c:pt idx="600">
                  <c:v>-6.7202836290220347</c:v>
                </c:pt>
                <c:pt idx="601">
                  <c:v>-6.5207372720717345</c:v>
                </c:pt>
                <c:pt idx="602">
                  <c:v>-6.3211705420556754</c:v>
                </c:pt>
                <c:pt idx="603">
                  <c:v>-6.1215843520286839</c:v>
                </c:pt>
                <c:pt idx="604">
                  <c:v>-5.9219795742922123</c:v>
                </c:pt>
                <c:pt idx="605">
                  <c:v>-5.7223570421984178</c:v>
                </c:pt>
                <c:pt idx="606">
                  <c:v>-5.5227175518761094</c:v>
                </c:pt>
                <c:pt idx="607">
                  <c:v>-5.323061863881243</c:v>
                </c:pt>
                <c:pt idx="608">
                  <c:v>-5.1233907047751615</c:v>
                </c:pt>
                <c:pt idx="609">
                  <c:v>-4.9237047686339501</c:v>
                </c:pt>
                <c:pt idx="610">
                  <c:v>-4.7240047184916918</c:v>
                </c:pt>
                <c:pt idx="611">
                  <c:v>-4.5242911877202943</c:v>
                </c:pt>
                <c:pt idx="612">
                  <c:v>-4.3245647813487693</c:v>
                </c:pt>
                <c:pt idx="613">
                  <c:v>-4.1248260773245669</c:v>
                </c:pt>
                <c:pt idx="614">
                  <c:v>-3.9250756277193304</c:v>
                </c:pt>
                <c:pt idx="615">
                  <c:v>-3.7253139598816034</c:v>
                </c:pt>
                <c:pt idx="616">
                  <c:v>-3.5255415775385757</c:v>
                </c:pt>
                <c:pt idx="617">
                  <c:v>-3.3257589618493171</c:v>
                </c:pt>
                <c:pt idx="618">
                  <c:v>-3.1259665724114534</c:v>
                </c:pt>
                <c:pt idx="619">
                  <c:v>-2.9261648482233262</c:v>
                </c:pt>
                <c:pt idx="620">
                  <c:v>-2.7263542086035351</c:v>
                </c:pt>
                <c:pt idx="621">
                  <c:v>-2.5265350540697646</c:v>
                </c:pt>
                <c:pt idx="622">
                  <c:v>-2.3267077671787177</c:v>
                </c:pt>
                <c:pt idx="623">
                  <c:v>-2.1268727133287584</c:v>
                </c:pt>
                <c:pt idx="624">
                  <c:v>-1.9270302415269427</c:v>
                </c:pt>
                <c:pt idx="625">
                  <c:v>-1.7271806851219083</c:v>
                </c:pt>
                <c:pt idx="626">
                  <c:v>-1.5273243625043591</c:v>
                </c:pt>
                <c:pt idx="627">
                  <c:v>-1.3274615777763543</c:v>
                </c:pt>
                <c:pt idx="628">
                  <c:v>-1.127592621390562</c:v>
                </c:pt>
                <c:pt idx="629">
                  <c:v>-0.92771777076148254</c:v>
                </c:pt>
                <c:pt idx="630">
                  <c:v>-0.72783729084923721</c:v>
                </c:pt>
                <c:pt idx="631">
                  <c:v>-0.52795143471724515</c:v>
                </c:pt>
                <c:pt idx="632">
                  <c:v>-0.32806044406527946</c:v>
                </c:pt>
                <c:pt idx="633">
                  <c:v>-0.12816454973847158</c:v>
                </c:pt>
                <c:pt idx="634">
                  <c:v>7.1736027786009515E-2</c:v>
                </c:pt>
                <c:pt idx="635">
                  <c:v>0.27164107793448267</c:v>
                </c:pt>
                <c:pt idx="636">
                  <c:v>0.4715503995925161</c:v>
                </c:pt>
                <c:pt idx="637">
                  <c:v>0.67146380068106737</c:v>
                </c:pt>
                <c:pt idx="638">
                  <c:v>0.87138109775068529</c:v>
                </c:pt>
                <c:pt idx="639">
                  <c:v>1.0713021155950671</c:v>
                </c:pt>
                <c:pt idx="640">
                  <c:v>1.2712266868815973</c:v>
                </c:pt>
                <c:pt idx="641">
                  <c:v>1.4711546517964251</c:v>
                </c:pt>
                <c:pt idx="642">
                  <c:v>1.6710858577089027</c:v>
                </c:pt>
                <c:pt idx="643">
                  <c:v>1.8710201588481326</c:v>
                </c:pt>
                <c:pt idx="644">
                  <c:v>2.0709574159954869</c:v>
                </c:pt>
                <c:pt idx="645">
                  <c:v>2.2708974961902797</c:v>
                </c:pt>
                <c:pt idx="646">
                  <c:v>2.4708402724488892</c:v>
                </c:pt>
                <c:pt idx="647">
                  <c:v>2.670785623496279</c:v>
                </c:pt>
                <c:pt idx="648">
                  <c:v>2.8707334335098338</c:v>
                </c:pt>
                <c:pt idx="649">
                  <c:v>3.0706835918742854</c:v>
                </c:pt>
                <c:pt idx="650">
                  <c:v>3.2706359929479873</c:v>
                </c:pt>
                <c:pt idx="651">
                  <c:v>3.4705905358392357</c:v>
                </c:pt>
                <c:pt idx="652">
                  <c:v>3.6705471241932699</c:v>
                </c:pt>
                <c:pt idx="653">
                  <c:v>3.8705056659882189</c:v>
                </c:pt>
                <c:pt idx="654">
                  <c:v>4.070466073340377</c:v>
                </c:pt>
                <c:pt idx="655">
                  <c:v>4.2704282623182692</c:v>
                </c:pt>
                <c:pt idx="656">
                  <c:v>4.4703921527652142</c:v>
                </c:pt>
                <c:pt idx="657">
                  <c:v>4.6703576681294763</c:v>
                </c:pt>
                <c:pt idx="658">
                  <c:v>4.8703247353025034</c:v>
                </c:pt>
                <c:pt idx="659">
                  <c:v>5.0702932844637658</c:v>
                </c:pt>
                <c:pt idx="660">
                  <c:v>5.2702632489333467</c:v>
                </c:pt>
                <c:pt idx="661">
                  <c:v>5.470234565030573</c:v>
                </c:pt>
                <c:pt idx="662">
                  <c:v>5.6702071719392606</c:v>
                </c:pt>
                <c:pt idx="663">
                  <c:v>5.8701810115788646</c:v>
                </c:pt>
                <c:pt idx="664">
                  <c:v>6.0701560284815486</c:v>
                </c:pt>
                <c:pt idx="665">
                  <c:v>6.2701321696747314</c:v>
                </c:pt>
                <c:pt idx="666">
                  <c:v>6.4701093845687012</c:v>
                </c:pt>
                <c:pt idx="667">
                  <c:v>6.6700876248498204</c:v>
                </c:pt>
                <c:pt idx="668">
                  <c:v>6.8700668443778596</c:v>
                </c:pt>
                <c:pt idx="669">
                  <c:v>7.0700469990883548</c:v>
                </c:pt>
                <c:pt idx="670">
                  <c:v>7.2700280468993839</c:v>
                </c:pt>
                <c:pt idx="671">
                  <c:v>7.4700099476222448</c:v>
                </c:pt>
                <c:pt idx="672">
                  <c:v>7.6699926628763393</c:v>
                </c:pt>
                <c:pt idx="673">
                  <c:v>7.8699761560079295</c:v>
                </c:pt>
                <c:pt idx="674">
                  <c:v>8.0699603920124332</c:v>
                </c:pt>
                <c:pt idx="675">
                  <c:v>8.2699453374601859</c:v>
                </c:pt>
                <c:pt idx="676">
                  <c:v>8.4699309604256925</c:v>
                </c:pt>
                <c:pt idx="677">
                  <c:v>8.6699172304199195</c:v>
                </c:pt>
                <c:pt idx="678">
                  <c:v>8.8699041183256853</c:v>
                </c:pt>
                <c:pt idx="679">
                  <c:v>9.0698915963359354</c:v>
                </c:pt>
                <c:pt idx="680">
                  <c:v>9.2698796378949027</c:v>
                </c:pt>
                <c:pt idx="681">
                  <c:v>9.4698682176418316</c:v>
                </c:pt>
                <c:pt idx="682">
                  <c:v>9.6698573113565658</c:v>
                </c:pt>
                <c:pt idx="683">
                  <c:v>9.8698468959094612</c:v>
                </c:pt>
                <c:pt idx="684">
                  <c:v>10.069836949211343</c:v>
                </c:pt>
                <c:pt idx="685">
                  <c:v>10.269827450167156</c:v>
                </c:pt>
                <c:pt idx="686">
                  <c:v>10.469818378630968</c:v>
                </c:pt>
                <c:pt idx="687">
                  <c:v>10.669809715363499</c:v>
                </c:pt>
                <c:pt idx="688">
                  <c:v>10.869801441991136</c:v>
                </c:pt>
                <c:pt idx="689">
                  <c:v>11.069793540967176</c:v>
                </c:pt>
                <c:pt idx="690">
                  <c:v>11.269785995534463</c:v>
                </c:pt>
                <c:pt idx="691">
                  <c:v>11.469778789689897</c:v>
                </c:pt>
                <c:pt idx="692">
                  <c:v>11.669771908150622</c:v>
                </c:pt>
                <c:pt idx="693">
                  <c:v>11.869765336321443</c:v>
                </c:pt>
                <c:pt idx="694">
                  <c:v>12.069759060264055</c:v>
                </c:pt>
                <c:pt idx="695">
                  <c:v>12.269753066667263</c:v>
                </c:pt>
                <c:pt idx="696">
                  <c:v>12.469747342819062</c:v>
                </c:pt>
                <c:pt idx="697">
                  <c:v>12.66974187657943</c:v>
                </c:pt>
                <c:pt idx="698">
                  <c:v>12.869736656354704</c:v>
                </c:pt>
                <c:pt idx="699">
                  <c:v>13.069731671072908</c:v>
                </c:pt>
                <c:pt idx="700">
                  <c:v>13.269726910160429</c:v>
                </c:pt>
                <c:pt idx="701">
                  <c:v>13.469722363519416</c:v>
                </c:pt>
                <c:pt idx="702">
                  <c:v>13.669718021506533</c:v>
                </c:pt>
                <c:pt idx="703">
                  <c:v>13.869713874912364</c:v>
                </c:pt>
                <c:pt idx="704">
                  <c:v>14.069709914941996</c:v>
                </c:pt>
                <c:pt idx="705">
                  <c:v>14.269706133196294</c:v>
                </c:pt>
                <c:pt idx="706">
                  <c:v>14.469702521654078</c:v>
                </c:pt>
                <c:pt idx="707">
                  <c:v>14.669699072655227</c:v>
                </c:pt>
                <c:pt idx="708">
                  <c:v>14.869695778884363</c:v>
                </c:pt>
                <c:pt idx="709">
                  <c:v>15.06969263335526</c:v>
                </c:pt>
                <c:pt idx="710">
                  <c:v>15.269689629396154</c:v>
                </c:pt>
                <c:pt idx="711">
                  <c:v>15.469686760635526</c:v>
                </c:pt>
                <c:pt idx="712">
                  <c:v>15.669684020988669</c:v>
                </c:pt>
                <c:pt idx="713">
                  <c:v>15.869681404644609</c:v>
                </c:pt>
                <c:pt idx="714">
                  <c:v>16.06967890605398</c:v>
                </c:pt>
                <c:pt idx="715">
                  <c:v>16.26967651991707</c:v>
                </c:pt>
                <c:pt idx="716">
                  <c:v>16.469674241172818</c:v>
                </c:pt>
                <c:pt idx="717">
                  <c:v>16.669672064987807</c:v>
                </c:pt>
                <c:pt idx="718">
                  <c:v>16.869669986746274</c:v>
                </c:pt>
                <c:pt idx="719">
                  <c:v>17.069668002040068</c:v>
                </c:pt>
                <c:pt idx="720">
                  <c:v>17.269666106659471</c:v>
                </c:pt>
                <c:pt idx="721">
                  <c:v>17.469664296584327</c:v>
                </c:pt>
                <c:pt idx="722">
                  <c:v>17.669662567975301</c:v>
                </c:pt>
                <c:pt idx="723">
                  <c:v>17.869660917165817</c:v>
                </c:pt>
                <c:pt idx="724">
                  <c:v>18.06965934065461</c:v>
                </c:pt>
                <c:pt idx="725">
                  <c:v>18.269657835097405</c:v>
                </c:pt>
                <c:pt idx="726">
                  <c:v>18.469656397300945</c:v>
                </c:pt>
                <c:pt idx="727">
                  <c:v>18.669655024215508</c:v>
                </c:pt>
                <c:pt idx="728">
                  <c:v>18.869653712928695</c:v>
                </c:pt>
                <c:pt idx="729">
                  <c:v>19.06965246065915</c:v>
                </c:pt>
                <c:pt idx="730">
                  <c:v>19.269651264750635</c:v>
                </c:pt>
                <c:pt idx="731">
                  <c:v>19.469650122666636</c:v>
                </c:pt>
                <c:pt idx="732">
                  <c:v>19.669649031984562</c:v>
                </c:pt>
                <c:pt idx="733">
                  <c:v>19.869647990391073</c:v>
                </c:pt>
                <c:pt idx="734">
                  <c:v>20.069646995676713</c:v>
                </c:pt>
                <c:pt idx="735">
                  <c:v>20.269646045731697</c:v>
                </c:pt>
                <c:pt idx="736">
                  <c:v>20.469645138541047</c:v>
                </c:pt>
                <c:pt idx="737">
                  <c:v>20.66964427218052</c:v>
                </c:pt>
                <c:pt idx="738">
                  <c:v>20.869643444812482</c:v>
                </c:pt>
                <c:pt idx="739">
                  <c:v>21.069642654681999</c:v>
                </c:pt>
                <c:pt idx="740">
                  <c:v>21.269641900113072</c:v>
                </c:pt>
                <c:pt idx="741">
                  <c:v>21.46964117950526</c:v>
                </c:pt>
                <c:pt idx="742">
                  <c:v>21.669640491330028</c:v>
                </c:pt>
                <c:pt idx="743">
                  <c:v>21.869639834127696</c:v>
                </c:pt>
                <c:pt idx="744">
                  <c:v>22.069639206504185</c:v>
                </c:pt>
                <c:pt idx="745">
                  <c:v>22.26963860712835</c:v>
                </c:pt>
                <c:pt idx="746">
                  <c:v>22.469638034728774</c:v>
                </c:pt>
                <c:pt idx="747">
                  <c:v>22.669637488091396</c:v>
                </c:pt>
                <c:pt idx="748">
                  <c:v>22.869636966056625</c:v>
                </c:pt>
                <c:pt idx="749">
                  <c:v>23.069636467517256</c:v>
                </c:pt>
                <c:pt idx="750">
                  <c:v>23.269635991415853</c:v>
                </c:pt>
                <c:pt idx="751">
                  <c:v>23.469635536742452</c:v>
                </c:pt>
                <c:pt idx="752">
                  <c:v>23.669635102532652</c:v>
                </c:pt>
                <c:pt idx="753">
                  <c:v>23.869634687865513</c:v>
                </c:pt>
                <c:pt idx="754">
                  <c:v>24.069634291861384</c:v>
                </c:pt>
                <c:pt idx="755">
                  <c:v>24.26963391368038</c:v>
                </c:pt>
                <c:pt idx="756">
                  <c:v>24.469633552520293</c:v>
                </c:pt>
                <c:pt idx="757">
                  <c:v>24.669633207615064</c:v>
                </c:pt>
                <c:pt idx="758">
                  <c:v>24.869632878233105</c:v>
                </c:pt>
                <c:pt idx="759">
                  <c:v>25.069632563675746</c:v>
                </c:pt>
                <c:pt idx="760">
                  <c:v>25.269632263275795</c:v>
                </c:pt>
                <c:pt idx="761">
                  <c:v>25.469631976396045</c:v>
                </c:pt>
                <c:pt idx="762">
                  <c:v>25.669631702427907</c:v>
                </c:pt>
                <c:pt idx="763">
                  <c:v>25.869631440790414</c:v>
                </c:pt>
                <c:pt idx="764">
                  <c:v>26.06963119092854</c:v>
                </c:pt>
                <c:pt idx="765">
                  <c:v>26.269630952312291</c:v>
                </c:pt>
                <c:pt idx="766">
                  <c:v>26.46963072443554</c:v>
                </c:pt>
                <c:pt idx="767">
                  <c:v>26.669630506814933</c:v>
                </c:pt>
                <c:pt idx="768">
                  <c:v>26.869630298989023</c:v>
                </c:pt>
                <c:pt idx="769">
                  <c:v>27.069630100516648</c:v>
                </c:pt>
                <c:pt idx="770">
                  <c:v>27.269629910976981</c:v>
                </c:pt>
                <c:pt idx="771">
                  <c:v>27.469629729968005</c:v>
                </c:pt>
                <c:pt idx="772">
                  <c:v>27.669629557105722</c:v>
                </c:pt>
                <c:pt idx="773">
                  <c:v>27.869629392023569</c:v>
                </c:pt>
                <c:pt idx="774">
                  <c:v>28.069629234371291</c:v>
                </c:pt>
                <c:pt idx="775">
                  <c:v>28.269629083814522</c:v>
                </c:pt>
                <c:pt idx="776">
                  <c:v>28.469628940033942</c:v>
                </c:pt>
                <c:pt idx="777">
                  <c:v>28.66962880272456</c:v>
                </c:pt>
                <c:pt idx="778">
                  <c:v>28.869628671595137</c:v>
                </c:pt>
                <c:pt idx="779">
                  <c:v>29.069628546367476</c:v>
                </c:pt>
                <c:pt idx="780">
                  <c:v>29.269628426775988</c:v>
                </c:pt>
                <c:pt idx="781">
                  <c:v>29.469628312567011</c:v>
                </c:pt>
                <c:pt idx="782">
                  <c:v>29.669628203498206</c:v>
                </c:pt>
                <c:pt idx="783">
                  <c:v>29.869628099338378</c:v>
                </c:pt>
                <c:pt idx="784">
                  <c:v>30.069627999866505</c:v>
                </c:pt>
                <c:pt idx="785">
                  <c:v>30.269627904871577</c:v>
                </c:pt>
                <c:pt idx="786">
                  <c:v>30.469627814152183</c:v>
                </c:pt>
                <c:pt idx="787">
                  <c:v>30.669627727515802</c:v>
                </c:pt>
                <c:pt idx="788">
                  <c:v>30.869627644778674</c:v>
                </c:pt>
                <c:pt idx="789">
                  <c:v>31.069627565765359</c:v>
                </c:pt>
                <c:pt idx="790">
                  <c:v>31.269627490308224</c:v>
                </c:pt>
                <c:pt idx="791">
                  <c:v>31.469627418247185</c:v>
                </c:pt>
                <c:pt idx="792">
                  <c:v>31.669627349429447</c:v>
                </c:pt>
                <c:pt idx="793">
                  <c:v>31.869627283708994</c:v>
                </c:pt>
                <c:pt idx="794">
                  <c:v>32.069627220946444</c:v>
                </c:pt>
                <c:pt idx="795">
                  <c:v>32.269627161008771</c:v>
                </c:pt>
                <c:pt idx="796">
                  <c:v>32.469627103768659</c:v>
                </c:pt>
                <c:pt idx="797">
                  <c:v>32.669627049104776</c:v>
                </c:pt>
                <c:pt idx="798">
                  <c:v>32.869626996901175</c:v>
                </c:pt>
                <c:pt idx="799">
                  <c:v>33.069626947047112</c:v>
                </c:pt>
                <c:pt idx="800">
                  <c:v>33.269626899436872</c:v>
                </c:pt>
                <c:pt idx="801">
                  <c:v>33.469626853969444</c:v>
                </c:pt>
                <c:pt idx="802">
                  <c:v>33.66962681054838</c:v>
                </c:pt>
                <c:pt idx="803">
                  <c:v>33.86962676908162</c:v>
                </c:pt>
                <c:pt idx="804">
                  <c:v>34.069626729481143</c:v>
                </c:pt>
                <c:pt idx="805">
                  <c:v>34.269626691662921</c:v>
                </c:pt>
                <c:pt idx="806">
                  <c:v>34.469626655546861</c:v>
                </c:pt>
                <c:pt idx="807">
                  <c:v>34.669626621056295</c:v>
                </c:pt>
                <c:pt idx="808">
                  <c:v>34.869626588118038</c:v>
                </c:pt>
                <c:pt idx="809">
                  <c:v>35.069626556662485</c:v>
                </c:pt>
                <c:pt idx="810">
                  <c:v>35.269626526622204</c:v>
                </c:pt>
                <c:pt idx="811">
                  <c:v>35.469626497934243</c:v>
                </c:pt>
                <c:pt idx="812">
                  <c:v>35.66962647053758</c:v>
                </c:pt>
                <c:pt idx="813">
                  <c:v>35.86962644437375</c:v>
                </c:pt>
                <c:pt idx="814">
                  <c:v>36.069626419387575</c:v>
                </c:pt>
                <c:pt idx="815">
                  <c:v>36.269626395525918</c:v>
                </c:pt>
                <c:pt idx="816">
                  <c:v>36.469626372738233</c:v>
                </c:pt>
                <c:pt idx="817">
                  <c:v>36.669626350976174</c:v>
                </c:pt>
                <c:pt idx="818">
                  <c:v>36.869626330193512</c:v>
                </c:pt>
              </c:numCache>
            </c:numRef>
          </c:yVal>
          <c:smooth val="1"/>
          <c:extLst>
            <c:ext xmlns:c16="http://schemas.microsoft.com/office/drawing/2014/chart" uri="{C3380CC4-5D6E-409C-BE32-E72D297353CC}">
              <c16:uniqueId val="{00000000-79E5-40AC-8B13-700FF99EBCE9}"/>
            </c:ext>
          </c:extLst>
        </c:ser>
        <c:ser>
          <c:idx val="5"/>
          <c:order val="5"/>
          <c:tx>
            <c:v>DC_gain_power</c:v>
          </c:tx>
          <c:spPr>
            <a:ln>
              <a:prstDash val="sysDot"/>
            </a:ln>
          </c:spPr>
          <c:marker>
            <c:symbol val="none"/>
          </c:marker>
          <c:xVal>
            <c:numRef>
              <c:f>Sheet2!$F$21:$G$21</c:f>
              <c:numCache>
                <c:formatCode>General</c:formatCode>
                <c:ptCount val="2"/>
                <c:pt idx="0">
                  <c:v>100</c:v>
                </c:pt>
                <c:pt idx="1">
                  <c:v>1000000</c:v>
                </c:pt>
              </c:numCache>
            </c:numRef>
          </c:xVal>
          <c:yVal>
            <c:numRef>
              <c:f>Sheet2!$D$21:$E$21</c:f>
              <c:numCache>
                <c:formatCode>General</c:formatCode>
                <c:ptCount val="2"/>
                <c:pt idx="0">
                  <c:v>3.5218251811136261</c:v>
                </c:pt>
                <c:pt idx="1">
                  <c:v>3.5218251811136261</c:v>
                </c:pt>
              </c:numCache>
            </c:numRef>
          </c:yVal>
          <c:smooth val="1"/>
          <c:extLst>
            <c:ext xmlns:c16="http://schemas.microsoft.com/office/drawing/2014/chart" uri="{C3380CC4-5D6E-409C-BE32-E72D297353CC}">
              <c16:uniqueId val="{00000001-79E5-40AC-8B13-700FF99EBCE9}"/>
            </c:ext>
          </c:extLst>
        </c:ser>
        <c:dLbls>
          <c:showLegendKey val="0"/>
          <c:showVal val="0"/>
          <c:showCatName val="0"/>
          <c:showSerName val="0"/>
          <c:showPercent val="0"/>
          <c:showBubbleSize val="0"/>
        </c:dLbls>
        <c:axId val="527749120"/>
        <c:axId val="52775104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Sheet2!$AF$4:$AF$822</c:f>
              <c:numCache>
                <c:formatCode>0.0000</c:formatCode>
                <c:ptCount val="819"/>
                <c:pt idx="0">
                  <c:v>-11.888824225017245</c:v>
                </c:pt>
                <c:pt idx="1">
                  <c:v>-12.157954050529586</c:v>
                </c:pt>
                <c:pt idx="2">
                  <c:v>-12.432815037650508</c:v>
                </c:pt>
                <c:pt idx="3">
                  <c:v>-12.71350456150611</c:v>
                </c:pt>
                <c:pt idx="4">
                  <c:v>-13.000119950529282</c:v>
                </c:pt>
                <c:pt idx="5">
                  <c:v>-13.29275834989418</c:v>
                </c:pt>
                <c:pt idx="6">
                  <c:v>-13.591516575316746</c:v>
                </c:pt>
                <c:pt idx="7">
                  <c:v>-13.896490956861669</c:v>
                </c:pt>
                <c:pt idx="8">
                  <c:v>-14.207777172408015</c:v>
                </c:pt>
                <c:pt idx="9">
                  <c:v>-14.525470070440482</c:v>
                </c:pt>
                <c:pt idx="10">
                  <c:v>-14.84966348185292</c:v>
                </c:pt>
                <c:pt idx="11">
                  <c:v>-15.180450020474593</c:v>
                </c:pt>
                <c:pt idx="12">
                  <c:v>-15.51792087205863</c:v>
                </c:pt>
                <c:pt idx="13">
                  <c:v>-15.862165571506404</c:v>
                </c:pt>
                <c:pt idx="14">
                  <c:v>-16.213271768142054</c:v>
                </c:pt>
                <c:pt idx="15">
                  <c:v>-16.571324978897575</c:v>
                </c:pt>
                <c:pt idx="16">
                  <c:v>-16.936408329322717</c:v>
                </c:pt>
                <c:pt idx="17">
                  <c:v>-17.308602282393753</c:v>
                </c:pt>
                <c:pt idx="18">
                  <c:v>-17.687984355163636</c:v>
                </c:pt>
                <c:pt idx="19">
                  <c:v>-18.074628823371512</c:v>
                </c:pt>
                <c:pt idx="20">
                  <c:v>-18.468606414213848</c:v>
                </c:pt>
                <c:pt idx="21">
                  <c:v>-18.869983987571388</c:v>
                </c:pt>
                <c:pt idx="22">
                  <c:v>-19.278824206087531</c:v>
                </c:pt>
                <c:pt idx="23">
                  <c:v>-19.6951851946028</c:v>
                </c:pt>
                <c:pt idx="24">
                  <c:v>-20.119120189568765</c:v>
                </c:pt>
                <c:pt idx="25">
                  <c:v>-20.5506771791907</c:v>
                </c:pt>
                <c:pt idx="26">
                  <c:v>-20.98989853518361</c:v>
                </c:pt>
                <c:pt idx="27">
                  <c:v>-21.436820637168353</c:v>
                </c:pt>
                <c:pt idx="28">
                  <c:v>-21.891473490884032</c:v>
                </c:pt>
                <c:pt idx="29">
                  <c:v>-22.353880341548813</c:v>
                </c:pt>
                <c:pt idx="30">
                  <c:v>-22.824057283862025</c:v>
                </c:pt>
                <c:pt idx="31">
                  <c:v>-23.302012870305393</c:v>
                </c:pt>
                <c:pt idx="32">
                  <c:v>-23.787747719568682</c:v>
                </c:pt>
                <c:pt idx="33">
                  <c:v>-24.281254127093039</c:v>
                </c:pt>
                <c:pt idx="34">
                  <c:v>-24.782515679892473</c:v>
                </c:pt>
                <c:pt idx="35">
                  <c:v>-25.291506877977049</c:v>
                </c:pt>
                <c:pt idx="36">
                  <c:v>-25.80819276485936</c:v>
                </c:pt>
                <c:pt idx="37">
                  <c:v>-26.332528569774517</c:v>
                </c:pt>
                <c:pt idx="38">
                  <c:v>-26.864459364381741</c:v>
                </c:pt>
                <c:pt idx="39">
                  <c:v>-27.403919736838667</c:v>
                </c:pt>
                <c:pt idx="40">
                  <c:v>-27.950833486244431</c:v>
                </c:pt>
                <c:pt idx="41">
                  <c:v>-28.505113340532713</c:v>
                </c:pt>
                <c:pt idx="42">
                  <c:v>-29.066660700955001</c:v>
                </c:pt>
                <c:pt idx="43">
                  <c:v>-29.635365416327598</c:v>
                </c:pt>
                <c:pt idx="44">
                  <c:v>-30.211105590216388</c:v>
                </c:pt>
                <c:pt idx="45">
                  <c:v>-30.793747424201971</c:v>
                </c:pt>
                <c:pt idx="46">
                  <c:v>-31.383145100297913</c:v>
                </c:pt>
                <c:pt idx="47">
                  <c:v>-31.979140705487247</c:v>
                </c:pt>
                <c:pt idx="48">
                  <c:v>-32.581564201192741</c:v>
                </c:pt>
                <c:pt idx="49">
                  <c:v>-33.190233440305313</c:v>
                </c:pt>
                <c:pt idx="50">
                  <c:v>-33.804954234159375</c:v>
                </c:pt>
                <c:pt idx="51">
                  <c:v>-34.425520471566365</c:v>
                </c:pt>
                <c:pt idx="52">
                  <c:v>-35.051714291695923</c:v>
                </c:pt>
                <c:pt idx="53">
                  <c:v>-35.683306312232702</c:v>
                </c:pt>
                <c:pt idx="54">
                  <c:v>-36.320055913835468</c:v>
                </c:pt>
                <c:pt idx="55">
                  <c:v>-36.96171158148902</c:v>
                </c:pt>
                <c:pt idx="56">
                  <c:v>-37.608011302872015</c:v>
                </c:pt>
                <c:pt idx="57">
                  <c:v>-38.25868302336989</c:v>
                </c:pt>
                <c:pt idx="58">
                  <c:v>-38.913445156848653</c:v>
                </c:pt>
                <c:pt idx="59">
                  <c:v>-39.572007150778113</c:v>
                </c:pt>
                <c:pt idx="60">
                  <c:v>-40.234070103759301</c:v>
                </c:pt>
                <c:pt idx="61">
                  <c:v>-40.899327432980044</c:v>
                </c:pt>
                <c:pt idx="62">
                  <c:v>-41.567465588600328</c:v>
                </c:pt>
                <c:pt idx="63">
                  <c:v>-42.238164811566264</c:v>
                </c:pt>
                <c:pt idx="64">
                  <c:v>-42.911099930874713</c:v>
                </c:pt>
                <c:pt idx="65">
                  <c:v>-43.585941195869133</c:v>
                </c:pt>
                <c:pt idx="66">
                  <c:v>-44.262355138748802</c:v>
                </c:pt>
                <c:pt idx="67">
                  <c:v>-44.940005462124148</c:v>
                </c:pt>
                <c:pt idx="68">
                  <c:v>-45.618553946159125</c:v>
                </c:pt>
                <c:pt idx="69">
                  <c:v>-46.29766136961085</c:v>
                </c:pt>
                <c:pt idx="70">
                  <c:v>-46.976988438912663</c:v>
                </c:pt>
                <c:pt idx="71">
                  <c:v>-47.656196719351435</c:v>
                </c:pt>
                <c:pt idx="72">
                  <c:v>-48.334949562367072</c:v>
                </c:pt>
                <c:pt idx="73">
                  <c:v>-49.012913023049144</c:v>
                </c:pt>
                <c:pt idx="74">
                  <c:v>-49.689756762025404</c:v>
                </c:pt>
                <c:pt idx="75">
                  <c:v>-50.365154926123061</c:v>
                </c:pt>
                <c:pt idx="76">
                  <c:v>-51.038787002436379</c:v>
                </c:pt>
                <c:pt idx="77">
                  <c:v>-51.710338640746194</c:v>
                </c:pt>
                <c:pt idx="78">
                  <c:v>-52.379502439603414</c:v>
                </c:pt>
                <c:pt idx="79">
                  <c:v>-53.045978691802858</c:v>
                </c:pt>
                <c:pt idx="80">
                  <c:v>-53.709476085427902</c:v>
                </c:pt>
                <c:pt idx="81">
                  <c:v>-54.369712357133167</c:v>
                </c:pt>
                <c:pt idx="82">
                  <c:v>-55.026414894842958</c:v>
                </c:pt>
                <c:pt idx="83">
                  <c:v>-55.679321287568925</c:v>
                </c:pt>
                <c:pt idx="84">
                  <c:v>-56.32817982058404</c:v>
                </c:pt>
                <c:pt idx="85">
                  <c:v>-56.972749914721376</c:v>
                </c:pt>
                <c:pt idx="86">
                  <c:v>-57.612802509090443</c:v>
                </c:pt>
                <c:pt idx="87">
                  <c:v>-58.248120387011078</c:v>
                </c:pt>
                <c:pt idx="88">
                  <c:v>-58.878498445450262</c:v>
                </c:pt>
                <c:pt idx="89">
                  <c:v>-59.503743908705076</c:v>
                </c:pt>
                <c:pt idx="90">
                  <c:v>-60.12367648749921</c:v>
                </c:pt>
                <c:pt idx="91">
                  <c:v>-60.738128485049472</c:v>
                </c:pt>
                <c:pt idx="92">
                  <c:v>-61.346944852006175</c:v>
                </c:pt>
                <c:pt idx="93">
                  <c:v>-61.94998319247847</c:v>
                </c:pt>
                <c:pt idx="94">
                  <c:v>-62.547113723619525</c:v>
                </c:pt>
                <c:pt idx="95">
                  <c:v>-63.138219191466263</c:v>
                </c:pt>
                <c:pt idx="96">
                  <c:v>-63.723194745905467</c:v>
                </c:pt>
                <c:pt idx="97">
                  <c:v>-64.301947777773961</c:v>
                </c:pt>
                <c:pt idx="98">
                  <c:v>-64.87439772119366</c:v>
                </c:pt>
                <c:pt idx="99">
                  <c:v>-65.440475824300449</c:v>
                </c:pt>
                <c:pt idx="100">
                  <c:v>-66.000124891544758</c:v>
                </c:pt>
                <c:pt idx="101">
                  <c:v>-66.553299000730334</c:v>
                </c:pt>
                <c:pt idx="102">
                  <c:v>-67.099963197915358</c:v>
                </c:pt>
                <c:pt idx="103">
                  <c:v>-67.640093173230866</c:v>
                </c:pt>
                <c:pt idx="104">
                  <c:v>-68.173674920580424</c:v>
                </c:pt>
                <c:pt idx="105">
                  <c:v>-68.700704384072125</c:v>
                </c:pt>
                <c:pt idx="106">
                  <c:v>-69.22118709390638</c:v>
                </c:pt>
                <c:pt idx="107">
                  <c:v>-69.735137794300201</c:v>
                </c:pt>
                <c:pt idx="108">
                  <c:v>-70.242580065877419</c:v>
                </c:pt>
                <c:pt idx="109">
                  <c:v>-70.743545944792487</c:v>
                </c:pt>
                <c:pt idx="110">
                  <c:v>-71.23807554069208</c:v>
                </c:pt>
                <c:pt idx="111">
                  <c:v>-71.726216655449974</c:v>
                </c:pt>
                <c:pt idx="112">
                  <c:v>-72.208024404442185</c:v>
                </c:pt>
                <c:pt idx="113">
                  <c:v>-72.683560841962944</c:v>
                </c:pt>
                <c:pt idx="114">
                  <c:v>-73.152894592217635</c:v>
                </c:pt>
                <c:pt idx="115">
                  <c:v>-73.616100487168708</c:v>
                </c:pt>
                <c:pt idx="116">
                  <c:v>-74.073259212357954</c:v>
                </c:pt>
                <c:pt idx="117">
                  <c:v>-74.524456961678482</c:v>
                </c:pt>
                <c:pt idx="118">
                  <c:v>-74.969785101932032</c:v>
                </c:pt>
                <c:pt idx="119">
                  <c:v>-75.409339847872786</c:v>
                </c:pt>
                <c:pt idx="120">
                  <c:v>-75.843221948314977</c:v>
                </c:pt>
                <c:pt idx="121">
                  <c:v>-76.27153638376636</c:v>
                </c:pt>
                <c:pt idx="122">
                  <c:v>-76.694392075941593</c:v>
                </c:pt>
                <c:pt idx="123">
                  <c:v>-77.111901609410808</c:v>
                </c:pt>
                <c:pt idx="124">
                  <c:v>-77.524180965549107</c:v>
                </c:pt>
                <c:pt idx="125">
                  <c:v>-77.931349268869411</c:v>
                </c:pt>
                <c:pt idx="126">
                  <c:v>-78.333528545748521</c:v>
                </c:pt>
                <c:pt idx="127">
                  <c:v>-78.730843495488614</c:v>
                </c:pt>
                <c:pt idx="128">
                  <c:v>-79.123421273597771</c:v>
                </c:pt>
                <c:pt idx="129">
                  <c:v>-79.51139128712164</c:v>
                </c:pt>
                <c:pt idx="130">
                  <c:v>-79.894885001811261</c:v>
                </c:pt>
                <c:pt idx="131">
                  <c:v>-80.274035760873829</c:v>
                </c:pt>
                <c:pt idx="132">
                  <c:v>-80.648978615018621</c:v>
                </c:pt>
                <c:pt idx="133">
                  <c:v>-81.019850163481465</c:v>
                </c:pt>
                <c:pt idx="134">
                  <c:v>-81.386788405687028</c:v>
                </c:pt>
                <c:pt idx="135">
                  <c:v>-81.74993260318918</c:v>
                </c:pt>
                <c:pt idx="136">
                  <c:v>-82.109423151512701</c:v>
                </c:pt>
                <c:pt idx="137">
                  <c:v>-82.465401461508463</c:v>
                </c:pt>
                <c:pt idx="138">
                  <c:v>-82.818009849824193</c:v>
                </c:pt>
                <c:pt idx="139">
                  <c:v>-83.167391438086909</c:v>
                </c:pt>
                <c:pt idx="140">
                  <c:v>-83.513690060389209</c:v>
                </c:pt>
                <c:pt idx="141">
                  <c:v>-83.857050178669354</c:v>
                </c:pt>
                <c:pt idx="142">
                  <c:v>-84.197616805575407</c:v>
                </c:pt>
                <c:pt idx="143">
                  <c:v>-84.535535434405176</c:v>
                </c:pt>
                <c:pt idx="144">
                  <c:v>-84.870951975715798</c:v>
                </c:pt>
                <c:pt idx="145">
                  <c:v>-85.204012700201829</c:v>
                </c:pt>
                <c:pt idx="146">
                  <c:v>-85.534864187444171</c:v>
                </c:pt>
                <c:pt idx="147">
                  <c:v>-85.86365328013818</c:v>
                </c:pt>
                <c:pt idx="148">
                  <c:v>-86.190527043414605</c:v>
                </c:pt>
                <c:pt idx="149">
                  <c:v>-86.515632728873612</c:v>
                </c:pt>
                <c:pt idx="150">
                  <c:v>-86.839117742957512</c:v>
                </c:pt>
                <c:pt idx="151">
                  <c:v>-87.16112961929484</c:v>
                </c:pt>
                <c:pt idx="152">
                  <c:v>-87.48181599465417</c:v>
                </c:pt>
                <c:pt idx="153">
                  <c:v>-87.801324588151502</c:v>
                </c:pt>
                <c:pt idx="154">
                  <c:v>-88.119803183362208</c:v>
                </c:pt>
                <c:pt idx="155">
                  <c:v>-88.437399612991527</c:v>
                </c:pt>
                <c:pt idx="156">
                  <c:v>-88.754261745764609</c:v>
                </c:pt>
                <c:pt idx="157">
                  <c:v>-89.070537475199956</c:v>
                </c:pt>
                <c:pt idx="158">
                  <c:v>-89.386374709934685</c:v>
                </c:pt>
                <c:pt idx="159">
                  <c:v>-89.70192136527244</c:v>
                </c:pt>
                <c:pt idx="160">
                  <c:v>-90.017325355628728</c:v>
                </c:pt>
                <c:pt idx="161">
                  <c:v>-90.332734587548188</c:v>
                </c:pt>
                <c:pt idx="162">
                  <c:v>-90.648296952972146</c:v>
                </c:pt>
                <c:pt idx="163">
                  <c:v>-90.964160322432662</c:v>
                </c:pt>
                <c:pt idx="164">
                  <c:v>-91.280472537851821</c:v>
                </c:pt>
                <c:pt idx="165">
                  <c:v>-91.59738140462143</c:v>
                </c:pt>
                <c:pt idx="166">
                  <c:v>-91.915034682639487</c:v>
                </c:pt>
                <c:pt idx="167">
                  <c:v>-92.233580075975112</c:v>
                </c:pt>
                <c:pt idx="168">
                  <c:v>-92.553165220833222</c:v>
                </c:pt>
                <c:pt idx="169">
                  <c:v>-92.873937671484157</c:v>
                </c:pt>
                <c:pt idx="170">
                  <c:v>-93.196044883822211</c:v>
                </c:pt>
                <c:pt idx="171">
                  <c:v>-93.519634196210205</c:v>
                </c:pt>
                <c:pt idx="172">
                  <c:v>-93.844852807263734</c:v>
                </c:pt>
                <c:pt idx="173">
                  <c:v>-94.171847750222071</c:v>
                </c:pt>
                <c:pt idx="174">
                  <c:v>-94.500765863548509</c:v>
                </c:pt>
                <c:pt idx="175">
                  <c:v>-94.831753757395106</c:v>
                </c:pt>
                <c:pt idx="176">
                  <c:v>-95.164957775561959</c:v>
                </c:pt>
                <c:pt idx="177">
                  <c:v>-95.500523952574341</c:v>
                </c:pt>
                <c:pt idx="178">
                  <c:v>-95.83859796549504</c:v>
                </c:pt>
                <c:pt idx="179">
                  <c:v>-96.179325080083203</c:v>
                </c:pt>
                <c:pt idx="180">
                  <c:v>-96.522850090905294</c:v>
                </c:pt>
                <c:pt idx="181">
                  <c:v>-96.86931725499926</c:v>
                </c:pt>
                <c:pt idx="182">
                  <c:v>-97.218870218687755</c:v>
                </c:pt>
                <c:pt idx="183">
                  <c:v>-97.571651937133993</c:v>
                </c:pt>
                <c:pt idx="184">
                  <c:v>-97.927804586230096</c:v>
                </c:pt>
                <c:pt idx="185">
                  <c:v>-98.28746946640868</c:v>
                </c:pt>
                <c:pt idx="186">
                  <c:v>-98.650786897967095</c:v>
                </c:pt>
                <c:pt idx="187">
                  <c:v>-99.0178961074987</c:v>
                </c:pt>
                <c:pt idx="188">
                  <c:v>-99.388935105028253</c:v>
                </c:pt>
                <c:pt idx="189">
                  <c:v>-99.764040551457782</c:v>
                </c:pt>
                <c:pt idx="190">
                  <c:v>-100.14334761593842</c:v>
                </c:pt>
                <c:pt idx="191">
                  <c:v>-100.52698982279843</c:v>
                </c:pt>
                <c:pt idx="192">
                  <c:v>-100.91509888767398</c:v>
                </c:pt>
                <c:pt idx="193">
                  <c:v>-101.30780454251152</c:v>
                </c:pt>
                <c:pt idx="194">
                  <c:v>-101.70523434913578</c:v>
                </c:pt>
                <c:pt idx="195">
                  <c:v>-102.10751350110925</c:v>
                </c:pt>
                <c:pt idx="196">
                  <c:v>-102.51476461364382</c:v>
                </c:pt>
                <c:pt idx="197">
                  <c:v>-102.9271075013686</c:v>
                </c:pt>
                <c:pt idx="198">
                  <c:v>-103.34465894380543</c:v>
                </c:pt>
                <c:pt idx="199">
                  <c:v>-103.76753243845864</c:v>
                </c:pt>
                <c:pt idx="200">
                  <c:v>-104.1958379414878</c:v>
                </c:pt>
                <c:pt idx="201">
                  <c:v>-104.62968159600146</c:v>
                </c:pt>
                <c:pt idx="202">
                  <c:v>-105.06916544808712</c:v>
                </c:pt>
                <c:pt idx="203">
                  <c:v>-105.51438715077855</c:v>
                </c:pt>
                <c:pt idx="204">
                  <c:v>-105.96543965625446</c:v>
                </c:pt>
                <c:pt idx="205">
                  <c:v>-106.42241089666534</c:v>
                </c:pt>
                <c:pt idx="206">
                  <c:v>-106.88538345409648</c:v>
                </c:pt>
                <c:pt idx="207">
                  <c:v>-107.35443422029282</c:v>
                </c:pt>
                <c:pt idx="208">
                  <c:v>-107.82963404690192</c:v>
                </c:pt>
                <c:pt idx="209">
                  <c:v>-108.31104738712341</c:v>
                </c:pt>
                <c:pt idx="210">
                  <c:v>-108.79873192980064</c:v>
                </c:pt>
                <c:pt idx="211">
                  <c:v>-109.29273822713712</c:v>
                </c:pt>
                <c:pt idx="212">
                  <c:v>-109.79310931737923</c:v>
                </c:pt>
                <c:pt idx="213">
                  <c:v>-110.29988034396729</c:v>
                </c:pt>
                <c:pt idx="214">
                  <c:v>-110.81307817282269</c:v>
                </c:pt>
                <c:pt idx="215">
                  <c:v>-111.33272100960623</c:v>
                </c:pt>
                <c:pt idx="216">
                  <c:v>-111.85881801895241</c:v>
                </c:pt>
                <c:pt idx="217">
                  <c:v>-112.39136894784933</c:v>
                </c:pt>
                <c:pt idx="218">
                  <c:v>-112.93036375549967</c:v>
                </c:pt>
                <c:pt idx="219">
                  <c:v>-113.47578225215321</c:v>
                </c:pt>
                <c:pt idx="220">
                  <c:v>-114.02759374955161</c:v>
                </c:pt>
                <c:pt idx="221">
                  <c:v>-114.58575672576173</c:v>
                </c:pt>
                <c:pt idx="222">
                  <c:v>-115.15021850729683</c:v>
                </c:pt>
                <c:pt idx="223">
                  <c:v>-115.72091497152803</c:v>
                </c:pt>
                <c:pt idx="224">
                  <c:v>-116.29777027247276</c:v>
                </c:pt>
                <c:pt idx="225">
                  <c:v>-116.88069659310263</c:v>
                </c:pt>
                <c:pt idx="226">
                  <c:v>-117.46959392734718</c:v>
                </c:pt>
                <c:pt idx="227">
                  <c:v>-118.06434989496555</c:v>
                </c:pt>
                <c:pt idx="228">
                  <c:v>-118.66483959242517</c:v>
                </c:pt>
                <c:pt idx="229">
                  <c:v>-119.27092548285569</c:v>
                </c:pt>
                <c:pt idx="230">
                  <c:v>-119.88245732803271</c:v>
                </c:pt>
                <c:pt idx="231">
                  <c:v>-120.4992721651968</c:v>
                </c:pt>
                <c:pt idx="232">
                  <c:v>-121.12119433131626</c:v>
                </c:pt>
                <c:pt idx="233">
                  <c:v>-121.74803553716609</c:v>
                </c:pt>
                <c:pt idx="234">
                  <c:v>-122.3795949933119</c:v>
                </c:pt>
                <c:pt idx="235">
                  <c:v>-123.01565958976676</c:v>
                </c:pt>
                <c:pt idx="236">
                  <c:v>-123.65600413072022</c:v>
                </c:pt>
                <c:pt idx="237">
                  <c:v>-124.30039162533909</c:v>
                </c:pt>
                <c:pt idx="238">
                  <c:v>-124.94857363519739</c:v>
                </c:pt>
                <c:pt idx="239">
                  <c:v>-125.60029067842611</c:v>
                </c:pt>
                <c:pt idx="240">
                  <c:v>-126.25527269017601</c:v>
                </c:pt>
                <c:pt idx="241">
                  <c:v>-126.91323953847386</c:v>
                </c:pt>
                <c:pt idx="242">
                  <c:v>-127.57390159402165</c:v>
                </c:pt>
                <c:pt idx="243">
                  <c:v>-128.23696035195883</c:v>
                </c:pt>
                <c:pt idx="244">
                  <c:v>-128.90210910307147</c:v>
                </c:pt>
                <c:pt idx="245">
                  <c:v>-129.5690336514167</c:v>
                </c:pt>
                <c:pt idx="246">
                  <c:v>-130.23741307482453</c:v>
                </c:pt>
                <c:pt idx="247">
                  <c:v>-130.90692052426772</c:v>
                </c:pt>
                <c:pt idx="248">
                  <c:v>-131.57722405765017</c:v>
                </c:pt>
                <c:pt idx="249">
                  <c:v>-132.24798750316924</c:v>
                </c:pt>
                <c:pt idx="250">
                  <c:v>-132.91887134706187</c:v>
                </c:pt>
                <c:pt idx="251">
                  <c:v>-133.58953364025365</c:v>
                </c:pt>
                <c:pt idx="252">
                  <c:v>-134.25963091821501</c:v>
                </c:pt>
                <c:pt idx="253">
                  <c:v>-134.92881912814823</c:v>
                </c:pt>
                <c:pt idx="254">
                  <c:v>-135.59675455756098</c:v>
                </c:pt>
                <c:pt idx="255">
                  <c:v>-136.26309475824948</c:v>
                </c:pt>
                <c:pt idx="256">
                  <c:v>-136.92749945977189</c:v>
                </c:pt>
                <c:pt idx="257">
                  <c:v>-137.58963146661674</c:v>
                </c:pt>
                <c:pt idx="258">
                  <c:v>-138.24915753345874</c:v>
                </c:pt>
                <c:pt idx="259">
                  <c:v>-138.90574921315778</c:v>
                </c:pt>
                <c:pt idx="260">
                  <c:v>-139.55908367246408</c:v>
                </c:pt>
                <c:pt idx="261">
                  <c:v>-140.20884447077131</c:v>
                </c:pt>
                <c:pt idx="262">
                  <c:v>-140.85472229766918</c:v>
                </c:pt>
                <c:pt idx="263">
                  <c:v>-141.49641566550912</c:v>
                </c:pt>
                <c:pt idx="264">
                  <c:v>-142.13363155368157</c:v>
                </c:pt>
                <c:pt idx="265">
                  <c:v>-142.76608600181743</c:v>
                </c:pt>
                <c:pt idx="266">
                  <c:v>-143.39350464965139</c:v>
                </c:pt>
                <c:pt idx="267">
                  <c:v>-144.01562322181891</c:v>
                </c:pt>
                <c:pt idx="268">
                  <c:v>-144.63218795638994</c:v>
                </c:pt>
                <c:pt idx="269">
                  <c:v>-145.24295597646542</c:v>
                </c:pt>
                <c:pt idx="270">
                  <c:v>-145.84769560466822</c:v>
                </c:pt>
                <c:pt idx="271">
                  <c:v>-146.44618662084437</c:v>
                </c:pt>
                <c:pt idx="272">
                  <c:v>-147.03822046374518</c:v>
                </c:pt>
                <c:pt idx="273">
                  <c:v>-147.62360037788417</c:v>
                </c:pt>
                <c:pt idx="274">
                  <c:v>-148.20214150714585</c:v>
                </c:pt>
                <c:pt idx="275">
                  <c:v>-148.7736709370725</c:v>
                </c:pt>
                <c:pt idx="276">
                  <c:v>-149.33802768805461</c:v>
                </c:pt>
                <c:pt idx="277">
                  <c:v>-149.89506266191501</c:v>
                </c:pt>
                <c:pt idx="278">
                  <c:v>-150.44463854459113</c:v>
                </c:pt>
                <c:pt idx="279">
                  <c:v>-150.98662966779537</c:v>
                </c:pt>
                <c:pt idx="280">
                  <c:v>-151.52092183266603</c:v>
                </c:pt>
                <c:pt idx="281">
                  <c:v>-152.04741209851102</c:v>
                </c:pt>
                <c:pt idx="282">
                  <c:v>-152.56600853980356</c:v>
                </c:pt>
                <c:pt idx="283">
                  <c:v>-153.07662997460437</c:v>
                </c:pt>
                <c:pt idx="284">
                  <c:v>-153.57920566757176</c:v>
                </c:pt>
                <c:pt idx="285">
                  <c:v>-154.07367501067665</c:v>
                </c:pt>
                <c:pt idx="286">
                  <c:v>-154.55998718466964</c:v>
                </c:pt>
                <c:pt idx="287">
                  <c:v>-155.03810080425282</c:v>
                </c:pt>
                <c:pt idx="288">
                  <c:v>-155.50798354979696</c:v>
                </c:pt>
                <c:pt idx="289">
                  <c:v>-155.96961178831538</c:v>
                </c:pt>
                <c:pt idx="290">
                  <c:v>-156.42297018626186</c:v>
                </c:pt>
                <c:pt idx="291">
                  <c:v>-156.86805131656891</c:v>
                </c:pt>
                <c:pt idx="292">
                  <c:v>-157.30485526218158</c:v>
                </c:pt>
                <c:pt idx="293">
                  <c:v>-157.73338921817276</c:v>
                </c:pt>
                <c:pt idx="294">
                  <c:v>-158.15366709437359</c:v>
                </c:pt>
                <c:pt idx="295">
                  <c:v>-158.56570912025268</c:v>
                </c:pt>
                <c:pt idx="296">
                  <c:v>-158.96954145365578</c:v>
                </c:pt>
                <c:pt idx="297">
                  <c:v>-159.36519579481003</c:v>
                </c:pt>
                <c:pt idx="298">
                  <c:v>-159.75270900686908</c:v>
                </c:pt>
                <c:pt idx="299">
                  <c:v>-160.13212274410594</c:v>
                </c:pt>
                <c:pt idx="300">
                  <c:v>-160.50348308872083</c:v>
                </c:pt>
                <c:pt idx="301">
                  <c:v>-160.86684019708804</c:v>
                </c:pt>
                <c:pt idx="302">
                  <c:v>-161.22224795613701</c:v>
                </c:pt>
                <c:pt idx="303">
                  <c:v>-161.56976365043815</c:v>
                </c:pt>
                <c:pt idx="304">
                  <c:v>-161.90944764044974</c:v>
                </c:pt>
                <c:pt idx="305">
                  <c:v>-162.24136305227645</c:v>
                </c:pt>
                <c:pt idx="306">
                  <c:v>-162.56557547919166</c:v>
                </c:pt>
                <c:pt idx="307">
                  <c:v>-162.8821526950891</c:v>
                </c:pt>
                <c:pt idx="308">
                  <c:v>-163.19116437994515</c:v>
                </c:pt>
                <c:pt idx="309">
                  <c:v>-163.49268185730423</c:v>
                </c:pt>
                <c:pt idx="310">
                  <c:v>-163.78677784373289</c:v>
                </c:pt>
                <c:pt idx="311">
                  <c:v>-164.07352621013078</c:v>
                </c:pt>
                <c:pt idx="312">
                  <c:v>-164.35300175473753</c:v>
                </c:pt>
                <c:pt idx="313">
                  <c:v>-164.62527998762849</c:v>
                </c:pt>
                <c:pt idx="314">
                  <c:v>-164.89043692645751</c:v>
                </c:pt>
                <c:pt idx="315">
                  <c:v>-165.14854890316951</c:v>
                </c:pt>
                <c:pt idx="316">
                  <c:v>-165.39969238138204</c:v>
                </c:pt>
                <c:pt idx="317">
                  <c:v>-165.64394378411052</c:v>
                </c:pt>
                <c:pt idx="318">
                  <c:v>-165.88137933149545</c:v>
                </c:pt>
                <c:pt idx="319">
                  <c:v>-166.1120748881772</c:v>
                </c:pt>
                <c:pt idx="320">
                  <c:v>-166.33610581995205</c:v>
                </c:pt>
                <c:pt idx="321">
                  <c:v>-166.55354685933904</c:v>
                </c:pt>
                <c:pt idx="322">
                  <c:v>-166.76447197968059</c:v>
                </c:pt>
                <c:pt idx="323">
                  <c:v>-166.96895427740233</c:v>
                </c:pt>
                <c:pt idx="324">
                  <c:v>-167.16706586205513</c:v>
                </c:pt>
                <c:pt idx="325">
                  <c:v>-167.35887775376813</c:v>
                </c:pt>
                <c:pt idx="326">
                  <c:v>-167.54445978774513</c:v>
                </c:pt>
                <c:pt idx="327">
                  <c:v>-167.7238805254442</c:v>
                </c:pt>
                <c:pt idx="328">
                  <c:v>-167.89720717208604</c:v>
                </c:pt>
                <c:pt idx="329">
                  <c:v>-168.06450550014793</c:v>
                </c:pt>
                <c:pt idx="330">
                  <c:v>-168.225839778508</c:v>
                </c:pt>
                <c:pt idx="331">
                  <c:v>-168.38127270691484</c:v>
                </c:pt>
                <c:pt idx="332">
                  <c:v>-168.53086535546987</c:v>
                </c:pt>
                <c:pt idx="333">
                  <c:v>-168.67467710881928</c:v>
                </c:pt>
                <c:pt idx="334">
                  <c:v>-168.81276561476591</c:v>
                </c:pt>
                <c:pt idx="335">
                  <c:v>-168.94518673702137</c:v>
                </c:pt>
                <c:pt idx="336">
                  <c:v>-169.07199451183246</c:v>
                </c:pt>
                <c:pt idx="337">
                  <c:v>-169.19324110822816</c:v>
                </c:pt>
                <c:pt idx="338">
                  <c:v>-169.30897679164252</c:v>
                </c:pt>
                <c:pt idx="339">
                  <c:v>-169.41924989068548</c:v>
                </c:pt>
                <c:pt idx="340">
                  <c:v>-169.52410676684124</c:v>
                </c:pt>
                <c:pt idx="341">
                  <c:v>-169.62359178688885</c:v>
                </c:pt>
                <c:pt idx="342">
                  <c:v>-169.71774729784858</c:v>
                </c:pt>
                <c:pt idx="343">
                  <c:v>-169.80661360427138</c:v>
                </c:pt>
                <c:pt idx="344">
                  <c:v>-169.89022894769786</c:v>
                </c:pt>
                <c:pt idx="345">
                  <c:v>-169.9686294881252</c:v>
                </c:pt>
                <c:pt idx="346">
                  <c:v>-170.04184928733147</c:v>
                </c:pt>
                <c:pt idx="347">
                  <c:v>-170.10992029391545</c:v>
                </c:pt>
                <c:pt idx="348">
                  <c:v>-170.17287232992231</c:v>
                </c:pt>
                <c:pt idx="349">
                  <c:v>-170.23073307893407</c:v>
                </c:pt>
                <c:pt idx="350">
                  <c:v>-170.2835280755134</c:v>
                </c:pt>
                <c:pt idx="351">
                  <c:v>-170.33128069589952</c:v>
                </c:pt>
                <c:pt idx="352">
                  <c:v>-170.37401214986352</c:v>
                </c:pt>
                <c:pt idx="353">
                  <c:v>-170.41174147363935</c:v>
                </c:pt>
                <c:pt idx="354">
                  <c:v>-170.44448552385606</c:v>
                </c:pt>
                <c:pt idx="355">
                  <c:v>-170.47225897240435</c:v>
                </c:pt>
                <c:pt idx="356">
                  <c:v>-170.4950743021804</c:v>
                </c:pt>
                <c:pt idx="357">
                  <c:v>-170.51294180365713</c:v>
                </c:pt>
                <c:pt idx="358">
                  <c:v>-170.52586957224088</c:v>
                </c:pt>
                <c:pt idx="359">
                  <c:v>-170.5338635063811</c:v>
                </c:pt>
                <c:pt idx="360">
                  <c:v>-170.53692730640657</c:v>
                </c:pt>
                <c:pt idx="361">
                  <c:v>-170.53506247407131</c:v>
                </c:pt>
                <c:pt idx="362">
                  <c:v>-170.52826831279981</c:v>
                </c:pt>
                <c:pt idx="363">
                  <c:v>-170.51654192862929</c:v>
                </c:pt>
                <c:pt idx="364">
                  <c:v>-170.49987823185603</c:v>
                </c:pt>
                <c:pt idx="365">
                  <c:v>-170.47826993939739</c:v>
                </c:pt>
                <c:pt idx="366">
                  <c:v>-170.45170757789228</c:v>
                </c:pt>
                <c:pt idx="367">
                  <c:v>-170.4201794875687</c:v>
                </c:pt>
                <c:pt idx="368">
                  <c:v>-170.38367182691573</c:v>
                </c:pt>
                <c:pt idx="369">
                  <c:v>-170.34216857820476</c:v>
                </c:pt>
                <c:pt idx="370">
                  <c:v>-170.29565155391424</c:v>
                </c:pt>
                <c:pt idx="371">
                  <c:v>-170.24410040411865</c:v>
                </c:pt>
                <c:pt idx="372">
                  <c:v>-170.18749262491269</c:v>
                </c:pt>
                <c:pt idx="373">
                  <c:v>-170.12580356794919</c:v>
                </c:pt>
                <c:pt idx="374">
                  <c:v>-170.05900645117859</c:v>
                </c:pt>
                <c:pt idx="375">
                  <c:v>-169.98707237088638</c:v>
                </c:pt>
                <c:pt idx="376">
                  <c:v>-169.90997031513538</c:v>
                </c:pt>
                <c:pt idx="377">
                  <c:v>-169.82766717872701</c:v>
                </c:pt>
                <c:pt idx="378">
                  <c:v>-169.74012777980835</c:v>
                </c:pt>
                <c:pt idx="379">
                  <c:v>-169.64731487825921</c:v>
                </c:pt>
                <c:pt idx="380">
                  <c:v>-169.54918919600468</c:v>
                </c:pt>
                <c:pt idx="381">
                  <c:v>-169.44570943940994</c:v>
                </c:pt>
                <c:pt idx="382">
                  <c:v>-169.33683232392349</c:v>
                </c:pt>
                <c:pt idx="383">
                  <c:v>-169.22251260114632</c:v>
                </c:pt>
                <c:pt idx="384">
                  <c:v>-169.10270308851693</c:v>
                </c:pt>
                <c:pt idx="385">
                  <c:v>-168.97735470181124</c:v>
                </c:pt>
                <c:pt idx="386">
                  <c:v>-168.84641649067103</c:v>
                </c:pt>
                <c:pt idx="387">
                  <c:v>-168.70983567738364</c:v>
                </c:pt>
                <c:pt idx="388">
                  <c:v>-168.56755769914918</c:v>
                </c:pt>
                <c:pt idx="389">
                  <c:v>-168.41952625408339</c:v>
                </c:pt>
                <c:pt idx="390">
                  <c:v>-168.26568335121573</c:v>
                </c:pt>
                <c:pt idx="391">
                  <c:v>-168.10596936475568</c:v>
                </c:pt>
                <c:pt idx="392">
                  <c:v>-167.94032309290978</c:v>
                </c:pt>
                <c:pt idx="393">
                  <c:v>-167.76868182154732</c:v>
                </c:pt>
                <c:pt idx="394">
                  <c:v>-167.59098139302051</c:v>
                </c:pt>
                <c:pt idx="395">
                  <c:v>-167.40715628045868</c:v>
                </c:pt>
                <c:pt idx="396">
                  <c:v>-167.21713966786604</c:v>
                </c:pt>
                <c:pt idx="397">
                  <c:v>-167.02086353636165</c:v>
                </c:pt>
                <c:pt idx="398">
                  <c:v>-166.81825875691123</c:v>
                </c:pt>
                <c:pt idx="399">
                  <c:v>-166.60925518990732</c:v>
                </c:pt>
                <c:pt idx="400">
                  <c:v>-166.39378179196248</c:v>
                </c:pt>
                <c:pt idx="401">
                  <c:v>-166.17176673028516</c:v>
                </c:pt>
                <c:pt idx="402">
                  <c:v>-165.94313750501283</c:v>
                </c:pt>
                <c:pt idx="403">
                  <c:v>-165.70782107987952</c:v>
                </c:pt>
                <c:pt idx="404">
                  <c:v>-165.46574402159379</c:v>
                </c:pt>
                <c:pt idx="405">
                  <c:v>-165.2168326483033</c:v>
                </c:pt>
                <c:pt idx="406">
                  <c:v>-164.96101318751482</c:v>
                </c:pt>
                <c:pt idx="407">
                  <c:v>-164.69821194383343</c:v>
                </c:pt>
                <c:pt idx="408">
                  <c:v>-164.42835547687054</c:v>
                </c:pt>
                <c:pt idx="409">
                  <c:v>-164.15137078965702</c:v>
                </c:pt>
                <c:pt idx="410">
                  <c:v>-163.86718552787875</c:v>
                </c:pt>
                <c:pt idx="411">
                  <c:v>-163.57572819022636</c:v>
                </c:pt>
                <c:pt idx="412">
                  <c:v>-163.27692835012391</c:v>
                </c:pt>
                <c:pt idx="413">
                  <c:v>-162.97071688906547</c:v>
                </c:pt>
                <c:pt idx="414">
                  <c:v>-162.65702624174941</c:v>
                </c:pt>
                <c:pt idx="415">
                  <c:v>-162.33579065315345</c:v>
                </c:pt>
                <c:pt idx="416">
                  <c:v>-162.00694644763962</c:v>
                </c:pt>
                <c:pt idx="417">
                  <c:v>-161.67043231011851</c:v>
                </c:pt>
                <c:pt idx="418">
                  <c:v>-161.32618957923509</c:v>
                </c:pt>
                <c:pt idx="419">
                  <c:v>-160.97416255246009</c:v>
                </c:pt>
                <c:pt idx="420">
                  <c:v>-160.61429880289015</c:v>
                </c:pt>
                <c:pt idx="421">
                  <c:v>-160.24654950746455</c:v>
                </c:pt>
                <c:pt idx="422">
                  <c:v>-159.87086978620988</c:v>
                </c:pt>
                <c:pt idx="423">
                  <c:v>-159.48721905200591</c:v>
                </c:pt>
                <c:pt idx="424">
                  <c:v>-159.09556137025999</c:v>
                </c:pt>
                <c:pt idx="425">
                  <c:v>-158.69586582774008</c:v>
                </c:pt>
                <c:pt idx="426">
                  <c:v>-158.28810690968638</c:v>
                </c:pt>
                <c:pt idx="427">
                  <c:v>-157.87226488418014</c:v>
                </c:pt>
                <c:pt idx="428">
                  <c:v>-157.44832619259498</c:v>
                </c:pt>
                <c:pt idx="429">
                  <c:v>-157.01628384480466</c:v>
                </c:pt>
                <c:pt idx="430">
                  <c:v>-156.57613781765667</c:v>
                </c:pt>
                <c:pt idx="431">
                  <c:v>-156.12789545505825</c:v>
                </c:pt>
                <c:pt idx="432">
                  <c:v>-155.67157186785374</c:v>
                </c:pt>
                <c:pt idx="433">
                  <c:v>-155.20719033150249</c:v>
                </c:pt>
                <c:pt idx="434">
                  <c:v>-154.73478267940231</c:v>
                </c:pt>
                <c:pt idx="435">
                  <c:v>-154.25438968953742</c:v>
                </c:pt>
                <c:pt idx="436">
                  <c:v>-153.76606146197403</c:v>
                </c:pt>
                <c:pt idx="437">
                  <c:v>-153.26985778457595</c:v>
                </c:pt>
                <c:pt idx="438">
                  <c:v>-152.76584848417724</c:v>
                </c:pt>
                <c:pt idx="439">
                  <c:v>-152.25411376032366</c:v>
                </c:pt>
                <c:pt idx="440">
                  <c:v>-151.73474449859091</c:v>
                </c:pt>
                <c:pt idx="441">
                  <c:v>-151.20784256040201</c:v>
                </c:pt>
                <c:pt idx="442">
                  <c:v>-150.67352104620727</c:v>
                </c:pt>
                <c:pt idx="443">
                  <c:v>-150.13190452885783</c:v>
                </c:pt>
                <c:pt idx="444">
                  <c:v>-149.58312925400145</c:v>
                </c:pt>
                <c:pt idx="445">
                  <c:v>-149.02734330436164</c:v>
                </c:pt>
                <c:pt idx="446">
                  <c:v>-148.46470672483224</c:v>
                </c:pt>
                <c:pt idx="447">
                  <c:v>-147.89539160542461</c:v>
                </c:pt>
                <c:pt idx="448">
                  <c:v>-147.31958211925681</c:v>
                </c:pt>
                <c:pt idx="449">
                  <c:v>-146.73747451296296</c:v>
                </c:pt>
                <c:pt idx="450">
                  <c:v>-146.14927704713844</c:v>
                </c:pt>
                <c:pt idx="451">
                  <c:v>-145.55520988471312</c:v>
                </c:pt>
                <c:pt idx="452">
                  <c:v>-144.95550492546698</c:v>
                </c:pt>
                <c:pt idx="453">
                  <c:v>-144.35040558526299</c:v>
                </c:pt>
                <c:pt idx="454">
                  <c:v>-143.74016651897585</c:v>
                </c:pt>
                <c:pt idx="455">
                  <c:v>-143.1250532865281</c:v>
                </c:pt>
                <c:pt idx="456">
                  <c:v>-142.50534196191481</c:v>
                </c:pt>
                <c:pt idx="457">
                  <c:v>-141.88131868559216</c:v>
                </c:pt>
                <c:pt idx="458">
                  <c:v>-141.2532791611157</c:v>
                </c:pt>
                <c:pt idx="459">
                  <c:v>-140.62152809744606</c:v>
                </c:pt>
                <c:pt idx="460">
                  <c:v>-139.9863785988685</c:v>
                </c:pt>
                <c:pt idx="461">
                  <c:v>-139.34815150500827</c:v>
                </c:pt>
                <c:pt idx="462">
                  <c:v>-138.70717468394145</c:v>
                </c:pt>
                <c:pt idx="463">
                  <c:v>-138.06378228190854</c:v>
                </c:pt>
                <c:pt idx="464">
                  <c:v>-137.41831393361039</c:v>
                </c:pt>
                <c:pt idx="465">
                  <c:v>-136.77111393751082</c:v>
                </c:pt>
                <c:pt idx="466">
                  <c:v>-136.12253040096923</c:v>
                </c:pt>
                <c:pt idx="467">
                  <c:v>-135.47291436036627</c:v>
                </c:pt>
                <c:pt idx="468">
                  <c:v>-134.82261888169799</c:v>
                </c:pt>
                <c:pt idx="469">
                  <c:v>-134.17199814732069</c:v>
                </c:pt>
                <c:pt idx="470">
                  <c:v>-133.52140653471034</c:v>
                </c:pt>
                <c:pt idx="471">
                  <c:v>-132.87119769318673</c:v>
                </c:pt>
                <c:pt idx="472">
                  <c:v>-132.22172362457985</c:v>
                </c:pt>
                <c:pt idx="473">
                  <c:v>-131.57333377376517</c:v>
                </c:pt>
                <c:pt idx="474">
                  <c:v>-130.92637413487941</c:v>
                </c:pt>
                <c:pt idx="475">
                  <c:v>-130.28118637883773</c:v>
                </c:pt>
                <c:pt idx="476">
                  <c:v>-129.63810700752316</c:v>
                </c:pt>
                <c:pt idx="477">
                  <c:v>-128.99746653970652</c:v>
                </c:pt>
                <c:pt idx="478">
                  <c:v>-128.35958873338828</c:v>
                </c:pt>
                <c:pt idx="479">
                  <c:v>-127.7247898488404</c:v>
                </c:pt>
                <c:pt idx="480">
                  <c:v>-127.09337795617068</c:v>
                </c:pt>
                <c:pt idx="481">
                  <c:v>-126.46565229074615</c:v>
                </c:pt>
                <c:pt idx="482">
                  <c:v>-125.84190265930255</c:v>
                </c:pt>
                <c:pt idx="483">
                  <c:v>-125.22240889903898</c:v>
                </c:pt>
                <c:pt idx="484">
                  <c:v>-124.60744039146499</c:v>
                </c:pt>
                <c:pt idx="485">
                  <c:v>-123.99725563223588</c:v>
                </c:pt>
                <c:pt idx="486">
                  <c:v>-123.39210185768539</c:v>
                </c:pt>
                <c:pt idx="487">
                  <c:v>-122.79221472826212</c:v>
                </c:pt>
                <c:pt idx="488">
                  <c:v>-122.1978180685856</c:v>
                </c:pt>
                <c:pt idx="489">
                  <c:v>-121.60912366338381</c:v>
                </c:pt>
                <c:pt idx="490">
                  <c:v>-121.02633110814816</c:v>
                </c:pt>
                <c:pt idx="491">
                  <c:v>-120.44962771295278</c:v>
                </c:pt>
                <c:pt idx="492">
                  <c:v>-119.87918845753839</c:v>
                </c:pt>
                <c:pt idx="493">
                  <c:v>-119.31517599545251</c:v>
                </c:pt>
                <c:pt idx="494">
                  <c:v>-118.75774070477496</c:v>
                </c:pt>
                <c:pt idx="495">
                  <c:v>-118.2070207827378</c:v>
                </c:pt>
                <c:pt idx="496">
                  <c:v>-117.66314238137031</c:v>
                </c:pt>
                <c:pt idx="497">
                  <c:v>-117.12621978116576</c:v>
                </c:pt>
                <c:pt idx="498">
                  <c:v>-116.59635559967097</c:v>
                </c:pt>
                <c:pt idx="499">
                  <c:v>-116.0736410318444</c:v>
                </c:pt>
                <c:pt idx="500">
                  <c:v>-115.55815611900648</c:v>
                </c:pt>
                <c:pt idx="501">
                  <c:v>-115.04997004322006</c:v>
                </c:pt>
                <c:pt idx="502">
                  <c:v>-114.54914144397785</c:v>
                </c:pt>
                <c:pt idx="503">
                  <c:v>-114.05571875414624</c:v>
                </c:pt>
                <c:pt idx="504">
                  <c:v>-113.56974055220286</c:v>
                </c:pt>
                <c:pt idx="505">
                  <c:v>-113.09123592792007</c:v>
                </c:pt>
                <c:pt idx="506">
                  <c:v>-112.62022485877175</c:v>
                </c:pt>
                <c:pt idx="507">
                  <c:v>-112.15671859448612</c:v>
                </c:pt>
                <c:pt idx="508">
                  <c:v>-111.70072004731549</c:v>
                </c:pt>
                <c:pt idx="509">
                  <c:v>-111.25222418575932</c:v>
                </c:pt>
                <c:pt idx="510">
                  <c:v>-110.81121842963145</c:v>
                </c:pt>
                <c:pt idx="511">
                  <c:v>-110.37768304454568</c:v>
                </c:pt>
                <c:pt idx="512">
                  <c:v>-109.95159153404579</c:v>
                </c:pt>
                <c:pt idx="513">
                  <c:v>-109.53291102778405</c:v>
                </c:pt>
                <c:pt idx="514">
                  <c:v>-109.12160266430935</c:v>
                </c:pt>
                <c:pt idx="515">
                  <c:v>-108.7176219671899</c:v>
                </c:pt>
                <c:pt idx="516">
                  <c:v>-108.32091921334582</c:v>
                </c:pt>
                <c:pt idx="517">
                  <c:v>-107.93143979261622</c:v>
                </c:pt>
                <c:pt idx="518">
                  <c:v>-107.54912455772343</c:v>
                </c:pt>
                <c:pt idx="519">
                  <c:v>-107.17391016393084</c:v>
                </c:pt>
                <c:pt idx="520">
                  <c:v>-106.80572939781315</c:v>
                </c:pt>
                <c:pt idx="521">
                  <c:v>-106.4445114946742</c:v>
                </c:pt>
                <c:pt idx="522">
                  <c:v>-106.09018244425209</c:v>
                </c:pt>
                <c:pt idx="523">
                  <c:v>-105.74266528445249</c:v>
                </c:pt>
                <c:pt idx="524">
                  <c:v>-105.40188038293719</c:v>
                </c:pt>
                <c:pt idx="525">
                  <c:v>-105.06774570647882</c:v>
                </c:pt>
                <c:pt idx="526">
                  <c:v>-104.74017707806289</c:v>
                </c:pt>
                <c:pt idx="527">
                  <c:v>-104.41908842178749</c:v>
                </c:pt>
                <c:pt idx="528">
                  <c:v>-104.10439199566463</c:v>
                </c:pt>
                <c:pt idx="529">
                  <c:v>-103.79599861248127</c:v>
                </c:pt>
                <c:pt idx="530">
                  <c:v>-103.49381784892135</c:v>
                </c:pt>
                <c:pt idx="531">
                  <c:v>-103.19775824318785</c:v>
                </c:pt>
                <c:pt idx="532">
                  <c:v>-102.90772748139766</c:v>
                </c:pt>
                <c:pt idx="533">
                  <c:v>-102.62363257304773</c:v>
                </c:pt>
                <c:pt idx="534">
                  <c:v>-102.34538001587435</c:v>
                </c:pt>
                <c:pt idx="535">
                  <c:v>-102.07287595044504</c:v>
                </c:pt>
                <c:pt idx="536">
                  <c:v>-101.80602630483618</c:v>
                </c:pt>
                <c:pt idx="537">
                  <c:v>-101.54473692975968</c:v>
                </c:pt>
                <c:pt idx="538">
                  <c:v>-101.28891372450941</c:v>
                </c:pt>
                <c:pt idx="539">
                  <c:v>-101.03846275410169</c:v>
                </c:pt>
                <c:pt idx="540">
                  <c:v>-100.793290357985</c:v>
                </c:pt>
                <c:pt idx="541">
                  <c:v>-100.55330325069495</c:v>
                </c:pt>
                <c:pt idx="542">
                  <c:v>-100.31840861482577</c:v>
                </c:pt>
                <c:pt idx="543">
                  <c:v>-100.08851418668588</c:v>
                </c:pt>
                <c:pt idx="544">
                  <c:v>-99.863528334999387</c:v>
                </c:pt>
                <c:pt idx="545">
                  <c:v>-99.64336013300705</c:v>
                </c:pt>
                <c:pt idx="546">
                  <c:v>-99.427919424312833</c:v>
                </c:pt>
                <c:pt idx="547">
                  <c:v>-99.217116882812363</c:v>
                </c:pt>
                <c:pt idx="548">
                  <c:v>-99.010864067029772</c:v>
                </c:pt>
                <c:pt idx="549">
                  <c:v>-98.809073469179012</c:v>
                </c:pt>
                <c:pt idx="550">
                  <c:v>-98.611658559254849</c:v>
                </c:pt>
                <c:pt idx="551">
                  <c:v>-98.418533824446854</c:v>
                </c:pt>
                <c:pt idx="552">
                  <c:v>-98.229614804160789</c:v>
                </c:pt>
                <c:pt idx="553">
                  <c:v>-98.044818120914911</c:v>
                </c:pt>
                <c:pt idx="554">
                  <c:v>-97.864061507374686</c:v>
                </c:pt>
                <c:pt idx="555">
                  <c:v>-97.687263829771538</c:v>
                </c:pt>
                <c:pt idx="556">
                  <c:v>-97.514345107942717</c:v>
                </c:pt>
                <c:pt idx="557">
                  <c:v>-97.345226532218689</c:v>
                </c:pt>
                <c:pt idx="558">
                  <c:v>-97.179830477371809</c:v>
                </c:pt>
                <c:pt idx="559">
                  <c:v>-97.01808051383054</c:v>
                </c:pt>
                <c:pt idx="560">
                  <c:v>-96.859901416352798</c:v>
                </c:pt>
                <c:pt idx="561">
                  <c:v>-96.705219170341522</c:v>
                </c:pt>
                <c:pt idx="562">
                  <c:v>-96.553960975976111</c:v>
                </c:pt>
                <c:pt idx="563">
                  <c:v>-96.406055250323888</c:v>
                </c:pt>
                <c:pt idx="564">
                  <c:v>-96.261431627586134</c:v>
                </c:pt>
                <c:pt idx="565">
                  <c:v>-96.120020957625329</c:v>
                </c:pt>
                <c:pt idx="566">
                  <c:v>-95.981755302910486</c:v>
                </c:pt>
                <c:pt idx="567">
                  <c:v>-95.846567934011205</c:v>
                </c:pt>
                <c:pt idx="568">
                  <c:v>-95.714393323761342</c:v>
                </c:pt>
                <c:pt idx="569">
                  <c:v>-95.58516714020719</c:v>
                </c:pt>
                <c:pt idx="570">
                  <c:v>-95.458826238447628</c:v>
                </c:pt>
                <c:pt idx="571">
                  <c:v>-95.335308651466946</c:v>
                </c:pt>
                <c:pt idx="572">
                  <c:v>-95.214553580054158</c:v>
                </c:pt>
                <c:pt idx="573">
                  <c:v>-95.096501381898094</c:v>
                </c:pt>
                <c:pt idx="574">
                  <c:v>-94.981093559939893</c:v>
                </c:pt>
                <c:pt idx="575">
                  <c:v>-94.868272750060441</c:v>
                </c:pt>
                <c:pt idx="576">
                  <c:v>-94.757982708174396</c:v>
                </c:pt>
                <c:pt idx="577">
                  <c:v>-94.650168296798313</c:v>
                </c:pt>
                <c:pt idx="578">
                  <c:v>-94.544775471155091</c:v>
                </c:pt>
                <c:pt idx="579">
                  <c:v>-94.441751264872281</c:v>
                </c:pt>
                <c:pt idx="580">
                  <c:v>-94.341043775329709</c:v>
                </c:pt>
                <c:pt idx="581">
                  <c:v>-94.242602148704904</c:v>
                </c:pt>
                <c:pt idx="582">
                  <c:v>-94.14637656476404</c:v>
                </c:pt>
                <c:pt idx="583">
                  <c:v>-94.052318221441041</c:v>
                </c:pt>
                <c:pt idx="584">
                  <c:v>-93.960379319244822</c:v>
                </c:pt>
                <c:pt idx="585">
                  <c:v>-93.870513045531368</c:v>
                </c:pt>
                <c:pt idx="586">
                  <c:v>-93.782673558674887</c:v>
                </c:pt>
                <c:pt idx="587">
                  <c:v>-93.69681597216973</c:v>
                </c:pt>
                <c:pt idx="588">
                  <c:v>-93.612896338690959</c:v>
                </c:pt>
                <c:pt idx="589">
                  <c:v>-93.530871634141278</c:v>
                </c:pt>
                <c:pt idx="590">
                  <c:v>-93.450699741708064</c:v>
                </c:pt>
                <c:pt idx="591">
                  <c:v>-93.372339435952995</c:v>
                </c:pt>
                <c:pt idx="592">
                  <c:v>-93.295750366954493</c:v>
                </c:pt>
                <c:pt idx="593">
                  <c:v>-93.2208930445221</c:v>
                </c:pt>
                <c:pt idx="594">
                  <c:v>-93.147728822499118</c:v>
                </c:pt>
                <c:pt idx="595">
                  <c:v>-93.076219883169756</c:v>
                </c:pt>
                <c:pt idx="596">
                  <c:v>-93.006329221783801</c:v>
                </c:pt>
                <c:pt idx="597">
                  <c:v>-92.938020631212282</c:v>
                </c:pt>
                <c:pt idx="598">
                  <c:v>-92.87125868674481</c:v>
                </c:pt>
                <c:pt idx="599">
                  <c:v>-92.806008731039483</c:v>
                </c:pt>
                <c:pt idx="600">
                  <c:v>-92.74223685923404</c:v>
                </c:pt>
                <c:pt idx="601">
                  <c:v>-92.679909904226136</c:v>
                </c:pt>
                <c:pt idx="602">
                  <c:v>-92.618995422130681</c:v>
                </c:pt>
                <c:pt idx="603">
                  <c:v>-92.559461677919884</c:v>
                </c:pt>
                <c:pt idx="604">
                  <c:v>-92.501277631251511</c:v>
                </c:pt>
                <c:pt idx="605">
                  <c:v>-92.444412922490656</c:v>
                </c:pt>
                <c:pt idx="606">
                  <c:v>-92.388837858928582</c:v>
                </c:pt>
                <c:pt idx="607">
                  <c:v>-92.334523401201935</c:v>
                </c:pt>
                <c:pt idx="608">
                  <c:v>-92.281441149916219</c:v>
                </c:pt>
                <c:pt idx="609">
                  <c:v>-92.229563332473973</c:v>
                </c:pt>
                <c:pt idx="610">
                  <c:v>-92.17886279011141</c:v>
                </c:pt>
                <c:pt idx="611">
                  <c:v>-92.129312965143484</c:v>
                </c:pt>
                <c:pt idx="612">
                  <c:v>-92.080887888418886</c:v>
                </c:pt>
                <c:pt idx="613">
                  <c:v>-92.033562166985362</c:v>
                </c:pt>
                <c:pt idx="614">
                  <c:v>-91.987310971965613</c:v>
                </c:pt>
                <c:pt idx="615">
                  <c:v>-91.942110026643235</c:v>
                </c:pt>
                <c:pt idx="616">
                  <c:v>-91.897935594758792</c:v>
                </c:pt>
                <c:pt idx="617">
                  <c:v>-91.854764469014953</c:v>
                </c:pt>
                <c:pt idx="618">
                  <c:v>-91.812573959789674</c:v>
                </c:pt>
                <c:pt idx="619">
                  <c:v>-91.771341884056341</c:v>
                </c:pt>
                <c:pt idx="620">
                  <c:v>-91.731046554509604</c:v>
                </c:pt>
                <c:pt idx="621">
                  <c:v>-91.691666768894748</c:v>
                </c:pt>
                <c:pt idx="622">
                  <c:v>-91.653181799539823</c:v>
                </c:pt>
                <c:pt idx="623">
                  <c:v>-91.615571383087399</c:v>
                </c:pt>
                <c:pt idx="624">
                  <c:v>-91.578815710425076</c:v>
                </c:pt>
                <c:pt idx="625">
                  <c:v>-91.542895416811575</c:v>
                </c:pt>
                <c:pt idx="626">
                  <c:v>-91.507791572196993</c:v>
                </c:pt>
                <c:pt idx="627">
                  <c:v>-91.47348567173438</c:v>
                </c:pt>
                <c:pt idx="628">
                  <c:v>-91.439959626480061</c:v>
                </c:pt>
                <c:pt idx="629">
                  <c:v>-91.407195754280821</c:v>
                </c:pt>
                <c:pt idx="630">
                  <c:v>-91.37517677084476</c:v>
                </c:pt>
                <c:pt idx="631">
                  <c:v>-91.343885780993233</c:v>
                </c:pt>
                <c:pt idx="632">
                  <c:v>-91.313306270091985</c:v>
                </c:pt>
                <c:pt idx="633">
                  <c:v>-91.2834220956574</c:v>
                </c:pt>
                <c:pt idx="634">
                  <c:v>-91.254217479136656</c:v>
                </c:pt>
                <c:pt idx="635">
                  <c:v>-91.225676997857917</c:v>
                </c:pt>
                <c:pt idx="636">
                  <c:v>-91.197785577147897</c:v>
                </c:pt>
                <c:pt idx="637">
                  <c:v>-91.170528482615083</c:v>
                </c:pt>
                <c:pt idx="638">
                  <c:v>-91.143891312594235</c:v>
                </c:pt>
                <c:pt idx="639">
                  <c:v>-91.117859990750631</c:v>
                </c:pt>
                <c:pt idx="640">
                  <c:v>-91.092420758840518</c:v>
                </c:pt>
                <c:pt idx="641">
                  <c:v>-91.067560169625835</c:v>
                </c:pt>
                <c:pt idx="642">
                  <c:v>-91.04326507993909</c:v>
                </c:pt>
                <c:pt idx="643">
                  <c:v>-91.019522643897162</c:v>
                </c:pt>
                <c:pt idx="644">
                  <c:v>-90.996320306260301</c:v>
                </c:pt>
                <c:pt idx="645">
                  <c:v>-90.973645795933834</c:v>
                </c:pt>
                <c:pt idx="646">
                  <c:v>-90.951487119610164</c:v>
                </c:pt>
                <c:pt idx="647">
                  <c:v>-90.929832555547932</c:v>
                </c:pt>
                <c:pt idx="648">
                  <c:v>-90.908670647486161</c:v>
                </c:pt>
                <c:pt idx="649">
                  <c:v>-90.887990198690446</c:v>
                </c:pt>
                <c:pt idx="650">
                  <c:v>-90.86778026612869</c:v>
                </c:pt>
                <c:pt idx="651">
                  <c:v>-90.848030154774079</c:v>
                </c:pt>
                <c:pt idx="652">
                  <c:v>-90.828729412032217</c:v>
                </c:pt>
                <c:pt idx="653">
                  <c:v>-90.809867822290514</c:v>
                </c:pt>
                <c:pt idx="654">
                  <c:v>-90.791435401587108</c:v>
                </c:pt>
                <c:pt idx="655">
                  <c:v>-90.773422392396839</c:v>
                </c:pt>
                <c:pt idx="656">
                  <c:v>-90.755819258532071</c:v>
                </c:pt>
                <c:pt idx="657">
                  <c:v>-90.738616680155673</c:v>
                </c:pt>
                <c:pt idx="658">
                  <c:v>-90.721805548904527</c:v>
                </c:pt>
                <c:pt idx="659">
                  <c:v>-90.705376963120429</c:v>
                </c:pt>
                <c:pt idx="660">
                  <c:v>-90.689322223186736</c:v>
                </c:pt>
                <c:pt idx="661">
                  <c:v>-90.673632826968401</c:v>
                </c:pt>
                <c:pt idx="662">
                  <c:v>-90.658300465353065</c:v>
                </c:pt>
                <c:pt idx="663">
                  <c:v>-90.643317017891448</c:v>
                </c:pt>
                <c:pt idx="664">
                  <c:v>-90.628674548534406</c:v>
                </c:pt>
                <c:pt idx="665">
                  <c:v>-90.614365301465313</c:v>
                </c:pt>
                <c:pt idx="666">
                  <c:v>-90.600381697024829</c:v>
                </c:pt>
                <c:pt idx="667">
                  <c:v>-90.586716327727061</c:v>
                </c:pt>
                <c:pt idx="668">
                  <c:v>-90.573361954364302</c:v>
                </c:pt>
                <c:pt idx="669">
                  <c:v>-90.56031150219934</c:v>
                </c:pt>
                <c:pt idx="670">
                  <c:v>-90.547558057242114</c:v>
                </c:pt>
                <c:pt idx="671">
                  <c:v>-90.535094862610791</c:v>
                </c:pt>
                <c:pt idx="672">
                  <c:v>-90.522915314973289</c:v>
                </c:pt>
                <c:pt idx="673">
                  <c:v>-90.51101296106954</c:v>
                </c:pt>
                <c:pt idx="674">
                  <c:v>-90.499381494310981</c:v>
                </c:pt>
                <c:pt idx="675">
                  <c:v>-90.488014751457058</c:v>
                </c:pt>
                <c:pt idx="676">
                  <c:v>-90.476906709365764</c:v>
                </c:pt>
                <c:pt idx="677">
                  <c:v>-90.466051481817814</c:v>
                </c:pt>
                <c:pt idx="678">
                  <c:v>-90.455443316411873</c:v>
                </c:pt>
                <c:pt idx="679">
                  <c:v>-90.445076591529627</c:v>
                </c:pt>
                <c:pt idx="680">
                  <c:v>-90.434945813369495</c:v>
                </c:pt>
                <c:pt idx="681">
                  <c:v>-90.425045613046962</c:v>
                </c:pt>
                <c:pt idx="682">
                  <c:v>-90.415370743760036</c:v>
                </c:pt>
                <c:pt idx="683">
                  <c:v>-90.40591607801916</c:v>
                </c:pt>
                <c:pt idx="684">
                  <c:v>-90.396676604939145</c:v>
                </c:pt>
                <c:pt idx="685">
                  <c:v>-90.387647427592384</c:v>
                </c:pt>
                <c:pt idx="686">
                  <c:v>-90.378823760421767</c:v>
                </c:pt>
                <c:pt idx="687">
                  <c:v>-90.370200926712258</c:v>
                </c:pt>
                <c:pt idx="688">
                  <c:v>-90.361774356119113</c:v>
                </c:pt>
                <c:pt idx="689">
                  <c:v>-90.353539582252438</c:v>
                </c:pt>
                <c:pt idx="690">
                  <c:v>-90.345492240316119</c:v>
                </c:pt>
                <c:pt idx="691">
                  <c:v>-90.337628064800114</c:v>
                </c:pt>
                <c:pt idx="692">
                  <c:v>-90.329942887225101</c:v>
                </c:pt>
                <c:pt idx="693">
                  <c:v>-90.32243263393805</c:v>
                </c:pt>
                <c:pt idx="694">
                  <c:v>-90.315093323957683</c:v>
                </c:pt>
                <c:pt idx="695">
                  <c:v>-90.307921066868715</c:v>
                </c:pt>
                <c:pt idx="696">
                  <c:v>-90.300912060763849</c:v>
                </c:pt>
                <c:pt idx="697">
                  <c:v>-90.294062590232429</c:v>
                </c:pt>
                <c:pt idx="698">
                  <c:v>-90.287369024394323</c:v>
                </c:pt>
                <c:pt idx="699">
                  <c:v>-90.280827814978835</c:v>
                </c:pt>
                <c:pt idx="700">
                  <c:v>-90.274435494446791</c:v>
                </c:pt>
                <c:pt idx="701">
                  <c:v>-90.268188674155411</c:v>
                </c:pt>
                <c:pt idx="702">
                  <c:v>-90.262084042564695</c:v>
                </c:pt>
                <c:pt idx="703">
                  <c:v>-90.256118363484447</c:v>
                </c:pt>
                <c:pt idx="704">
                  <c:v>-90.250288474361057</c:v>
                </c:pt>
                <c:pt idx="705">
                  <c:v>-90.244591284603459</c:v>
                </c:pt>
                <c:pt idx="706">
                  <c:v>-90.2390237739464</c:v>
                </c:pt>
                <c:pt idx="707">
                  <c:v>-90.23358299085173</c:v>
                </c:pt>
                <c:pt idx="708">
                  <c:v>-90.228266050945066</c:v>
                </c:pt>
                <c:pt idx="709">
                  <c:v>-90.223070135488612</c:v>
                </c:pt>
                <c:pt idx="710">
                  <c:v>-90.217992489888431</c:v>
                </c:pt>
                <c:pt idx="711">
                  <c:v>-90.213030422235491</c:v>
                </c:pt>
                <c:pt idx="712">
                  <c:v>-90.208181301879904</c:v>
                </c:pt>
                <c:pt idx="713">
                  <c:v>-90.203442558037707</c:v>
                </c:pt>
                <c:pt idx="714">
                  <c:v>-90.198811678429067</c:v>
                </c:pt>
                <c:pt idx="715">
                  <c:v>-90.194286207947513</c:v>
                </c:pt>
                <c:pt idx="716">
                  <c:v>-90.189863747359425</c:v>
                </c:pt>
                <c:pt idx="717">
                  <c:v>-90.185541952032906</c:v>
                </c:pt>
                <c:pt idx="718">
                  <c:v>-90.181318530695847</c:v>
                </c:pt>
                <c:pt idx="719">
                  <c:v>-90.177191244221802</c:v>
                </c:pt>
                <c:pt idx="720">
                  <c:v>-90.173157904443926</c:v>
                </c:pt>
                <c:pt idx="721">
                  <c:v>-90.169216372995351</c:v>
                </c:pt>
                <c:pt idx="722">
                  <c:v>-90.1653645601764</c:v>
                </c:pt>
                <c:pt idx="723">
                  <c:v>-90.161600423847148</c:v>
                </c:pt>
                <c:pt idx="724">
                  <c:v>-90.157921968345406</c:v>
                </c:pt>
                <c:pt idx="725">
                  <c:v>-90.15432724342935</c:v>
                </c:pt>
                <c:pt idx="726">
                  <c:v>-90.150814343243795</c:v>
                </c:pt>
                <c:pt idx="727">
                  <c:v>-90.147381405310568</c:v>
                </c:pt>
                <c:pt idx="728">
                  <c:v>-90.144026609541115</c:v>
                </c:pt>
                <c:pt idx="729">
                  <c:v>-90.140748177272371</c:v>
                </c:pt>
                <c:pt idx="730">
                  <c:v>-90.13754437032388</c:v>
                </c:pt>
                <c:pt idx="731">
                  <c:v>-90.134413490076597</c:v>
                </c:pt>
                <c:pt idx="732">
                  <c:v>-90.131353876572803</c:v>
                </c:pt>
                <c:pt idx="733">
                  <c:v>-90.128363907636171</c:v>
                </c:pt>
                <c:pt idx="734">
                  <c:v>-90.125441998012164</c:v>
                </c:pt>
                <c:pt idx="735">
                  <c:v>-90.122586598527704</c:v>
                </c:pt>
                <c:pt idx="736">
                  <c:v>-90.119796195270112</c:v>
                </c:pt>
                <c:pt idx="737">
                  <c:v>-90.117069308784778</c:v>
                </c:pt>
                <c:pt idx="738">
                  <c:v>-90.114404493290849</c:v>
                </c:pt>
                <c:pt idx="739">
                  <c:v>-90.111800335914978</c:v>
                </c:pt>
                <c:pt idx="740">
                  <c:v>-90.109255455942389</c:v>
                </c:pt>
                <c:pt idx="741">
                  <c:v>-90.106768504085096</c:v>
                </c:pt>
                <c:pt idx="742">
                  <c:v>-90.104338161766549</c:v>
                </c:pt>
                <c:pt idx="743">
                  <c:v>-90.101963140422882</c:v>
                </c:pt>
                <c:pt idx="744">
                  <c:v>-90.099642180819615</c:v>
                </c:pt>
                <c:pt idx="745">
                  <c:v>-90.097374052384382</c:v>
                </c:pt>
                <c:pt idx="746">
                  <c:v>-90.095157552554568</c:v>
                </c:pt>
                <c:pt idx="747">
                  <c:v>-90.09299150613964</c:v>
                </c:pt>
                <c:pt idx="748">
                  <c:v>-90.090874764698484</c:v>
                </c:pt>
                <c:pt idx="749">
                  <c:v>-90.088806205930368</c:v>
                </c:pt>
                <c:pt idx="750">
                  <c:v>-90.086784733080037</c:v>
                </c:pt>
                <c:pt idx="751">
                  <c:v>-90.084809274356431</c:v>
                </c:pt>
                <c:pt idx="752">
                  <c:v>-90.082878782364403</c:v>
                </c:pt>
                <c:pt idx="753">
                  <c:v>-90.080992233549338</c:v>
                </c:pt>
                <c:pt idx="754">
                  <c:v>-90.079148627654945</c:v>
                </c:pt>
                <c:pt idx="755">
                  <c:v>-90.077346987192442</c:v>
                </c:pt>
                <c:pt idx="756">
                  <c:v>-90.075586356922898</c:v>
                </c:pt>
                <c:pt idx="757">
                  <c:v>-90.07386580335033</c:v>
                </c:pt>
                <c:pt idx="758">
                  <c:v>-90.072184414227095</c:v>
                </c:pt>
                <c:pt idx="759">
                  <c:v>-90.070541298070381</c:v>
                </c:pt>
                <c:pt idx="760">
                  <c:v>-90.068935583689225</c:v>
                </c:pt>
                <c:pt idx="761">
                  <c:v>-90.067366419722916</c:v>
                </c:pt>
                <c:pt idx="762">
                  <c:v>-90.065832974189604</c:v>
                </c:pt>
                <c:pt idx="763">
                  <c:v>-90.064334434045065</c:v>
                </c:pt>
                <c:pt idx="764">
                  <c:v>-90.0628700047519</c:v>
                </c:pt>
                <c:pt idx="765">
                  <c:v>-90.061438909858182</c:v>
                </c:pt>
                <c:pt idx="766">
                  <c:v>-90.060040390585684</c:v>
                </c:pt>
                <c:pt idx="767">
                  <c:v>-90.058673705427793</c:v>
                </c:pt>
                <c:pt idx="768">
                  <c:v>-90.057338129756303</c:v>
                </c:pt>
                <c:pt idx="769">
                  <c:v>-90.056032955437274</c:v>
                </c:pt>
                <c:pt idx="770">
                  <c:v>-90.054757490455486</c:v>
                </c:pt>
                <c:pt idx="771">
                  <c:v>-90.053511058547755</c:v>
                </c:pt>
                <c:pt idx="772">
                  <c:v>-90.052292998844209</c:v>
                </c:pt>
                <c:pt idx="773">
                  <c:v>-90.05110266551786</c:v>
                </c:pt>
                <c:pt idx="774">
                  <c:v>-90.049939427442553</c:v>
                </c:pt>
                <c:pt idx="775">
                  <c:v>-90.048802667857899</c:v>
                </c:pt>
                <c:pt idx="776">
                  <c:v>-90.04769178404257</c:v>
                </c:pt>
                <c:pt idx="777">
                  <c:v>-90.046606186994737</c:v>
                </c:pt>
                <c:pt idx="778">
                  <c:v>-90.045545301119645</c:v>
                </c:pt>
                <c:pt idx="779">
                  <c:v>-90.044508563924467</c:v>
                </c:pt>
                <c:pt idx="780">
                  <c:v>-90.04349542572028</c:v>
                </c:pt>
                <c:pt idx="781">
                  <c:v>-90.042505349330312</c:v>
                </c:pt>
                <c:pt idx="782">
                  <c:v>-90.041537809805391</c:v>
                </c:pt>
                <c:pt idx="783">
                  <c:v>-90.040592294145569</c:v>
                </c:pt>
                <c:pt idx="784">
                  <c:v>-90.039668301027973</c:v>
                </c:pt>
                <c:pt idx="785">
                  <c:v>-90.038765340541175</c:v>
                </c:pt>
                <c:pt idx="786">
                  <c:v>-90.037882933925474</c:v>
                </c:pt>
                <c:pt idx="787">
                  <c:v>-90.037020613318802</c:v>
                </c:pt>
                <c:pt idx="788">
                  <c:v>-90.036177921509079</c:v>
                </c:pt>
                <c:pt idx="789">
                  <c:v>-90.035354411691358</c:v>
                </c:pt>
                <c:pt idx="790">
                  <c:v>-90.034549647231287</c:v>
                </c:pt>
                <c:pt idx="791">
                  <c:v>-90.033763201433302</c:v>
                </c:pt>
                <c:pt idx="792">
                  <c:v>-90.032994657314731</c:v>
                </c:pt>
                <c:pt idx="793">
                  <c:v>-90.032243607384402</c:v>
                </c:pt>
                <c:pt idx="794">
                  <c:v>-90.031509653426724</c:v>
                </c:pt>
                <c:pt idx="795">
                  <c:v>-90.030792406290672</c:v>
                </c:pt>
                <c:pt idx="796">
                  <c:v>-90.03009148568313</c:v>
                </c:pt>
                <c:pt idx="797">
                  <c:v>-90.029406519967651</c:v>
                </c:pt>
                <c:pt idx="798">
                  <c:v>-90.028737145967099</c:v>
                </c:pt>
                <c:pt idx="799">
                  <c:v>-90.028083008771276</c:v>
                </c:pt>
                <c:pt idx="800">
                  <c:v>-90.027443761548696</c:v>
                </c:pt>
                <c:pt idx="801">
                  <c:v>-90.026819065362659</c:v>
                </c:pt>
                <c:pt idx="802">
                  <c:v>-90.026208588991608</c:v>
                </c:pt>
                <c:pt idx="803">
                  <c:v>-90.02561200875337</c:v>
                </c:pt>
                <c:pt idx="804">
                  <c:v>-90.02502900833386</c:v>
                </c:pt>
                <c:pt idx="805">
                  <c:v>-90.024459278618906</c:v>
                </c:pt>
                <c:pt idx="806">
                  <c:v>-90.023902517530857</c:v>
                </c:pt>
                <c:pt idx="807">
                  <c:v>-90.023358429867969</c:v>
                </c:pt>
                <c:pt idx="808">
                  <c:v>-90.022826727148157</c:v>
                </c:pt>
                <c:pt idx="809">
                  <c:v>-90.022307127456017</c:v>
                </c:pt>
                <c:pt idx="810">
                  <c:v>-90.021799355293226</c:v>
                </c:pt>
                <c:pt idx="811">
                  <c:v>-90.021303141432611</c:v>
                </c:pt>
                <c:pt idx="812">
                  <c:v>-90.020818222775304</c:v>
                </c:pt>
                <c:pt idx="813">
                  <c:v>-90.020344342211303</c:v>
                </c:pt>
                <c:pt idx="814">
                  <c:v>-90.019881248483117</c:v>
                </c:pt>
                <c:pt idx="815">
                  <c:v>-90.019428696052628</c:v>
                </c:pt>
                <c:pt idx="816">
                  <c:v>-90.018986444970693</c:v>
                </c:pt>
                <c:pt idx="817">
                  <c:v>-90.018554260750207</c:v>
                </c:pt>
                <c:pt idx="818">
                  <c:v>-90.018131914241536</c:v>
                </c:pt>
              </c:numCache>
            </c:numRef>
          </c:yVal>
          <c:smooth val="1"/>
          <c:extLst>
            <c:ext xmlns:c16="http://schemas.microsoft.com/office/drawing/2014/chart" uri="{C3380CC4-5D6E-409C-BE32-E72D297353CC}">
              <c16:uniqueId val="{00000002-79E5-40AC-8B13-700FF99EBCE9}"/>
            </c:ext>
          </c:extLst>
        </c:ser>
        <c:ser>
          <c:idx val="2"/>
          <c:order val="2"/>
          <c:tx>
            <c:v>fp</c:v>
          </c:tx>
          <c:marker>
            <c:symbol val="none"/>
          </c:marker>
          <c:dPt>
            <c:idx val="1"/>
            <c:bubble3D val="0"/>
            <c:spPr>
              <a:ln>
                <a:prstDash val="sysDot"/>
              </a:ln>
            </c:spPr>
            <c:extLst>
              <c:ext xmlns:c16="http://schemas.microsoft.com/office/drawing/2014/chart" uri="{C3380CC4-5D6E-409C-BE32-E72D297353CC}">
                <c16:uniqueId val="{00000004-79E5-40AC-8B13-700FF99EBCE9}"/>
              </c:ext>
            </c:extLst>
          </c:dPt>
          <c:xVal>
            <c:numRef>
              <c:f>Sheet2!$D$18:$E$18</c:f>
              <c:numCache>
                <c:formatCode>General</c:formatCode>
                <c:ptCount val="2"/>
                <c:pt idx="0">
                  <c:v>482.28770633907675</c:v>
                </c:pt>
                <c:pt idx="1">
                  <c:v>482.28770633907675</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5-79E5-40AC-8B13-700FF99EBCE9}"/>
            </c:ext>
          </c:extLst>
        </c:ser>
        <c:ser>
          <c:idx val="3"/>
          <c:order val="3"/>
          <c:tx>
            <c:v>fzRHP</c:v>
          </c:tx>
          <c:spPr>
            <a:ln>
              <a:prstDash val="sysDot"/>
            </a:ln>
          </c:spPr>
          <c:marker>
            <c:symbol val="none"/>
          </c:marker>
          <c:xVal>
            <c:numRef>
              <c:f>Sheet2!$D$19:$E$19</c:f>
              <c:numCache>
                <c:formatCode>General</c:formatCode>
                <c:ptCount val="2"/>
                <c:pt idx="0">
                  <c:v>32554.420177887689</c:v>
                </c:pt>
                <c:pt idx="1">
                  <c:v>32554.420177887689</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6-79E5-40AC-8B13-700FF99EBCE9}"/>
            </c:ext>
          </c:extLst>
        </c:ser>
        <c:ser>
          <c:idx val="4"/>
          <c:order val="4"/>
          <c:tx>
            <c:v>fzESR</c:v>
          </c:tx>
          <c:spPr>
            <a:ln>
              <a:prstDash val="sysDot"/>
            </a:ln>
          </c:spPr>
          <c:marker>
            <c:symbol val="none"/>
          </c:marker>
          <c:xVal>
            <c:numRef>
              <c:f>Sheet2!$D$20:$E$20</c:f>
              <c:numCache>
                <c:formatCode>General</c:formatCode>
                <c:ptCount val="2"/>
                <c:pt idx="0">
                  <c:v>4822877.0633907681</c:v>
                </c:pt>
                <c:pt idx="1">
                  <c:v>4822877.0633907681</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7-79E5-40AC-8B13-700FF99EBCE9}"/>
            </c:ext>
          </c:extLst>
        </c:ser>
        <c:dLbls>
          <c:showLegendKey val="0"/>
          <c:showVal val="0"/>
          <c:showCatName val="0"/>
          <c:showSerName val="0"/>
          <c:showPercent val="0"/>
          <c:showBubbleSize val="0"/>
        </c:dLbls>
        <c:axId val="527757312"/>
        <c:axId val="527758848"/>
      </c:scatterChart>
      <c:valAx>
        <c:axId val="52774912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7751040"/>
        <c:crossesAt val="-30"/>
        <c:crossBetween val="midCat"/>
      </c:valAx>
      <c:valAx>
        <c:axId val="52775104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49120"/>
        <c:crossesAt val="100"/>
        <c:crossBetween val="midCat"/>
      </c:valAx>
      <c:valAx>
        <c:axId val="527757312"/>
        <c:scaling>
          <c:logBase val="10"/>
          <c:orientation val="minMax"/>
        </c:scaling>
        <c:delete val="1"/>
        <c:axPos val="b"/>
        <c:numFmt formatCode="0" sourceLinked="1"/>
        <c:majorTickMark val="out"/>
        <c:minorTickMark val="none"/>
        <c:tickLblPos val="nextTo"/>
        <c:crossAx val="527758848"/>
        <c:crosses val="autoZero"/>
        <c:crossBetween val="midCat"/>
      </c:valAx>
      <c:valAx>
        <c:axId val="527758848"/>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57312"/>
        <c:crosses val="max"/>
        <c:crossBetween val="midCat"/>
        <c:majorUnit val="30"/>
      </c:valAx>
    </c:plotArea>
    <c:legend>
      <c:legendPos val="r"/>
      <c:layout>
        <c:manualLayout>
          <c:xMode val="edge"/>
          <c:yMode val="edge"/>
          <c:x val="0.64315847096471046"/>
          <c:y val="0.51834348229182414"/>
          <c:w val="0.17265050582822633"/>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Error AMP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Sheet2!$AN$4:$AN$822</c:f>
              <c:numCache>
                <c:formatCode>0.0000</c:formatCode>
                <c:ptCount val="819"/>
                <c:pt idx="0">
                  <c:v>21.900823166644344</c:v>
                </c:pt>
                <c:pt idx="1">
                  <c:v>21.832489132144037</c:v>
                </c:pt>
                <c:pt idx="2">
                  <c:v>21.766211251455296</c:v>
                </c:pt>
                <c:pt idx="3">
                  <c:v>21.701957840687179</c:v>
                </c:pt>
                <c:pt idx="4">
                  <c:v>21.639695846546381</c:v>
                </c:pt>
                <c:pt idx="5">
                  <c:v>21.579390959527579</c:v>
                </c:pt>
                <c:pt idx="6">
                  <c:v>21.521007728219409</c:v>
                </c:pt>
                <c:pt idx="7">
                  <c:v>21.464509674005249</c:v>
                </c:pt>
                <c:pt idx="8">
                  <c:v>21.409859405469589</c:v>
                </c:pt>
                <c:pt idx="9">
                  <c:v>21.357018731858446</c:v>
                </c:pt>
                <c:pt idx="10">
                  <c:v>21.305948774984685</c:v>
                </c:pt>
                <c:pt idx="11">
                  <c:v>21.256610079015541</c:v>
                </c:pt>
                <c:pt idx="12">
                  <c:v>21.208962717628371</c:v>
                </c:pt>
                <c:pt idx="13">
                  <c:v>21.162966398072719</c:v>
                </c:pt>
                <c:pt idx="14">
                  <c:v>21.118580561728745</c:v>
                </c:pt>
                <c:pt idx="15">
                  <c:v>21.075764480805514</c:v>
                </c:pt>
                <c:pt idx="16">
                  <c:v>21.034477350875246</c:v>
                </c:pt>
                <c:pt idx="17">
                  <c:v>20.994678378991704</c:v>
                </c:pt>
                <c:pt idx="18">
                  <c:v>20.956326867190789</c:v>
                </c:pt>
                <c:pt idx="19">
                  <c:v>20.919382291220611</c:v>
                </c:pt>
                <c:pt idx="20">
                  <c:v>20.883804374392998</c:v>
                </c:pt>
                <c:pt idx="21">
                  <c:v>20.84955315649281</c:v>
                </c:pt>
                <c:pt idx="22">
                  <c:v>20.816589057720378</c:v>
                </c:pt>
                <c:pt idx="23">
                  <c:v>20.784872937680049</c:v>
                </c:pt>
                <c:pt idx="24">
                  <c:v>20.754366149460697</c:v>
                </c:pt>
                <c:pt idx="25">
                  <c:v>20.725030588884547</c:v>
                </c:pt>
                <c:pt idx="26">
                  <c:v>20.696828739026884</c:v>
                </c:pt>
                <c:pt idx="27">
                  <c:v>20.669723710132736</c:v>
                </c:pt>
                <c:pt idx="28">
                  <c:v>20.643679275076536</c:v>
                </c:pt>
                <c:pt idx="29">
                  <c:v>20.618659900527291</c:v>
                </c:pt>
                <c:pt idx="30">
                  <c:v>20.594630773995959</c:v>
                </c:pt>
                <c:pt idx="31">
                  <c:v>20.571557826952255</c:v>
                </c:pt>
                <c:pt idx="32">
                  <c:v>20.54940775420658</c:v>
                </c:pt>
                <c:pt idx="33">
                  <c:v>20.528148029758739</c:v>
                </c:pt>
                <c:pt idx="34">
                  <c:v>20.507746919318333</c:v>
                </c:pt>
                <c:pt idx="35">
                  <c:v>20.488173489703808</c:v>
                </c:pt>
                <c:pt idx="36">
                  <c:v>20.469397615326479</c:v>
                </c:pt>
                <c:pt idx="37">
                  <c:v>20.451389981964223</c:v>
                </c:pt>
                <c:pt idx="38">
                  <c:v>20.434122088026534</c:v>
                </c:pt>
                <c:pt idx="39">
                  <c:v>20.417566243508038</c:v>
                </c:pt>
                <c:pt idx="40">
                  <c:v>20.40169556682191</c:v>
                </c:pt>
                <c:pt idx="41">
                  <c:v>20.386483979699122</c:v>
                </c:pt>
                <c:pt idx="42">
                  <c:v>20.371906200331779</c:v>
                </c:pt>
                <c:pt idx="43">
                  <c:v>20.357937734931621</c:v>
                </c:pt>
                <c:pt idx="44">
                  <c:v>20.34455486786694</c:v>
                </c:pt>
                <c:pt idx="45">
                  <c:v>20.331734650533029</c:v>
                </c:pt>
                <c:pt idx="46">
                  <c:v>20.319454889102598</c:v>
                </c:pt>
                <c:pt idx="47">
                  <c:v>20.307694131294568</c:v>
                </c:pt>
                <c:pt idx="48">
                  <c:v>20.296431652290856</c:v>
                </c:pt>
                <c:pt idx="49">
                  <c:v>20.285647439922784</c:v>
                </c:pt>
                <c:pt idx="50">
                  <c:v>20.27532217924005</c:v>
                </c:pt>
                <c:pt idx="51">
                  <c:v>20.265437236567401</c:v>
                </c:pt>
                <c:pt idx="52">
                  <c:v>20.255974643146288</c:v>
                </c:pt>
                <c:pt idx="53">
                  <c:v>20.246917078451162</c:v>
                </c:pt>
                <c:pt idx="54">
                  <c:v>20.238247853262894</c:v>
                </c:pt>
                <c:pt idx="55">
                  <c:v>20.22995089257422</c:v>
                </c:pt>
                <c:pt idx="56">
                  <c:v>20.222010718396653</c:v>
                </c:pt>
                <c:pt idx="57">
                  <c:v>20.214412432530573</c:v>
                </c:pt>
                <c:pt idx="58">
                  <c:v>20.207141699355201</c:v>
                </c:pt>
                <c:pt idx="59">
                  <c:v>20.200184728689152</c:v>
                </c:pt>
                <c:pt idx="60">
                  <c:v>20.193528258766829</c:v>
                </c:pt>
                <c:pt idx="61">
                  <c:v>20.187159539371347</c:v>
                </c:pt>
                <c:pt idx="62">
                  <c:v>20.181066315159317</c:v>
                </c:pt>
                <c:pt idx="63">
                  <c:v>20.175236809209476</c:v>
                </c:pt>
                <c:pt idx="64">
                  <c:v>20.169659706822078</c:v>
                </c:pt>
                <c:pt idx="65">
                  <c:v>20.164324139593003</c:v>
                </c:pt>
                <c:pt idx="66">
                  <c:v>20.159219669782733</c:v>
                </c:pt>
                <c:pt idx="67">
                  <c:v>20.154336274997409</c:v>
                </c:pt>
                <c:pt idx="68">
                  <c:v>20.149664333195755</c:v>
                </c:pt>
                <c:pt idx="69">
                  <c:v>20.145194608033929</c:v>
                </c:pt>
                <c:pt idx="70">
                  <c:v>20.140918234556779</c:v>
                </c:pt>
                <c:pt idx="71">
                  <c:v>20.136826705242928</c:v>
                </c:pt>
                <c:pt idx="72">
                  <c:v>20.132911856408082</c:v>
                </c:pt>
                <c:pt idx="73">
                  <c:v>20.129165854969767</c:v>
                </c:pt>
                <c:pt idx="74">
                  <c:v>20.125581185575072</c:v>
                </c:pt>
                <c:pt idx="75">
                  <c:v>20.122150638091018</c:v>
                </c:pt>
                <c:pt idx="76">
                  <c:v>20.118867295456369</c:v>
                </c:pt>
                <c:pt idx="77">
                  <c:v>20.115724521892258</c:v>
                </c:pt>
                <c:pt idx="78">
                  <c:v>20.112715951468168</c:v>
                </c:pt>
                <c:pt idx="79">
                  <c:v>20.109835477018414</c:v>
                </c:pt>
                <c:pt idx="80">
                  <c:v>20.107077239404347</c:v>
                </c:pt>
                <c:pt idx="81">
                  <c:v>20.104435617115609</c:v>
                </c:pt>
                <c:pt idx="82">
                  <c:v>20.101905216204525</c:v>
                </c:pt>
                <c:pt idx="83">
                  <c:v>20.099480860545707</c:v>
                </c:pt>
                <c:pt idx="84">
                  <c:v>20.097157582414031</c:v>
                </c:pt>
                <c:pt idx="85">
                  <c:v>20.094930613372512</c:v>
                </c:pt>
                <c:pt idx="86">
                  <c:v>20.092795375461822</c:v>
                </c:pt>
                <c:pt idx="87">
                  <c:v>20.09074747268312</c:v>
                </c:pt>
                <c:pt idx="88">
                  <c:v>20.088782682765544</c:v>
                </c:pt>
                <c:pt idx="89">
                  <c:v>20.086896949208743</c:v>
                </c:pt>
                <c:pt idx="90">
                  <c:v>20.085086373592624</c:v>
                </c:pt>
                <c:pt idx="91">
                  <c:v>20.083347208143998</c:v>
                </c:pt>
                <c:pt idx="92">
                  <c:v>20.081675848551864</c:v>
                </c:pt>
                <c:pt idx="93">
                  <c:v>20.080068827021698</c:v>
                </c:pt>
                <c:pt idx="94">
                  <c:v>20.078522805559807</c:v>
                </c:pt>
                <c:pt idx="95">
                  <c:v>20.07703456947851</c:v>
                </c:pt>
                <c:pt idx="96">
                  <c:v>20.075601021113162</c:v>
                </c:pt>
                <c:pt idx="97">
                  <c:v>20.074219173741898</c:v>
                </c:pt>
                <c:pt idx="98">
                  <c:v>20.072886145699261</c:v>
                </c:pt>
                <c:pt idx="99">
                  <c:v>20.071599154674651</c:v>
                </c:pt>
                <c:pt idx="100">
                  <c:v>20.070355512187252</c:v>
                </c:pt>
                <c:pt idx="101">
                  <c:v>20.069152618228248</c:v>
                </c:pt>
                <c:pt idx="102">
                  <c:v>20.067987956062066</c:v>
                </c:pt>
                <c:pt idx="103">
                  <c:v>20.06685908717829</c:v>
                </c:pt>
                <c:pt idx="104">
                  <c:v>20.065763646385598</c:v>
                </c:pt>
                <c:pt idx="105">
                  <c:v>20.064699337039809</c:v>
                </c:pt>
                <c:pt idx="106">
                  <c:v>20.063663926397663</c:v>
                </c:pt>
                <c:pt idx="107">
                  <c:v>20.062655241088578</c:v>
                </c:pt>
                <c:pt idx="108">
                  <c:v>20.061671162696161</c:v>
                </c:pt>
                <c:pt idx="109">
                  <c:v>20.060709623442158</c:v>
                </c:pt>
                <c:pt idx="110">
                  <c:v>20.059768601964613</c:v>
                </c:pt>
                <c:pt idx="111">
                  <c:v>20.058846119183034</c:v>
                </c:pt>
                <c:pt idx="112">
                  <c:v>20.057940234242956</c:v>
                </c:pt>
                <c:pt idx="113">
                  <c:v>20.05704904053227</c:v>
                </c:pt>
                <c:pt idx="114">
                  <c:v>20.056170661762351</c:v>
                </c:pt>
                <c:pt idx="115">
                  <c:v>20.055303248106394</c:v>
                </c:pt>
                <c:pt idx="116">
                  <c:v>20.054444972387895</c:v>
                </c:pt>
                <c:pt idx="117">
                  <c:v>20.053594026312147</c:v>
                </c:pt>
                <c:pt idx="118">
                  <c:v>20.052748616733474</c:v>
                </c:pt>
                <c:pt idx="119">
                  <c:v>20.051906961951474</c:v>
                </c:pt>
                <c:pt idx="120">
                  <c:v>20.051067288028872</c:v>
                </c:pt>
                <c:pt idx="121">
                  <c:v>20.050227825124203</c:v>
                </c:pt>
                <c:pt idx="122">
                  <c:v>20.049386803832341</c:v>
                </c:pt>
                <c:pt idx="123">
                  <c:v>20.048542451525858</c:v>
                </c:pt>
                <c:pt idx="124">
                  <c:v>20.047692988690144</c:v>
                </c:pt>
                <c:pt idx="125">
                  <c:v>20.046836625245621</c:v>
                </c:pt>
                <c:pt idx="126">
                  <c:v>20.045971556849519</c:v>
                </c:pt>
                <c:pt idx="127">
                  <c:v>20.045095961170901</c:v>
                </c:pt>
                <c:pt idx="128">
                  <c:v>20.04420799413116</c:v>
                </c:pt>
                <c:pt idx="129">
                  <c:v>20.04330578610352</c:v>
                </c:pt>
                <c:pt idx="130">
                  <c:v>20.042387438063972</c:v>
                </c:pt>
                <c:pt idx="131">
                  <c:v>20.04145101768659</c:v>
                </c:pt>
                <c:pt idx="132">
                  <c:v>20.040494555376132</c:v>
                </c:pt>
                <c:pt idx="133">
                  <c:v>20.039516040230414</c:v>
                </c:pt>
                <c:pt idx="134">
                  <c:v>20.038513415924875</c:v>
                </c:pt>
                <c:pt idx="135">
                  <c:v>20.037484576512476</c:v>
                </c:pt>
                <c:pt idx="136">
                  <c:v>20.036427362130542</c:v>
                </c:pt>
                <c:pt idx="137">
                  <c:v>20.03533955460767</c:v>
                </c:pt>
                <c:pt idx="138">
                  <c:v>20.034218872962164</c:v>
                </c:pt>
                <c:pt idx="139">
                  <c:v>20.033062968784822</c:v>
                </c:pt>
                <c:pt idx="140">
                  <c:v>20.031869421497674</c:v>
                </c:pt>
                <c:pt idx="141">
                  <c:v>20.030635733480672</c:v>
                </c:pt>
                <c:pt idx="142">
                  <c:v>20.029359325058184</c:v>
                </c:pt>
                <c:pt idx="143">
                  <c:v>20.028037529336974</c:v>
                </c:pt>
                <c:pt idx="144">
                  <c:v>20.026667586887179</c:v>
                </c:pt>
                <c:pt idx="145">
                  <c:v>20.025246640257937</c:v>
                </c:pt>
                <c:pt idx="146">
                  <c:v>20.023771728318568</c:v>
                </c:pt>
                <c:pt idx="147">
                  <c:v>20.022239780417294</c:v>
                </c:pt>
                <c:pt idx="148">
                  <c:v>20.020647610347982</c:v>
                </c:pt>
                <c:pt idx="149">
                  <c:v>20.018991910116295</c:v>
                </c:pt>
                <c:pt idx="150">
                  <c:v>20.017269243496301</c:v>
                </c:pt>
                <c:pt idx="151">
                  <c:v>20.01547603936827</c:v>
                </c:pt>
                <c:pt idx="152">
                  <c:v>20.01360858482882</c:v>
                </c:pt>
                <c:pt idx="153">
                  <c:v>20.011663018063821</c:v>
                </c:pt>
                <c:pt idx="154">
                  <c:v>20.00963532097548</c:v>
                </c:pt>
                <c:pt idx="155">
                  <c:v>20.007521311553916</c:v>
                </c:pt>
                <c:pt idx="156">
                  <c:v>20.005316635984457</c:v>
                </c:pt>
                <c:pt idx="157">
                  <c:v>20.003016760481579</c:v>
                </c:pt>
                <c:pt idx="158">
                  <c:v>20.000616962840251</c:v>
                </c:pt>
                <c:pt idx="159">
                  <c:v>19.998112323696386</c:v>
                </c:pt>
                <c:pt idx="160">
                  <c:v>19.995497717487478</c:v>
                </c:pt>
                <c:pt idx="161">
                  <c:v>19.992767803105068</c:v>
                </c:pt>
                <c:pt idx="162">
                  <c:v>19.98991701423115</c:v>
                </c:pt>
                <c:pt idx="163">
                  <c:v>19.986939549350744</c:v>
                </c:pt>
                <c:pt idx="164">
                  <c:v>19.983829361433326</c:v>
                </c:pt>
                <c:pt idx="165">
                  <c:v>19.980580147276445</c:v>
                </c:pt>
                <c:pt idx="166">
                  <c:v>19.977185336505183</c:v>
                </c:pt>
                <c:pt idx="167">
                  <c:v>19.973638080222212</c:v>
                </c:pt>
                <c:pt idx="168">
                  <c:v>19.969931239303595</c:v>
                </c:pt>
                <c:pt idx="169">
                  <c:v>19.96605737233639</c:v>
                </c:pt>
                <c:pt idx="170">
                  <c:v>19.962008723195513</c:v>
                </c:pt>
                <c:pt idx="171">
                  <c:v>19.957777208257991</c:v>
                </c:pt>
                <c:pt idx="172">
                  <c:v>19.953354403254263</c:v>
                </c:pt>
                <c:pt idx="173">
                  <c:v>19.94873152975752</c:v>
                </c:pt>
                <c:pt idx="174">
                  <c:v>19.943899441313771</c:v>
                </c:pt>
                <c:pt idx="175">
                  <c:v>19.938848609217164</c:v>
                </c:pt>
                <c:pt idx="176">
                  <c:v>19.933569107936535</c:v>
                </c:pt>
                <c:pt idx="177">
                  <c:v>19.928050600202123</c:v>
                </c:pt>
                <c:pt idx="178">
                  <c:v>19.922282321763213</c:v>
                </c:pt>
                <c:pt idx="179">
                  <c:v>19.916253065830009</c:v>
                </c:pt>
                <c:pt idx="180">
                  <c:v>19.909951167216459</c:v>
                </c:pt>
                <c:pt idx="181">
                  <c:v>19.90336448620317</c:v>
                </c:pt>
                <c:pt idx="182">
                  <c:v>19.896480392143427</c:v>
                </c:pt>
                <c:pt idx="183">
                  <c:v>19.889285746838887</c:v>
                </c:pt>
                <c:pt idx="184">
                  <c:v>19.881766887714885</c:v>
                </c:pt>
                <c:pt idx="185">
                  <c:v>19.873909610830964</c:v>
                </c:pt>
                <c:pt idx="186">
                  <c:v>19.865699153765011</c:v>
                </c:pt>
                <c:pt idx="187">
                  <c:v>19.857120178415585</c:v>
                </c:pt>
                <c:pt idx="188">
                  <c:v>19.84815675377201</c:v>
                </c:pt>
                <c:pt idx="189">
                  <c:v>19.838792338706966</c:v>
                </c:pt>
                <c:pt idx="190">
                  <c:v>19.829009764852419</c:v>
                </c:pt>
                <c:pt idx="191">
                  <c:v>19.818791219626455</c:v>
                </c:pt>
                <c:pt idx="192">
                  <c:v>19.808118229484279</c:v>
                </c:pt>
                <c:pt idx="193">
                  <c:v>19.796971643474564</c:v>
                </c:pt>
                <c:pt idx="194">
                  <c:v>19.785331617188362</c:v>
                </c:pt>
                <c:pt idx="195">
                  <c:v>19.773177597196756</c:v>
                </c:pt>
                <c:pt idx="196">
                  <c:v>19.760488306079949</c:v>
                </c:pt>
                <c:pt idx="197">
                  <c:v>19.747241728158993</c:v>
                </c:pt>
                <c:pt idx="198">
                  <c:v>19.733415096050006</c:v>
                </c:pt>
                <c:pt idx="199">
                  <c:v>19.718984878168001</c:v>
                </c:pt>
                <c:pt idx="200">
                  <c:v>19.703926767317238</c:v>
                </c:pt>
                <c:pt idx="201">
                  <c:v>19.688215670512033</c:v>
                </c:pt>
                <c:pt idx="202">
                  <c:v>19.671825700181877</c:v>
                </c:pt>
                <c:pt idx="203">
                  <c:v>19.654730166921119</c:v>
                </c:pt>
                <c:pt idx="204">
                  <c:v>19.636901573953519</c:v>
                </c:pt>
                <c:pt idx="205">
                  <c:v>19.618311613487595</c:v>
                </c:pt>
                <c:pt idx="206">
                  <c:v>19.598931165147093</c:v>
                </c:pt>
                <c:pt idx="207">
                  <c:v>19.578730296666851</c:v>
                </c:pt>
                <c:pt idx="208">
                  <c:v>19.557678267049869</c:v>
                </c:pt>
                <c:pt idx="209">
                  <c:v>19.535743532386238</c:v>
                </c:pt>
                <c:pt idx="210">
                  <c:v>19.512893754537888</c:v>
                </c:pt>
                <c:pt idx="211">
                  <c:v>19.489095812895634</c:v>
                </c:pt>
                <c:pt idx="212">
                  <c:v>19.46431581941501</c:v>
                </c:pt>
                <c:pt idx="213">
                  <c:v>19.43851913713689</c:v>
                </c:pt>
                <c:pt idx="214">
                  <c:v>19.411670402395114</c:v>
                </c:pt>
                <c:pt idx="215">
                  <c:v>19.38373355090879</c:v>
                </c:pt>
                <c:pt idx="216">
                  <c:v>19.354671847948566</c:v>
                </c:pt>
                <c:pt idx="217">
                  <c:v>19.324447922756342</c:v>
                </c:pt>
                <c:pt idx="218">
                  <c:v>19.29302380738471</c:v>
                </c:pt>
                <c:pt idx="219">
                  <c:v>19.260360980106285</c:v>
                </c:pt>
                <c:pt idx="220">
                  <c:v>19.226420413523904</c:v>
                </c:pt>
                <c:pt idx="221">
                  <c:v>19.191162627490527</c:v>
                </c:pt>
                <c:pt idx="222">
                  <c:v>19.154547746921374</c:v>
                </c:pt>
                <c:pt idx="223">
                  <c:v>19.116535564552208</c:v>
                </c:pt>
                <c:pt idx="224">
                  <c:v>19.077085608664127</c:v>
                </c:pt>
                <c:pt idx="225">
                  <c:v>19.036157215760529</c:v>
                </c:pt>
                <c:pt idx="226">
                  <c:v>18.993709608141202</c:v>
                </c:pt>
                <c:pt idx="227">
                  <c:v>18.949701976277069</c:v>
                </c:pt>
                <c:pt idx="228">
                  <c:v>18.904093565843084</c:v>
                </c:pt>
                <c:pt idx="229">
                  <c:v>18.856843769220252</c:v>
                </c:pt>
                <c:pt idx="230">
                  <c:v>18.807912221225777</c:v>
                </c:pt>
                <c:pt idx="231">
                  <c:v>18.757258898781256</c:v>
                </c:pt>
                <c:pt idx="232">
                  <c:v>18.704844224173769</c:v>
                </c:pt>
                <c:pt idx="233">
                  <c:v>18.650629171513746</c:v>
                </c:pt>
                <c:pt idx="234">
                  <c:v>18.594575375939367</c:v>
                </c:pt>
                <c:pt idx="235">
                  <c:v>18.536645245065753</c:v>
                </c:pt>
                <c:pt idx="236">
                  <c:v>18.476802072128255</c:v>
                </c:pt>
                <c:pt idx="237">
                  <c:v>18.415010150220535</c:v>
                </c:pt>
                <c:pt idx="238">
                  <c:v>18.351234886986568</c:v>
                </c:pt>
                <c:pt idx="239">
                  <c:v>18.285442919084943</c:v>
                </c:pt>
                <c:pt idx="240">
                  <c:v>18.21760222571254</c:v>
                </c:pt>
                <c:pt idx="241">
                  <c:v>18.147682240445807</c:v>
                </c:pt>
                <c:pt idx="242">
                  <c:v>18.075653960639279</c:v>
                </c:pt>
                <c:pt idx="243">
                  <c:v>18.001490053608155</c:v>
                </c:pt>
                <c:pt idx="244">
                  <c:v>17.925164958819305</c:v>
                </c:pt>
                <c:pt idx="245">
                  <c:v>17.846654985318999</c:v>
                </c:pt>
                <c:pt idx="246">
                  <c:v>17.76593840364211</c:v>
                </c:pt>
                <c:pt idx="247">
                  <c:v>17.682995531471224</c:v>
                </c:pt>
                <c:pt idx="248">
                  <c:v>17.597808812347793</c:v>
                </c:pt>
                <c:pt idx="249">
                  <c:v>17.510362886781714</c:v>
                </c:pt>
                <c:pt idx="250">
                  <c:v>17.420644655157581</c:v>
                </c:pt>
                <c:pt idx="251">
                  <c:v>17.328643331898036</c:v>
                </c:pt>
                <c:pt idx="252">
                  <c:v>17.234350490410939</c:v>
                </c:pt>
                <c:pt idx="253">
                  <c:v>17.137760098427485</c:v>
                </c:pt>
                <c:pt idx="254">
                  <c:v>17.038868543415596</c:v>
                </c:pt>
                <c:pt idx="255">
                  <c:v>16.937674647842545</c:v>
                </c:pt>
                <c:pt idx="256">
                  <c:v>16.834179674149667</c:v>
                </c:pt>
                <c:pt idx="257">
                  <c:v>16.728387319394294</c:v>
                </c:pt>
                <c:pt idx="258">
                  <c:v>16.620303699607533</c:v>
                </c:pt>
                <c:pt idx="259">
                  <c:v>16.509937324006973</c:v>
                </c:pt>
                <c:pt idx="260">
                  <c:v>16.397299059296206</c:v>
                </c:pt>
                <c:pt idx="261">
                  <c:v>16.282402084366041</c:v>
                </c:pt>
                <c:pt idx="262">
                  <c:v>16.165261835797132</c:v>
                </c:pt>
                <c:pt idx="263">
                  <c:v>16.045895944637142</c:v>
                </c:pt>
                <c:pt idx="264">
                  <c:v>15.924324164995646</c:v>
                </c:pt>
                <c:pt idx="265">
                  <c:v>15.800568295059875</c:v>
                </c:pt>
                <c:pt idx="266">
                  <c:v>15.674652091187465</c:v>
                </c:pt>
                <c:pt idx="267">
                  <c:v>15.546601175774693</c:v>
                </c:pt>
                <c:pt idx="268">
                  <c:v>15.416442939633075</c:v>
                </c:pt>
                <c:pt idx="269">
                  <c:v>15.284206439630513</c:v>
                </c:pt>
                <c:pt idx="270">
                  <c:v>15.149922292368522</c:v>
                </c:pt>
                <c:pt idx="271">
                  <c:v>15.013622564671822</c:v>
                </c:pt>
                <c:pt idx="272">
                  <c:v>14.875340661662365</c:v>
                </c:pt>
                <c:pt idx="273">
                  <c:v>14.735111213178499</c:v>
                </c:pt>
                <c:pt idx="274">
                  <c:v>14.592969959279223</c:v>
                </c:pt>
                <c:pt idx="275">
                  <c:v>14.44895363554603</c:v>
                </c:pt>
                <c:pt idx="276">
                  <c:v>14.303099858862154</c:v>
                </c:pt>
                <c:pt idx="277">
                  <c:v>14.155447014309068</c:v>
                </c:pt>
                <c:pt idx="278">
                  <c:v>14.006034143777065</c:v>
                </c:pt>
                <c:pt idx="279">
                  <c:v>13.854900836839764</c:v>
                </c:pt>
                <c:pt idx="280">
                  <c:v>13.702087124391863</c:v>
                </c:pt>
                <c:pt idx="281">
                  <c:v>13.547633375498194</c:v>
                </c:pt>
                <c:pt idx="282">
                  <c:v>13.391580197849024</c:v>
                </c:pt>
                <c:pt idx="283">
                  <c:v>13.233968342164058</c:v>
                </c:pt>
                <c:pt idx="284">
                  <c:v>13.074838610833904</c:v>
                </c:pt>
                <c:pt idx="285">
                  <c:v>12.91423177103743</c:v>
                </c:pt>
                <c:pt idx="286">
                  <c:v>12.752188472522839</c:v>
                </c:pt>
                <c:pt idx="287">
                  <c:v>12.588749170192971</c:v>
                </c:pt>
                <c:pt idx="288">
                  <c:v>12.423954051589886</c:v>
                </c:pt>
                <c:pt idx="289">
                  <c:v>12.257842969331655</c:v>
                </c:pt>
                <c:pt idx="290">
                  <c:v>12.090455378515028</c:v>
                </c:pt>
                <c:pt idx="291">
                  <c:v>11.92183027906214</c:v>
                </c:pt>
                <c:pt idx="292">
                  <c:v>11.752006162955482</c:v>
                </c:pt>
                <c:pt idx="293">
                  <c:v>11.58102096627945</c:v>
                </c:pt>
                <c:pt idx="294">
                  <c:v>11.408912025954535</c:v>
                </c:pt>
                <c:pt idx="295">
                  <c:v>11.235716041039716</c:v>
                </c:pt>
                <c:pt idx="296">
                  <c:v>11.061469038442977</c:v>
                </c:pt>
                <c:pt idx="297">
                  <c:v>10.886206342881167</c:v>
                </c:pt>
                <c:pt idx="298">
                  <c:v>10.709962550904612</c:v>
                </c:pt>
                <c:pt idx="299">
                  <c:v>10.532771508798014</c:v>
                </c:pt>
                <c:pt idx="300">
                  <c:v>10.354666294160264</c:v>
                </c:pt>
                <c:pt idx="301">
                  <c:v>10.175679200959895</c:v>
                </c:pt>
                <c:pt idx="302">
                  <c:v>9.9958417278605936</c:v>
                </c:pt>
                <c:pt idx="303">
                  <c:v>9.8151845696098139</c:v>
                </c:pt>
                <c:pt idx="304">
                  <c:v>9.633737611284225</c:v>
                </c:pt>
                <c:pt idx="305">
                  <c:v>9.4515299251881313</c:v>
                </c:pt>
                <c:pt idx="306">
                  <c:v>9.2685897702040574</c:v>
                </c:pt>
                <c:pt idx="307">
                  <c:v>9.0849445933997579</c:v>
                </c:pt>
                <c:pt idx="308">
                  <c:v>8.9006210337018601</c:v>
                </c:pt>
                <c:pt idx="309">
                  <c:v>8.7156449274518479</c:v>
                </c:pt>
                <c:pt idx="310">
                  <c:v>8.530041315668127</c:v>
                </c:pt>
                <c:pt idx="311">
                  <c:v>8.343834452844904</c:v>
                </c:pt>
                <c:pt idx="312">
                  <c:v>8.1570478171270331</c:v>
                </c:pt>
                <c:pt idx="313">
                  <c:v>7.9697041217078297</c:v>
                </c:pt>
                <c:pt idx="314">
                  <c:v>7.7818253273055582</c:v>
                </c:pt>
                <c:pt idx="315">
                  <c:v>7.5934326555821379</c:v>
                </c:pt>
                <c:pt idx="316">
                  <c:v>7.4045466033773408</c:v>
                </c:pt>
                <c:pt idx="317">
                  <c:v>7.2151869576379681</c:v>
                </c:pt>
                <c:pt idx="318">
                  <c:v>7.025372810932506</c:v>
                </c:pt>
                <c:pt idx="319">
                  <c:v>6.8351225774466577</c:v>
                </c:pt>
                <c:pt idx="320">
                  <c:v>6.6444540093655426</c:v>
                </c:pt>
                <c:pt idx="321">
                  <c:v>6.4533842135545427</c:v>
                </c:pt>
                <c:pt idx="322">
                  <c:v>6.261929668457821</c:v>
                </c:pt>
                <c:pt idx="323">
                  <c:v>6.0701062411411062</c:v>
                </c:pt>
                <c:pt idx="324">
                  <c:v>5.8779292044121636</c:v>
                </c:pt>
                <c:pt idx="325">
                  <c:v>5.6854132539568738</c:v>
                </c:pt>
                <c:pt idx="326">
                  <c:v>5.4925725254371152</c:v>
                </c:pt>
                <c:pt idx="327">
                  <c:v>5.2994206115004197</c:v>
                </c:pt>
                <c:pt idx="328">
                  <c:v>5.1059705786569687</c:v>
                </c:pt>
                <c:pt idx="329">
                  <c:v>4.9122349839854937</c:v>
                </c:pt>
                <c:pt idx="330">
                  <c:v>4.7182258916324411</c:v>
                </c:pt>
                <c:pt idx="331">
                  <c:v>4.523954889073865</c:v>
                </c:pt>
                <c:pt idx="332">
                  <c:v>4.329433103114388</c:v>
                </c:pt>
                <c:pt idx="333">
                  <c:v>4.1346712155987664</c:v>
                </c:pt>
                <c:pt idx="334">
                  <c:v>3.9396794788180607</c:v>
                </c:pt>
                <c:pt idx="335">
                  <c:v>3.7444677305923015</c:v>
                </c:pt>
                <c:pt idx="336">
                  <c:v>3.5490454090177366</c:v>
                </c:pt>
                <c:pt idx="337">
                  <c:v>3.3534215668647391</c:v>
                </c:pt>
                <c:pt idx="338">
                  <c:v>3.1576048856212395</c:v>
                </c:pt>
                <c:pt idx="339">
                  <c:v>2.9616036891718203</c:v>
                </c:pt>
                <c:pt idx="340">
                  <c:v>2.7654259571096951</c:v>
                </c:pt>
                <c:pt idx="341">
                  <c:v>2.5690793376777457</c:v>
                </c:pt>
                <c:pt idx="342">
                  <c:v>2.3725711603376105</c:v>
                </c:pt>
                <c:pt idx="343">
                  <c:v>2.175908447966556</c:v>
                </c:pt>
                <c:pt idx="344">
                  <c:v>1.9790979286836219</c:v>
                </c:pt>
                <c:pt idx="345">
                  <c:v>1.7821460473073607</c:v>
                </c:pt>
                <c:pt idx="346">
                  <c:v>1.585058976448682</c:v>
                </c:pt>
                <c:pt idx="347">
                  <c:v>1.3878426272424846</c:v>
                </c:pt>
                <c:pt idx="348">
                  <c:v>1.1905026597239434</c:v>
                </c:pt>
                <c:pt idx="349">
                  <c:v>0.99304449285418883</c:v>
                </c:pt>
                <c:pt idx="350">
                  <c:v>0.79547331420242529</c:v>
                </c:pt>
                <c:pt idx="351">
                  <c:v>0.59779408929028577</c:v>
                </c:pt>
                <c:pt idx="352">
                  <c:v>0.40001157060615355</c:v>
                </c:pt>
                <c:pt idx="353">
                  <c:v>0.20213030629667372</c:v>
                </c:pt>
                <c:pt idx="354">
                  <c:v>4.1546485428831659E-3</c:v>
                </c:pt>
                <c:pt idx="355">
                  <c:v>-0.19391123837072399</c:v>
                </c:pt>
                <c:pt idx="356">
                  <c:v>-0.39206337028671356</c:v>
                </c:pt>
                <c:pt idx="357">
                  <c:v>-0.59029793569634847</c:v>
                </c:pt>
                <c:pt idx="358">
                  <c:v>-0.78861128854406459</c:v>
                </c:pt>
                <c:pt idx="359">
                  <c:v>-0.98699994130664237</c:v>
                </c:pt>
                <c:pt idx="360">
                  <c:v>-1.1854605583392726</c:v>
                </c:pt>
                <c:pt idx="361">
                  <c:v>-1.3839899494794423</c:v>
                </c:pt>
                <c:pt idx="362">
                  <c:v>-1.5825850639013481</c:v>
                </c:pt>
                <c:pt idx="363">
                  <c:v>-1.7812429842119464</c:v>
                </c:pt>
                <c:pt idx="364">
                  <c:v>-1.9799609207819771</c:v>
                </c:pt>
                <c:pt idx="365">
                  <c:v>-2.1787362063021227</c:v>
                </c:pt>
                <c:pt idx="366">
                  <c:v>-2.3775662905587431</c:v>
                </c:pt>
                <c:pt idx="367">
                  <c:v>-2.576448735419838</c:v>
                </c:pt>
                <c:pt idx="368">
                  <c:v>-2.7753812100250279</c:v>
                </c:pt>
                <c:pt idx="369">
                  <c:v>-2.9743614861714676</c:v>
                </c:pt>
                <c:pt idx="370">
                  <c:v>-3.1733874338891184</c:v>
                </c:pt>
                <c:pt idx="371">
                  <c:v>-3.3724570171982222</c:v>
                </c:pt>
                <c:pt idx="372">
                  <c:v>-3.5715682900421335</c:v>
                </c:pt>
                <c:pt idx="373">
                  <c:v>-3.7707193923891964</c:v>
                </c:pt>
                <c:pt idx="374">
                  <c:v>-3.9699085464971837</c:v>
                </c:pt>
                <c:pt idx="375">
                  <c:v>-4.1691340533337673</c:v>
                </c:pt>
                <c:pt idx="376">
                  <c:v>-4.3683942891477692</c:v>
                </c:pt>
                <c:pt idx="377">
                  <c:v>-4.5676877021844788</c:v>
                </c:pt>
                <c:pt idx="378">
                  <c:v>-4.7670128095400344</c:v>
                </c:pt>
                <c:pt idx="379">
                  <c:v>-4.9663681941484796</c:v>
                </c:pt>
                <c:pt idx="380">
                  <c:v>-5.1657525018984423</c:v>
                </c:pt>
                <c:pt idx="381">
                  <c:v>-5.3651644388711155</c:v>
                </c:pt>
                <c:pt idx="382">
                  <c:v>-5.5646027686970392</c:v>
                </c:pt>
                <c:pt idx="383">
                  <c:v>-5.7640663100259033</c:v>
                </c:pt>
                <c:pt idx="384">
                  <c:v>-5.9635539341052706</c:v>
                </c:pt>
                <c:pt idx="385">
                  <c:v>-6.1630645624630418</c:v>
                </c:pt>
                <c:pt idx="386">
                  <c:v>-6.3625971646904382</c:v>
                </c:pt>
                <c:pt idx="387">
                  <c:v>-6.5621507563201149</c:v>
                </c:pt>
                <c:pt idx="388">
                  <c:v>-6.7617243967968115</c:v>
                </c:pt>
                <c:pt idx="389">
                  <c:v>-6.9613171875354602</c:v>
                </c:pt>
                <c:pt idx="390">
                  <c:v>-7.1609282700640264</c:v>
                </c:pt>
                <c:pt idx="391">
                  <c:v>-7.3605568242470056</c:v>
                </c:pt>
                <c:pt idx="392">
                  <c:v>-7.5602020665862284</c:v>
                </c:pt>
                <c:pt idx="393">
                  <c:v>-7.7598632485963002</c:v>
                </c:pt>
                <c:pt idx="394">
                  <c:v>-7.9595396552504525</c:v>
                </c:pt>
                <c:pt idx="395">
                  <c:v>-8.1592306034948443</c:v>
                </c:pt>
                <c:pt idx="396">
                  <c:v>-8.3589354408277359</c:v>
                </c:pt>
                <c:pt idx="397">
                  <c:v>-8.558653543941162</c:v>
                </c:pt>
                <c:pt idx="398">
                  <c:v>-8.7583843174223617</c:v>
                </c:pt>
                <c:pt idx="399">
                  <c:v>-8.9581271925118564</c:v>
                </c:pt>
                <c:pt idx="400">
                  <c:v>-9.157881625916918</c:v>
                </c:pt>
                <c:pt idx="401">
                  <c:v>-9.3576470986766012</c:v>
                </c:pt>
                <c:pt idx="402">
                  <c:v>-9.5574231150774622</c:v>
                </c:pt>
                <c:pt idx="403">
                  <c:v>-9.7572092016166501</c:v>
                </c:pt>
                <c:pt idx="404">
                  <c:v>-9.9570049060112424</c:v>
                </c:pt>
                <c:pt idx="405">
                  <c:v>-10.156809796251061</c:v>
                </c:pt>
                <c:pt idx="406">
                  <c:v>-10.356623459693633</c:v>
                </c:pt>
                <c:pt idx="407">
                  <c:v>-10.55644550219921</c:v>
                </c:pt>
                <c:pt idx="408">
                  <c:v>-10.756275547303922</c:v>
                </c:pt>
                <c:pt idx="409">
                  <c:v>-10.956113235430038</c:v>
                </c:pt>
                <c:pt idx="410">
                  <c:v>-11.155958223130764</c:v>
                </c:pt>
                <c:pt idx="411">
                  <c:v>-11.35581018236909</c:v>
                </c:pt>
                <c:pt idx="412">
                  <c:v>-11.555668799828322</c:v>
                </c:pt>
                <c:pt idx="413">
                  <c:v>-11.755533776253309</c:v>
                </c:pt>
                <c:pt idx="414">
                  <c:v>-11.95540482582129</c:v>
                </c:pt>
                <c:pt idx="415">
                  <c:v>-12.155281675540472</c:v>
                </c:pt>
                <c:pt idx="416">
                  <c:v>-12.355164064675293</c:v>
                </c:pt>
                <c:pt idx="417">
                  <c:v>-12.555051744197726</c:v>
                </c:pt>
                <c:pt idx="418">
                  <c:v>-12.754944476262537</c:v>
                </c:pt>
                <c:pt idx="419">
                  <c:v>-12.95484203370637</c:v>
                </c:pt>
                <c:pt idx="420">
                  <c:v>-13.154744199568917</c:v>
                </c:pt>
                <c:pt idx="421">
                  <c:v>-13.354650766635736</c:v>
                </c:pt>
                <c:pt idx="422">
                  <c:v>-13.55456153700063</c:v>
                </c:pt>
                <c:pt idx="423">
                  <c:v>-13.754476321649193</c:v>
                </c:pt>
                <c:pt idx="424">
                  <c:v>-13.954394940059444</c:v>
                </c:pt>
                <c:pt idx="425">
                  <c:v>-14.154317219820953</c:v>
                </c:pt>
                <c:pt idx="426">
                  <c:v>-14.354242996271012</c:v>
                </c:pt>
                <c:pt idx="427">
                  <c:v>-14.554172112146915</c:v>
                </c:pt>
                <c:pt idx="428">
                  <c:v>-14.754104417253927</c:v>
                </c:pt>
                <c:pt idx="429">
                  <c:v>-14.954039768147943</c:v>
                </c:pt>
                <c:pt idx="430">
                  <c:v>-15.153978027832601</c:v>
                </c:pt>
                <c:pt idx="431">
                  <c:v>-15.35391906546991</c:v>
                </c:pt>
                <c:pt idx="432">
                  <c:v>-15.553862756103349</c:v>
                </c:pt>
                <c:pt idx="433">
                  <c:v>-15.75380898039419</c:v>
                </c:pt>
                <c:pt idx="434">
                  <c:v>-15.953757624369075</c:v>
                </c:pt>
                <c:pt idx="435">
                  <c:v>-16.153708579178911</c:v>
                </c:pt>
                <c:pt idx="436">
                  <c:v>-16.35366174086883</c:v>
                </c:pt>
                <c:pt idx="437">
                  <c:v>-16.553617010158398</c:v>
                </c:pt>
                <c:pt idx="438">
                  <c:v>-16.753574292231512</c:v>
                </c:pt>
                <c:pt idx="439">
                  <c:v>-16.95353349653584</c:v>
                </c:pt>
                <c:pt idx="440">
                  <c:v>-17.153494536591154</c:v>
                </c:pt>
                <c:pt idx="441">
                  <c:v>-17.353457329806545</c:v>
                </c:pt>
                <c:pt idx="442">
                  <c:v>-17.55342179730556</c:v>
                </c:pt>
                <c:pt idx="443">
                  <c:v>-17.753387863759123</c:v>
                </c:pt>
                <c:pt idx="444">
                  <c:v>-17.953355457226387</c:v>
                </c:pt>
                <c:pt idx="445">
                  <c:v>-18.153324509002182</c:v>
                </c:pt>
                <c:pt idx="446">
                  <c:v>-18.353294953471554</c:v>
                </c:pt>
                <c:pt idx="447">
                  <c:v>-18.553266727971206</c:v>
                </c:pt>
                <c:pt idx="448">
                  <c:v>-18.753239772656407</c:v>
                </c:pt>
                <c:pt idx="449">
                  <c:v>-18.953214030374397</c:v>
                </c:pt>
                <c:pt idx="450">
                  <c:v>-19.153189446543522</c:v>
                </c:pt>
                <c:pt idx="451">
                  <c:v>-19.353165969037434</c:v>
                </c:pt>
                <c:pt idx="452">
                  <c:v>-19.553143548074573</c:v>
                </c:pt>
                <c:pt idx="453">
                  <c:v>-19.753122136113305</c:v>
                </c:pt>
                <c:pt idx="454">
                  <c:v>-19.953101687750468</c:v>
                </c:pt>
                <c:pt idx="455">
                  <c:v>-20.153082159625711</c:v>
                </c:pt>
                <c:pt idx="456">
                  <c:v>-20.353063510329392</c:v>
                </c:pt>
                <c:pt idx="457">
                  <c:v>-20.553045700314868</c:v>
                </c:pt>
                <c:pt idx="458">
                  <c:v>-20.753028691814876</c:v>
                </c:pt>
                <c:pt idx="459">
                  <c:v>-20.953012448761321</c:v>
                </c:pt>
                <c:pt idx="460">
                  <c:v>-21.15299693670886</c:v>
                </c:pt>
                <c:pt idx="461">
                  <c:v>-21.352982122762072</c:v>
                </c:pt>
                <c:pt idx="462">
                  <c:v>-21.552967975505553</c:v>
                </c:pt>
                <c:pt idx="463">
                  <c:v>-21.752954464937375</c:v>
                </c:pt>
                <c:pt idx="464">
                  <c:v>-21.952941562405783</c:v>
                </c:pt>
                <c:pt idx="465">
                  <c:v>-22.152929240548168</c:v>
                </c:pt>
                <c:pt idx="466">
                  <c:v>-22.352917473232608</c:v>
                </c:pt>
                <c:pt idx="467">
                  <c:v>-22.552906235503791</c:v>
                </c:pt>
                <c:pt idx="468">
                  <c:v>-22.752895503528912</c:v>
                </c:pt>
                <c:pt idx="469">
                  <c:v>-22.952885254547766</c:v>
                </c:pt>
                <c:pt idx="470">
                  <c:v>-23.152875466824106</c:v>
                </c:pt>
                <c:pt idx="471">
                  <c:v>-23.352866119600051</c:v>
                </c:pt>
                <c:pt idx="472">
                  <c:v>-23.552857193051544</c:v>
                </c:pt>
                <c:pt idx="473">
                  <c:v>-23.752848668246784</c:v>
                </c:pt>
                <c:pt idx="474">
                  <c:v>-23.95284052710582</c:v>
                </c:pt>
                <c:pt idx="475">
                  <c:v>-24.152832752362364</c:v>
                </c:pt>
                <c:pt idx="476">
                  <c:v>-24.352825327526958</c:v>
                </c:pt>
                <c:pt idx="477">
                  <c:v>-24.552818236852346</c:v>
                </c:pt>
                <c:pt idx="478">
                  <c:v>-24.752811465299857</c:v>
                </c:pt>
                <c:pt idx="479">
                  <c:v>-24.952804998507581</c:v>
                </c:pt>
                <c:pt idx="480">
                  <c:v>-25.152798822759962</c:v>
                </c:pt>
                <c:pt idx="481">
                  <c:v>-25.352792924958514</c:v>
                </c:pt>
                <c:pt idx="482">
                  <c:v>-25.552787292594395</c:v>
                </c:pt>
                <c:pt idx="483">
                  <c:v>-25.752781913721577</c:v>
                </c:pt>
                <c:pt idx="484">
                  <c:v>-25.952776776931749</c:v>
                </c:pt>
                <c:pt idx="485">
                  <c:v>-26.152771871329819</c:v>
                </c:pt>
                <c:pt idx="486">
                  <c:v>-26.35276718651123</c:v>
                </c:pt>
                <c:pt idx="487">
                  <c:v>-26.552762712539447</c:v>
                </c:pt>
                <c:pt idx="488">
                  <c:v>-26.752758439925259</c:v>
                </c:pt>
                <c:pt idx="489">
                  <c:v>-26.952754359606487</c:v>
                </c:pt>
                <c:pt idx="490">
                  <c:v>-27.152750462928694</c:v>
                </c:pt>
                <c:pt idx="491">
                  <c:v>-27.352746741627122</c:v>
                </c:pt>
                <c:pt idx="492">
                  <c:v>-27.552743187808666</c:v>
                </c:pt>
                <c:pt idx="493">
                  <c:v>-27.75273979393566</c:v>
                </c:pt>
                <c:pt idx="494">
                  <c:v>-27.952736552809661</c:v>
                </c:pt>
                <c:pt idx="495">
                  <c:v>-28.152733457556074</c:v>
                </c:pt>
                <c:pt idx="496">
                  <c:v>-28.352730501609798</c:v>
                </c:pt>
                <c:pt idx="497">
                  <c:v>-28.552727678701181</c:v>
                </c:pt>
                <c:pt idx="498">
                  <c:v>-28.752724982842629</c:v>
                </c:pt>
                <c:pt idx="499">
                  <c:v>-28.952722408316113</c:v>
                </c:pt>
                <c:pt idx="500">
                  <c:v>-29.152719949661012</c:v>
                </c:pt>
                <c:pt idx="501">
                  <c:v>-29.352717601662292</c:v>
                </c:pt>
                <c:pt idx="502">
                  <c:v>-29.552715359339714</c:v>
                </c:pt>
                <c:pt idx="503">
                  <c:v>-29.752713217937199</c:v>
                </c:pt>
                <c:pt idx="504">
                  <c:v>-29.952711172912757</c:v>
                </c:pt>
                <c:pt idx="505">
                  <c:v>-30.152709219928589</c:v>
                </c:pt>
                <c:pt idx="506">
                  <c:v>-30.352707354842401</c:v>
                </c:pt>
                <c:pt idx="507">
                  <c:v>-30.552705573698177</c:v>
                </c:pt>
                <c:pt idx="508">
                  <c:v>-30.752703872718151</c:v>
                </c:pt>
                <c:pt idx="509">
                  <c:v>-30.952702248294031</c:v>
                </c:pt>
                <c:pt idx="510">
                  <c:v>-31.152700696980503</c:v>
                </c:pt>
                <c:pt idx="511">
                  <c:v>-31.352699215487036</c:v>
                </c:pt>
                <c:pt idx="512">
                  <c:v>-31.552697800671297</c:v>
                </c:pt>
                <c:pt idx="513">
                  <c:v>-31.75269644953233</c:v>
                </c:pt>
                <c:pt idx="514">
                  <c:v>-31.952695159204232</c:v>
                </c:pt>
                <c:pt idx="515">
                  <c:v>-32.152693926950114</c:v>
                </c:pt>
                <c:pt idx="516">
                  <c:v>-32.352692750156208</c:v>
                </c:pt>
                <c:pt idx="517">
                  <c:v>-32.552691626326535</c:v>
                </c:pt>
                <c:pt idx="518">
                  <c:v>-32.752690553077201</c:v>
                </c:pt>
                <c:pt idx="519">
                  <c:v>-32.952689528131749</c:v>
                </c:pt>
                <c:pt idx="520">
                  <c:v>-33.152688549316295</c:v>
                </c:pt>
                <c:pt idx="521">
                  <c:v>-33.352687614554554</c:v>
                </c:pt>
                <c:pt idx="522">
                  <c:v>-33.55268672186385</c:v>
                </c:pt>
                <c:pt idx="523">
                  <c:v>-33.752685869350643</c:v>
                </c:pt>
                <c:pt idx="524">
                  <c:v>-33.952685055206771</c:v>
                </c:pt>
                <c:pt idx="525">
                  <c:v>-34.152684277705177</c:v>
                </c:pt>
                <c:pt idx="526">
                  <c:v>-34.352683535196817</c:v>
                </c:pt>
                <c:pt idx="527">
                  <c:v>-34.552682826106761</c:v>
                </c:pt>
                <c:pt idx="528">
                  <c:v>-34.752682148930852</c:v>
                </c:pt>
                <c:pt idx="529">
                  <c:v>-34.952681502232792</c:v>
                </c:pt>
                <c:pt idx="530">
                  <c:v>-35.152680884640866</c:v>
                </c:pt>
                <c:pt idx="531">
                  <c:v>-35.352680294845044</c:v>
                </c:pt>
                <c:pt idx="532">
                  <c:v>-35.552679731594374</c:v>
                </c:pt>
                <c:pt idx="533">
                  <c:v>-35.752679193694092</c:v>
                </c:pt>
                <c:pt idx="534">
                  <c:v>-35.952678680003217</c:v>
                </c:pt>
                <c:pt idx="535">
                  <c:v>-36.152678189432173</c:v>
                </c:pt>
                <c:pt idx="536">
                  <c:v>-36.352677720940441</c:v>
                </c:pt>
                <c:pt idx="537">
                  <c:v>-36.552677273534265</c:v>
                </c:pt>
                <c:pt idx="538">
                  <c:v>-36.752676846264649</c:v>
                </c:pt>
                <c:pt idx="539">
                  <c:v>-36.952676438225275</c:v>
                </c:pt>
                <c:pt idx="540">
                  <c:v>-37.152676048550646</c:v>
                </c:pt>
                <c:pt idx="541">
                  <c:v>-37.352675676414236</c:v>
                </c:pt>
                <c:pt idx="542">
                  <c:v>-37.552675321026697</c:v>
                </c:pt>
                <c:pt idx="543">
                  <c:v>-37.752674981634222</c:v>
                </c:pt>
                <c:pt idx="544">
                  <c:v>-37.952674657516923</c:v>
                </c:pt>
                <c:pt idx="545">
                  <c:v>-38.152674347987237</c:v>
                </c:pt>
                <c:pt idx="546">
                  <c:v>-38.352674052388686</c:v>
                </c:pt>
                <c:pt idx="547">
                  <c:v>-38.552673770094238</c:v>
                </c:pt>
                <c:pt idx="548">
                  <c:v>-38.752673500505097</c:v>
                </c:pt>
                <c:pt idx="549">
                  <c:v>-38.95267324304951</c:v>
                </c:pt>
                <c:pt idx="550">
                  <c:v>-39.15267299718127</c:v>
                </c:pt>
                <c:pt idx="551">
                  <c:v>-39.352672762379093</c:v>
                </c:pt>
                <c:pt idx="552">
                  <c:v>-39.552672538144549</c:v>
                </c:pt>
                <c:pt idx="553">
                  <c:v>-39.752672324002255</c:v>
                </c:pt>
                <c:pt idx="554">
                  <c:v>-39.952672119497947</c:v>
                </c:pt>
                <c:pt idx="555">
                  <c:v>-40.152671924197747</c:v>
                </c:pt>
                <c:pt idx="556">
                  <c:v>-40.352671737687615</c:v>
                </c:pt>
                <c:pt idx="557">
                  <c:v>-40.552671559571749</c:v>
                </c:pt>
                <c:pt idx="558">
                  <c:v>-40.752671389472411</c:v>
                </c:pt>
                <c:pt idx="559">
                  <c:v>-40.95267122702883</c:v>
                </c:pt>
                <c:pt idx="560">
                  <c:v>-41.1526710718964</c:v>
                </c:pt>
                <c:pt idx="561">
                  <c:v>-41.352670923746039</c:v>
                </c:pt>
                <c:pt idx="562">
                  <c:v>-41.552670782263576</c:v>
                </c:pt>
                <c:pt idx="563">
                  <c:v>-41.752670647148854</c:v>
                </c:pt>
                <c:pt idx="564">
                  <c:v>-41.952670518115319</c:v>
                </c:pt>
                <c:pt idx="565">
                  <c:v>-42.152670394889221</c:v>
                </c:pt>
                <c:pt idx="566">
                  <c:v>-42.352670277209199</c:v>
                </c:pt>
                <c:pt idx="567">
                  <c:v>-42.552670164825663</c:v>
                </c:pt>
                <c:pt idx="568">
                  <c:v>-42.752670057500204</c:v>
                </c:pt>
                <c:pt idx="569">
                  <c:v>-42.952669955005234</c:v>
                </c:pt>
                <c:pt idx="570">
                  <c:v>-43.152669857123229</c:v>
                </c:pt>
                <c:pt idx="571">
                  <c:v>-43.352669763646617</c:v>
                </c:pt>
                <c:pt idx="572">
                  <c:v>-43.552669674377192</c:v>
                </c:pt>
                <c:pt idx="573">
                  <c:v>-43.752669589125588</c:v>
                </c:pt>
                <c:pt idx="574">
                  <c:v>-43.952669507710866</c:v>
                </c:pt>
                <c:pt idx="575">
                  <c:v>-44.152669429960454</c:v>
                </c:pt>
                <c:pt idx="576">
                  <c:v>-44.352669355709381</c:v>
                </c:pt>
                <c:pt idx="577">
                  <c:v>-44.552669284800132</c:v>
                </c:pt>
                <c:pt idx="578">
                  <c:v>-44.752669217082314</c:v>
                </c:pt>
                <c:pt idx="579">
                  <c:v>-44.952669152412327</c:v>
                </c:pt>
                <c:pt idx="580">
                  <c:v>-45.152669090652992</c:v>
                </c:pt>
                <c:pt idx="581">
                  <c:v>-45.352669031673258</c:v>
                </c:pt>
                <c:pt idx="582">
                  <c:v>-45.552668975348027</c:v>
                </c:pt>
                <c:pt idx="583">
                  <c:v>-45.75266892155787</c:v>
                </c:pt>
                <c:pt idx="584">
                  <c:v>-45.952668870188674</c:v>
                </c:pt>
                <c:pt idx="585">
                  <c:v>-46.152668821131442</c:v>
                </c:pt>
                <c:pt idx="586">
                  <c:v>-46.352668774282208</c:v>
                </c:pt>
                <c:pt idx="587">
                  <c:v>-46.552668729541523</c:v>
                </c:pt>
                <c:pt idx="588">
                  <c:v>-46.752668686814417</c:v>
                </c:pt>
                <c:pt idx="589">
                  <c:v>-46.952668646010395</c:v>
                </c:pt>
                <c:pt idx="590">
                  <c:v>-47.152668607042926</c:v>
                </c:pt>
                <c:pt idx="591">
                  <c:v>-47.352668569829206</c:v>
                </c:pt>
                <c:pt idx="592">
                  <c:v>-47.552668534290376</c:v>
                </c:pt>
                <c:pt idx="593">
                  <c:v>-47.752668500351064</c:v>
                </c:pt>
                <c:pt idx="594">
                  <c:v>-47.952668467939262</c:v>
                </c:pt>
                <c:pt idx="595">
                  <c:v>-48.152668436986488</c:v>
                </c:pt>
                <c:pt idx="596">
                  <c:v>-48.352668407426577</c:v>
                </c:pt>
                <c:pt idx="597">
                  <c:v>-48.552668379197144</c:v>
                </c:pt>
                <c:pt idx="598">
                  <c:v>-48.752668352238175</c:v>
                </c:pt>
                <c:pt idx="599">
                  <c:v>-48.952668326492585</c:v>
                </c:pt>
                <c:pt idx="600">
                  <c:v>-49.152668301905706</c:v>
                </c:pt>
                <c:pt idx="601">
                  <c:v>-49.352668278425469</c:v>
                </c:pt>
                <c:pt idx="602">
                  <c:v>-49.552668256001994</c:v>
                </c:pt>
                <c:pt idx="603">
                  <c:v>-49.752668234587759</c:v>
                </c:pt>
                <c:pt idx="604">
                  <c:v>-49.952668214137304</c:v>
                </c:pt>
                <c:pt idx="605">
                  <c:v>-50.152668194607273</c:v>
                </c:pt>
                <c:pt idx="606">
                  <c:v>-50.352668175956268</c:v>
                </c:pt>
                <c:pt idx="607">
                  <c:v>-50.552668158144641</c:v>
                </c:pt>
                <c:pt idx="608">
                  <c:v>-50.752668141134691</c:v>
                </c:pt>
                <c:pt idx="609">
                  <c:v>-50.952668124890309</c:v>
                </c:pt>
                <c:pt idx="610">
                  <c:v>-51.152668109377018</c:v>
                </c:pt>
                <c:pt idx="611">
                  <c:v>-51.35266809456202</c:v>
                </c:pt>
                <c:pt idx="612">
                  <c:v>-51.552668080413738</c:v>
                </c:pt>
                <c:pt idx="613">
                  <c:v>-51.752668066902245</c:v>
                </c:pt>
                <c:pt idx="614">
                  <c:v>-51.952668053998906</c:v>
                </c:pt>
                <c:pt idx="615">
                  <c:v>-52.152668041676279</c:v>
                </c:pt>
                <c:pt idx="616">
                  <c:v>-52.352668029908287</c:v>
                </c:pt>
                <c:pt idx="617">
                  <c:v>-52.552668018669948</c:v>
                </c:pt>
                <c:pt idx="618">
                  <c:v>-52.752668007937373</c:v>
                </c:pt>
                <c:pt idx="619">
                  <c:v>-52.952667997687882</c:v>
                </c:pt>
                <c:pt idx="620">
                  <c:v>-53.152667987899662</c:v>
                </c:pt>
                <c:pt idx="621">
                  <c:v>-53.352667978551978</c:v>
                </c:pt>
                <c:pt idx="622">
                  <c:v>-53.552667969625062</c:v>
                </c:pt>
                <c:pt idx="623">
                  <c:v>-53.752667961099888</c:v>
                </c:pt>
                <c:pt idx="624">
                  <c:v>-53.952667952958407</c:v>
                </c:pt>
                <c:pt idx="625">
                  <c:v>-54.152667945183353</c:v>
                </c:pt>
                <c:pt idx="626">
                  <c:v>-54.35266793775827</c:v>
                </c:pt>
                <c:pt idx="627">
                  <c:v>-54.552667930667326</c:v>
                </c:pt>
                <c:pt idx="628">
                  <c:v>-54.752667923895572</c:v>
                </c:pt>
                <c:pt idx="629">
                  <c:v>-54.95266791742857</c:v>
                </c:pt>
                <c:pt idx="630">
                  <c:v>-55.152667911252635</c:v>
                </c:pt>
                <c:pt idx="631">
                  <c:v>-55.352667905354693</c:v>
                </c:pt>
                <c:pt idx="632">
                  <c:v>-55.552667899722096</c:v>
                </c:pt>
                <c:pt idx="633">
                  <c:v>-55.752667894343105</c:v>
                </c:pt>
                <c:pt idx="634">
                  <c:v>-55.952667889206154</c:v>
                </c:pt>
                <c:pt idx="635">
                  <c:v>-56.152667884300442</c:v>
                </c:pt>
                <c:pt idx="636">
                  <c:v>-56.352667879615552</c:v>
                </c:pt>
                <c:pt idx="637">
                  <c:v>-56.552667875141637</c:v>
                </c:pt>
                <c:pt idx="638">
                  <c:v>-56.752667870868976</c:v>
                </c:pt>
                <c:pt idx="639">
                  <c:v>-56.952667866788374</c:v>
                </c:pt>
                <c:pt idx="640">
                  <c:v>-57.152667862891789</c:v>
                </c:pt>
                <c:pt idx="641">
                  <c:v>-57.352667859170452</c:v>
                </c:pt>
                <c:pt idx="642">
                  <c:v>-57.552667855616519</c:v>
                </c:pt>
                <c:pt idx="643">
                  <c:v>-57.752667852222601</c:v>
                </c:pt>
                <c:pt idx="644">
                  <c:v>-57.95266784898142</c:v>
                </c:pt>
                <c:pt idx="645">
                  <c:v>-58.1526678458861</c:v>
                </c:pt>
                <c:pt idx="646">
                  <c:v>-58.352667842930146</c:v>
                </c:pt>
                <c:pt idx="647">
                  <c:v>-58.552667840107191</c:v>
                </c:pt>
                <c:pt idx="648">
                  <c:v>-58.752667837411281</c:v>
                </c:pt>
                <c:pt idx="649">
                  <c:v>-58.952667834836731</c:v>
                </c:pt>
                <c:pt idx="650">
                  <c:v>-59.152667832378071</c:v>
                </c:pt>
                <c:pt idx="651">
                  <c:v>-59.352667830030029</c:v>
                </c:pt>
                <c:pt idx="652">
                  <c:v>-59.552667827787658</c:v>
                </c:pt>
                <c:pt idx="653">
                  <c:v>-59.752667825646242</c:v>
                </c:pt>
                <c:pt idx="654">
                  <c:v>-59.952667823601217</c:v>
                </c:pt>
                <c:pt idx="655">
                  <c:v>-60.152667821648222</c:v>
                </c:pt>
                <c:pt idx="656">
                  <c:v>-60.352667819783122</c:v>
                </c:pt>
                <c:pt idx="657">
                  <c:v>-60.552667818001936</c:v>
                </c:pt>
                <c:pt idx="658">
                  <c:v>-60.752667816300985</c:v>
                </c:pt>
                <c:pt idx="659">
                  <c:v>-60.952667814676516</c:v>
                </c:pt>
                <c:pt idx="660">
                  <c:v>-61.152667813125205</c:v>
                </c:pt>
                <c:pt idx="661">
                  <c:v>-61.352667811643684</c:v>
                </c:pt>
                <c:pt idx="662">
                  <c:v>-61.552667810228812</c:v>
                </c:pt>
                <c:pt idx="663">
                  <c:v>-61.752667808877717</c:v>
                </c:pt>
                <c:pt idx="664">
                  <c:v>-61.95266780758736</c:v>
                </c:pt>
                <c:pt idx="665">
                  <c:v>-62.152667806355069</c:v>
                </c:pt>
                <c:pt idx="666">
                  <c:v>-62.352667805178299</c:v>
                </c:pt>
                <c:pt idx="667">
                  <c:v>-62.552667804054465</c:v>
                </c:pt>
                <c:pt idx="668">
                  <c:v>-62.752667802981236</c:v>
                </c:pt>
                <c:pt idx="669">
                  <c:v>-62.952667801956295</c:v>
                </c:pt>
                <c:pt idx="670">
                  <c:v>-63.152667800977468</c:v>
                </c:pt>
                <c:pt idx="671">
                  <c:v>-63.35266780004271</c:v>
                </c:pt>
                <c:pt idx="672">
                  <c:v>-63.552667799149972</c:v>
                </c:pt>
                <c:pt idx="673">
                  <c:v>-63.752667798297452</c:v>
                </c:pt>
                <c:pt idx="674">
                  <c:v>-63.952667797483343</c:v>
                </c:pt>
                <c:pt idx="675">
                  <c:v>-64.152667796705799</c:v>
                </c:pt>
                <c:pt idx="676">
                  <c:v>-64.352667795963271</c:v>
                </c:pt>
                <c:pt idx="677">
                  <c:v>-64.552667795254209</c:v>
                </c:pt>
                <c:pt idx="678">
                  <c:v>-64.75266779457705</c:v>
                </c:pt>
                <c:pt idx="679">
                  <c:v>-64.952667793930345</c:v>
                </c:pt>
                <c:pt idx="680">
                  <c:v>-65.152667793312759</c:v>
                </c:pt>
                <c:pt idx="681">
                  <c:v>-65.352667792723167</c:v>
                </c:pt>
                <c:pt idx="682">
                  <c:v>-65.552667792159909</c:v>
                </c:pt>
                <c:pt idx="683">
                  <c:v>-65.752667791621988</c:v>
                </c:pt>
                <c:pt idx="684">
                  <c:v>-65.952667791108283</c:v>
                </c:pt>
                <c:pt idx="685">
                  <c:v>-66.152667790617713</c:v>
                </c:pt>
                <c:pt idx="686">
                  <c:v>-66.352667790149212</c:v>
                </c:pt>
                <c:pt idx="687">
                  <c:v>-66.552667789701843</c:v>
                </c:pt>
                <c:pt idx="688">
                  <c:v>-66.752667789274568</c:v>
                </c:pt>
                <c:pt idx="689">
                  <c:v>-66.95266778886652</c:v>
                </c:pt>
                <c:pt idx="690">
                  <c:v>-67.152667788476862</c:v>
                </c:pt>
                <c:pt idx="691">
                  <c:v>-67.352667788104696</c:v>
                </c:pt>
                <c:pt idx="692">
                  <c:v>-67.5526677877493</c:v>
                </c:pt>
                <c:pt idx="693">
                  <c:v>-67.752667787409948</c:v>
                </c:pt>
                <c:pt idx="694">
                  <c:v>-67.952667787085787</c:v>
                </c:pt>
                <c:pt idx="695">
                  <c:v>-68.152667786776263</c:v>
                </c:pt>
                <c:pt idx="696">
                  <c:v>-68.352667786480637</c:v>
                </c:pt>
                <c:pt idx="697">
                  <c:v>-68.552667786198327</c:v>
                </c:pt>
                <c:pt idx="698">
                  <c:v>-68.752667785928807</c:v>
                </c:pt>
                <c:pt idx="699">
                  <c:v>-68.952667785671338</c:v>
                </c:pt>
                <c:pt idx="700">
                  <c:v>-69.152667785425464</c:v>
                </c:pt>
                <c:pt idx="701">
                  <c:v>-69.352667785190661</c:v>
                </c:pt>
                <c:pt idx="702">
                  <c:v>-69.552667784966403</c:v>
                </c:pt>
                <c:pt idx="703">
                  <c:v>-69.752667784752262</c:v>
                </c:pt>
                <c:pt idx="704">
                  <c:v>-69.952667784547785</c:v>
                </c:pt>
                <c:pt idx="705">
                  <c:v>-70.152667784352474</c:v>
                </c:pt>
                <c:pt idx="706">
                  <c:v>-70.352667784165973</c:v>
                </c:pt>
                <c:pt idx="707">
                  <c:v>-70.552667783987886</c:v>
                </c:pt>
                <c:pt idx="708">
                  <c:v>-70.75266778381777</c:v>
                </c:pt>
                <c:pt idx="709">
                  <c:v>-70.952667783655315</c:v>
                </c:pt>
                <c:pt idx="710">
                  <c:v>-71.152667783500178</c:v>
                </c:pt>
                <c:pt idx="711">
                  <c:v>-71.352667783352018</c:v>
                </c:pt>
                <c:pt idx="712">
                  <c:v>-71.552667783210524</c:v>
                </c:pt>
                <c:pt idx="713">
                  <c:v>-71.75266778307541</c:v>
                </c:pt>
                <c:pt idx="714">
                  <c:v>-71.952667782946406</c:v>
                </c:pt>
                <c:pt idx="715">
                  <c:v>-72.152667782823173</c:v>
                </c:pt>
                <c:pt idx="716">
                  <c:v>-72.352667782705481</c:v>
                </c:pt>
                <c:pt idx="717">
                  <c:v>-72.55266778259309</c:v>
                </c:pt>
                <c:pt idx="718">
                  <c:v>-72.752667782485787</c:v>
                </c:pt>
                <c:pt idx="719">
                  <c:v>-72.952667782383301</c:v>
                </c:pt>
                <c:pt idx="720">
                  <c:v>-73.152667782285405</c:v>
                </c:pt>
                <c:pt idx="721">
                  <c:v>-73.352667782191915</c:v>
                </c:pt>
                <c:pt idx="722">
                  <c:v>-73.55266778210266</c:v>
                </c:pt>
                <c:pt idx="723">
                  <c:v>-73.752667782017411</c:v>
                </c:pt>
                <c:pt idx="724">
                  <c:v>-73.952667781936171</c:v>
                </c:pt>
                <c:pt idx="725">
                  <c:v>-74.152667781858455</c:v>
                </c:pt>
                <c:pt idx="726">
                  <c:v>-74.352667781784206</c:v>
                </c:pt>
                <c:pt idx="727">
                  <c:v>-74.552667781713282</c:v>
                </c:pt>
                <c:pt idx="728">
                  <c:v>-74.752667781645556</c:v>
                </c:pt>
                <c:pt idx="729">
                  <c:v>-74.952667781580914</c:v>
                </c:pt>
                <c:pt idx="730">
                  <c:v>-75.152667781519099</c:v>
                </c:pt>
                <c:pt idx="731">
                  <c:v>-75.352667781460141</c:v>
                </c:pt>
                <c:pt idx="732">
                  <c:v>-75.552667781403812</c:v>
                </c:pt>
                <c:pt idx="733">
                  <c:v>-75.752667781350027</c:v>
                </c:pt>
                <c:pt idx="734">
                  <c:v>-75.9526677812987</c:v>
                </c:pt>
                <c:pt idx="735">
                  <c:v>-76.152667781249633</c:v>
                </c:pt>
                <c:pt idx="736">
                  <c:v>-76.352667781202783</c:v>
                </c:pt>
                <c:pt idx="737">
                  <c:v>-76.552667781158036</c:v>
                </c:pt>
                <c:pt idx="738">
                  <c:v>-76.752667781115278</c:v>
                </c:pt>
                <c:pt idx="739">
                  <c:v>-76.952667781074496</c:v>
                </c:pt>
                <c:pt idx="740">
                  <c:v>-77.152667781035504</c:v>
                </c:pt>
                <c:pt idx="741">
                  <c:v>-77.35266778099826</c:v>
                </c:pt>
                <c:pt idx="742">
                  <c:v>-77.552667780962793</c:v>
                </c:pt>
                <c:pt idx="743">
                  <c:v>-77.752667780928846</c:v>
                </c:pt>
                <c:pt idx="744">
                  <c:v>-77.952667780896405</c:v>
                </c:pt>
                <c:pt idx="745">
                  <c:v>-78.152667780865485</c:v>
                </c:pt>
                <c:pt idx="746">
                  <c:v>-78.35266778083593</c:v>
                </c:pt>
                <c:pt idx="747">
                  <c:v>-78.552667780807695</c:v>
                </c:pt>
                <c:pt idx="748">
                  <c:v>-78.752667780780726</c:v>
                </c:pt>
                <c:pt idx="749">
                  <c:v>-78.95266778075495</c:v>
                </c:pt>
                <c:pt idx="750">
                  <c:v>-79.152667780730425</c:v>
                </c:pt>
                <c:pt idx="751">
                  <c:v>-79.352667780706909</c:v>
                </c:pt>
                <c:pt idx="752">
                  <c:v>-79.552667780684487</c:v>
                </c:pt>
                <c:pt idx="753">
                  <c:v>-79.752667780663074</c:v>
                </c:pt>
                <c:pt idx="754">
                  <c:v>-79.952667780642628</c:v>
                </c:pt>
                <c:pt idx="755">
                  <c:v>-80.152667780623062</c:v>
                </c:pt>
                <c:pt idx="756">
                  <c:v>-80.352667780604435</c:v>
                </c:pt>
                <c:pt idx="757">
                  <c:v>-80.552667780586617</c:v>
                </c:pt>
                <c:pt idx="758">
                  <c:v>-80.752667780569624</c:v>
                </c:pt>
                <c:pt idx="759">
                  <c:v>-80.952667780553384</c:v>
                </c:pt>
                <c:pt idx="760">
                  <c:v>-81.152667780537882</c:v>
                </c:pt>
                <c:pt idx="761">
                  <c:v>-81.352667780523049</c:v>
                </c:pt>
                <c:pt idx="762">
                  <c:v>-81.552667780508898</c:v>
                </c:pt>
                <c:pt idx="763">
                  <c:v>-81.752667780495372</c:v>
                </c:pt>
                <c:pt idx="764">
                  <c:v>-81.952667780482471</c:v>
                </c:pt>
                <c:pt idx="765">
                  <c:v>-82.152667780470111</c:v>
                </c:pt>
                <c:pt idx="766">
                  <c:v>-82.352667780458347</c:v>
                </c:pt>
                <c:pt idx="767">
                  <c:v>-82.552667780447138</c:v>
                </c:pt>
                <c:pt idx="768">
                  <c:v>-82.752667780436596</c:v>
                </c:pt>
                <c:pt idx="769">
                  <c:v>-82.952667780426367</c:v>
                </c:pt>
                <c:pt idx="770">
                  <c:v>-83.152667780416593</c:v>
                </c:pt>
                <c:pt idx="771">
                  <c:v>-83.352667780407216</c:v>
                </c:pt>
                <c:pt idx="772">
                  <c:v>-83.552667780398338</c:v>
                </c:pt>
                <c:pt idx="773">
                  <c:v>-83.752667780389814</c:v>
                </c:pt>
                <c:pt idx="774">
                  <c:v>-83.952667780381674</c:v>
                </c:pt>
                <c:pt idx="775">
                  <c:v>-84.152667780373861</c:v>
                </c:pt>
                <c:pt idx="776">
                  <c:v>-84.352667780366446</c:v>
                </c:pt>
                <c:pt idx="777">
                  <c:v>-84.552667780359329</c:v>
                </c:pt>
                <c:pt idx="778">
                  <c:v>-84.752667780352596</c:v>
                </c:pt>
                <c:pt idx="779">
                  <c:v>-84.952667780346133</c:v>
                </c:pt>
                <c:pt idx="780">
                  <c:v>-85.152667780339925</c:v>
                </c:pt>
                <c:pt idx="781">
                  <c:v>-85.352667780334031</c:v>
                </c:pt>
                <c:pt idx="782">
                  <c:v>-85.552667780328363</c:v>
                </c:pt>
                <c:pt idx="783">
                  <c:v>-85.752667780323051</c:v>
                </c:pt>
                <c:pt idx="784">
                  <c:v>-85.95266778031791</c:v>
                </c:pt>
                <c:pt idx="785">
                  <c:v>-86.152667780312981</c:v>
                </c:pt>
                <c:pt idx="786">
                  <c:v>-86.352667780308337</c:v>
                </c:pt>
                <c:pt idx="787">
                  <c:v>-86.552667780303835</c:v>
                </c:pt>
                <c:pt idx="788">
                  <c:v>-86.752667780299561</c:v>
                </c:pt>
                <c:pt idx="789">
                  <c:v>-86.952667780295499</c:v>
                </c:pt>
                <c:pt idx="790">
                  <c:v>-87.15266778029158</c:v>
                </c:pt>
                <c:pt idx="791">
                  <c:v>-87.352667780287845</c:v>
                </c:pt>
                <c:pt idx="792">
                  <c:v>-87.552667780284338</c:v>
                </c:pt>
                <c:pt idx="793">
                  <c:v>-87.752667780280859</c:v>
                </c:pt>
                <c:pt idx="794">
                  <c:v>-87.952667780277636</c:v>
                </c:pt>
                <c:pt idx="795">
                  <c:v>-88.152667780274555</c:v>
                </c:pt>
                <c:pt idx="796">
                  <c:v>-88.352667780271602</c:v>
                </c:pt>
                <c:pt idx="797">
                  <c:v>-88.552667780268791</c:v>
                </c:pt>
                <c:pt idx="798">
                  <c:v>-88.752667780266094</c:v>
                </c:pt>
                <c:pt idx="799">
                  <c:v>-88.952667780263539</c:v>
                </c:pt>
                <c:pt idx="800">
                  <c:v>-89.152667780261055</c:v>
                </c:pt>
                <c:pt idx="801">
                  <c:v>-89.352667780258713</c:v>
                </c:pt>
                <c:pt idx="802">
                  <c:v>-89.552667780256499</c:v>
                </c:pt>
                <c:pt idx="803">
                  <c:v>-89.75266778025437</c:v>
                </c:pt>
                <c:pt idx="804">
                  <c:v>-89.952667780252369</c:v>
                </c:pt>
                <c:pt idx="805">
                  <c:v>-90.152667780250297</c:v>
                </c:pt>
                <c:pt idx="806">
                  <c:v>-90.352667780248453</c:v>
                </c:pt>
                <c:pt idx="807">
                  <c:v>-90.552667780246651</c:v>
                </c:pt>
                <c:pt idx="808">
                  <c:v>-90.752667780244991</c:v>
                </c:pt>
                <c:pt idx="809">
                  <c:v>-90.952667780243544</c:v>
                </c:pt>
                <c:pt idx="810">
                  <c:v>-91.152667780241813</c:v>
                </c:pt>
                <c:pt idx="811">
                  <c:v>-91.352667780240353</c:v>
                </c:pt>
                <c:pt idx="812">
                  <c:v>-91.552667780239119</c:v>
                </c:pt>
                <c:pt idx="813">
                  <c:v>-91.752667780237729</c:v>
                </c:pt>
                <c:pt idx="814">
                  <c:v>-91.952667780236453</c:v>
                </c:pt>
                <c:pt idx="815">
                  <c:v>-92.152667780235248</c:v>
                </c:pt>
                <c:pt idx="816">
                  <c:v>-92.352667780234071</c:v>
                </c:pt>
                <c:pt idx="817">
                  <c:v>-92.552667780232937</c:v>
                </c:pt>
                <c:pt idx="818">
                  <c:v>-92.752667780231832</c:v>
                </c:pt>
              </c:numCache>
            </c:numRef>
          </c:yVal>
          <c:smooth val="1"/>
          <c:extLst>
            <c:ext xmlns:c16="http://schemas.microsoft.com/office/drawing/2014/chart" uri="{C3380CC4-5D6E-409C-BE32-E72D297353CC}">
              <c16:uniqueId val="{00000000-74C4-43A4-AE97-47ACE4F74715}"/>
            </c:ext>
          </c:extLst>
        </c:ser>
        <c:ser>
          <c:idx val="5"/>
          <c:order val="5"/>
          <c:tx>
            <c:v>mid_DC_gain_comp</c:v>
          </c:tx>
          <c:spPr>
            <a:ln>
              <a:prstDash val="sysDot"/>
            </a:ln>
          </c:spPr>
          <c:marker>
            <c:symbol val="none"/>
          </c:marker>
          <c:xVal>
            <c:numRef>
              <c:f>Sheet2!$F$31:$G$31</c:f>
              <c:numCache>
                <c:formatCode>General</c:formatCode>
                <c:ptCount val="2"/>
                <c:pt idx="0">
                  <c:v>100</c:v>
                </c:pt>
                <c:pt idx="1">
                  <c:v>1000000</c:v>
                </c:pt>
              </c:numCache>
            </c:numRef>
          </c:xVal>
          <c:yVal>
            <c:numRef>
              <c:f>Sheet2!$D$32:$E$32</c:f>
              <c:numCache>
                <c:formatCode>General</c:formatCode>
                <c:ptCount val="2"/>
                <c:pt idx="0">
                  <c:v>20.069210642190129</c:v>
                </c:pt>
                <c:pt idx="1">
                  <c:v>20.069210642190129</c:v>
                </c:pt>
              </c:numCache>
            </c:numRef>
          </c:yVal>
          <c:smooth val="1"/>
          <c:extLst>
            <c:ext xmlns:c16="http://schemas.microsoft.com/office/drawing/2014/chart" uri="{C3380CC4-5D6E-409C-BE32-E72D297353CC}">
              <c16:uniqueId val="{00000001-74C4-43A4-AE97-47ACE4F74715}"/>
            </c:ext>
          </c:extLst>
        </c:ser>
        <c:dLbls>
          <c:showLegendKey val="0"/>
          <c:showVal val="0"/>
          <c:showCatName val="0"/>
          <c:showSerName val="0"/>
          <c:showPercent val="0"/>
          <c:showBubbleSize val="0"/>
        </c:dLbls>
        <c:axId val="529259904"/>
        <c:axId val="52926617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Sheet2!$AO$4:$AO$822</c:f>
              <c:numCache>
                <c:formatCode>0.0000</c:formatCode>
                <c:ptCount val="819"/>
                <c:pt idx="0">
                  <c:v>-36.236894598911626</c:v>
                </c:pt>
                <c:pt idx="1">
                  <c:v>-35.615303494482873</c:v>
                </c:pt>
                <c:pt idx="2">
                  <c:v>-34.998489591744438</c:v>
                </c:pt>
                <c:pt idx="3">
                  <c:v>-34.386709405962122</c:v>
                </c:pt>
                <c:pt idx="4">
                  <c:v>-33.780208290346472</c:v>
                </c:pt>
                <c:pt idx="5">
                  <c:v>-33.179220123137924</c:v>
                </c:pt>
                <c:pt idx="6">
                  <c:v>-32.58396705133768</c:v>
                </c:pt>
                <c:pt idx="7">
                  <c:v>-31.994659290312388</c:v>
                </c:pt>
                <c:pt idx="8">
                  <c:v>-31.411494978077755</c:v>
                </c:pt>
                <c:pt idx="9">
                  <c:v>-30.834660082682014</c:v>
                </c:pt>
                <c:pt idx="10">
                  <c:v>-30.264328360764083</c:v>
                </c:pt>
                <c:pt idx="11">
                  <c:v>-29.700661365057826</c:v>
                </c:pt>
                <c:pt idx="12">
                  <c:v>-29.143808498353405</c:v>
                </c:pt>
                <c:pt idx="13">
                  <c:v>-28.593907111209734</c:v>
                </c:pt>
                <c:pt idx="14">
                  <c:v>-28.051082640537821</c:v>
                </c:pt>
                <c:pt idx="15">
                  <c:v>-27.515448786043212</c:v>
                </c:pt>
                <c:pt idx="16">
                  <c:v>-26.987107721423197</c:v>
                </c:pt>
                <c:pt idx="17">
                  <c:v>-26.466150337161523</c:v>
                </c:pt>
                <c:pt idx="18">
                  <c:v>-25.952656511745058</c:v>
                </c:pt>
                <c:pt idx="19">
                  <c:v>-25.446695408141167</c:v>
                </c:pt>
                <c:pt idx="20">
                  <c:v>-24.948325792418924</c:v>
                </c:pt>
                <c:pt idx="21">
                  <c:v>-24.457596371468018</c:v>
                </c:pt>
                <c:pt idx="22">
                  <c:v>-23.974546146861663</c:v>
                </c:pt>
                <c:pt idx="23">
                  <c:v>-23.499204782024385</c:v>
                </c:pt>
                <c:pt idx="24">
                  <c:v>-23.03159297999294</c:v>
                </c:pt>
                <c:pt idx="25">
                  <c:v>-22.571722869203665</c:v>
                </c:pt>
                <c:pt idx="26">
                  <c:v>-22.119598394890058</c:v>
                </c:pt>
                <c:pt idx="27">
                  <c:v>-21.675215713836753</c:v>
                </c:pt>
                <c:pt idx="28">
                  <c:v>-21.238563590399806</c:v>
                </c:pt>
                <c:pt idx="29">
                  <c:v>-20.80962379187179</c:v>
                </c:pt>
                <c:pt idx="30">
                  <c:v>-20.388371481437616</c:v>
                </c:pt>
                <c:pt idx="31">
                  <c:v>-19.974775607133985</c:v>
                </c:pt>
                <c:pt idx="32">
                  <c:v>-19.568799285388526</c:v>
                </c:pt>
                <c:pt idx="33">
                  <c:v>-19.170400177874019</c:v>
                </c:pt>
                <c:pt idx="34">
                  <c:v>-18.7795308605656</c:v>
                </c:pt>
                <c:pt idx="35">
                  <c:v>-18.396139184036343</c:v>
                </c:pt>
                <c:pt idx="36">
                  <c:v>-18.020168624165503</c:v>
                </c:pt>
                <c:pt idx="37">
                  <c:v>-17.651558622565094</c:v>
                </c:pt>
                <c:pt idx="38">
                  <c:v>-17.290244916153725</c:v>
                </c:pt>
                <c:pt idx="39">
                  <c:v>-16.936159855421263</c:v>
                </c:pt>
                <c:pt idx="40">
                  <c:v>-16.589232711033929</c:v>
                </c:pt>
                <c:pt idx="41">
                  <c:v>-16.249389968526341</c:v>
                </c:pt>
                <c:pt idx="42">
                  <c:v>-15.916555610916822</c:v>
                </c:pt>
                <c:pt idx="43">
                  <c:v>-15.590651389161739</c:v>
                </c:pt>
                <c:pt idx="44">
                  <c:v>-15.27159708043825</c:v>
                </c:pt>
                <c:pt idx="45">
                  <c:v>-14.959310734308847</c:v>
                </c:pt>
                <c:pt idx="46">
                  <c:v>-14.653708906878919</c:v>
                </c:pt>
                <c:pt idx="47">
                  <c:v>-14.354706883109033</c:v>
                </c:pt>
                <c:pt idx="48">
                  <c:v>-14.062218887487276</c:v>
                </c:pt>
                <c:pt idx="49">
                  <c:v>-13.776158283305158</c:v>
                </c:pt>
                <c:pt idx="50">
                  <c:v>-13.49643776081265</c:v>
                </c:pt>
                <c:pt idx="51">
                  <c:v>-13.222969514554149</c:v>
                </c:pt>
                <c:pt idx="52">
                  <c:v>-12.955665410210338</c:v>
                </c:pt>
                <c:pt idx="53">
                  <c:v>-12.694437141287416</c:v>
                </c:pt>
                <c:pt idx="54">
                  <c:v>-12.439196376009262</c:v>
                </c:pt>
                <c:pt idx="55">
                  <c:v>-12.189854894778355</c:v>
                </c:pt>
                <c:pt idx="56">
                  <c:v>-11.946324718577257</c:v>
                </c:pt>
                <c:pt idx="57">
                  <c:v>-11.708518228687186</c:v>
                </c:pt>
                <c:pt idx="58">
                  <c:v>-11.476348278100749</c:v>
                </c:pt>
                <c:pt idx="59">
                  <c:v>-11.249728295005418</c:v>
                </c:pt>
                <c:pt idx="60">
                  <c:v>-11.028572378710964</c:v>
                </c:pt>
                <c:pt idx="61">
                  <c:v>-10.812795388390059</c:v>
                </c:pt>
                <c:pt idx="62">
                  <c:v>-10.602313024994121</c:v>
                </c:pt>
                <c:pt idx="63">
                  <c:v>-10.397041906700272</c:v>
                </c:pt>
                <c:pt idx="64">
                  <c:v>-10.19689963823572</c:v>
                </c:pt>
                <c:pt idx="65">
                  <c:v>-10.001804874417752</c:v>
                </c:pt>
                <c:pt idx="66">
                  <c:v>-9.8116773782366291</c:v>
                </c:pt>
                <c:pt idx="67">
                  <c:v>-9.6264380737986457</c:v>
                </c:pt>
                <c:pt idx="68">
                  <c:v>-9.4460090944357091</c:v>
                </c:pt>
                <c:pt idx="69">
                  <c:v>-9.2703138262766398</c:v>
                </c:pt>
                <c:pt idx="70">
                  <c:v>-9.0992769475636859</c:v>
                </c:pt>
                <c:pt idx="71">
                  <c:v>-8.9328244639868348</c:v>
                </c:pt>
                <c:pt idx="72">
                  <c:v>-8.7708837402966235</c:v>
                </c:pt>
                <c:pt idx="73">
                  <c:v>-8.6133835284449152</c:v>
                </c:pt>
                <c:pt idx="74">
                  <c:v>-8.4602539924917686</c:v>
                </c:pt>
                <c:pt idx="75">
                  <c:v>-8.3114267305055805</c:v>
                </c:pt>
                <c:pt idx="76">
                  <c:v>-8.1668347936723666</c:v>
                </c:pt>
                <c:pt idx="77">
                  <c:v>-8.0264127028200143</c:v>
                </c:pt>
                <c:pt idx="78">
                  <c:v>-7.8900964625523908</c:v>
                </c:pt>
                <c:pt idx="79">
                  <c:v>-7.7578235731782925</c:v>
                </c:pt>
                <c:pt idx="80">
                  <c:v>-7.6295330406107471</c:v>
                </c:pt>
                <c:pt idx="81">
                  <c:v>-7.5051653844023258</c:v>
                </c:pt>
                <c:pt idx="82">
                  <c:v>-7.3846626440732965</c:v>
                </c:pt>
                <c:pt idx="83">
                  <c:v>-7.2679683838805236</c:v>
                </c:pt>
                <c:pt idx="84">
                  <c:v>-7.1550276961671662</c:v>
                </c:pt>
                <c:pt idx="85">
                  <c:v>-7.0457872034240907</c:v>
                </c:pt>
                <c:pt idx="86">
                  <c:v>-6.9401950591875767</c:v>
                </c:pt>
                <c:pt idx="87">
                  <c:v>-6.8382009478896091</c:v>
                </c:pt>
                <c:pt idx="88">
                  <c:v>-6.7397560837701347</c:v>
                </c:pt>
                <c:pt idx="89">
                  <c:v>-6.644813208954659</c:v>
                </c:pt>
                <c:pt idx="90">
                  <c:v>-6.5533265907933629</c:v>
                </c:pt>
                <c:pt idx="91">
                  <c:v>-6.4652520185524578</c:v>
                </c:pt>
                <c:pt idx="92">
                  <c:v>-6.3805467995424081</c:v>
                </c:pt>
                <c:pt idx="93">
                  <c:v>-6.2991697547626631</c:v>
                </c:pt>
                <c:pt idx="94">
                  <c:v>-6.221081214137083</c:v>
                </c:pt>
                <c:pt idx="95">
                  <c:v>-6.1462430114091324</c:v>
                </c:pt>
                <c:pt idx="96">
                  <c:v>-6.0746184787619253</c:v>
                </c:pt>
                <c:pt idx="97">
                  <c:v>-6.006172441223657</c:v>
                </c:pt>
                <c:pt idx="98">
                  <c:v>-5.9408712109140884</c:v>
                </c:pt>
                <c:pt idx="99">
                  <c:v>-5.8786825811852896</c:v>
                </c:pt>
                <c:pt idx="100">
                  <c:v>-5.8195758207047241</c:v>
                </c:pt>
                <c:pt idx="101">
                  <c:v>-5.7635216675263106</c:v>
                </c:pt>
                <c:pt idx="102">
                  <c:v>-5.7104923231912466</c:v>
                </c:pt>
                <c:pt idx="103">
                  <c:v>-5.660461446897739</c:v>
                </c:pt>
                <c:pt idx="104">
                  <c:v>-5.6134041497752669</c:v>
                </c:pt>
                <c:pt idx="105">
                  <c:v>-5.5692969892969115</c:v>
                </c:pt>
                <c:pt idx="106">
                  <c:v>-5.5281179638602582</c:v>
                </c:pt>
                <c:pt idx="107">
                  <c:v>-5.4898465075649341</c:v>
                </c:pt>
                <c:pt idx="108">
                  <c:v>-5.4544634852128624</c:v>
                </c:pt>
                <c:pt idx="109">
                  <c:v>-5.4219511875544857</c:v>
                </c:pt>
                <c:pt idx="110">
                  <c:v>-5.3922933268028892</c:v>
                </c:pt>
                <c:pt idx="111">
                  <c:v>-5.3654750324350005</c:v>
                </c:pt>
                <c:pt idx="112">
                  <c:v>-5.3414828472977529</c:v>
                </c:pt>
                <c:pt idx="113">
                  <c:v>-5.3203047240349406</c:v>
                </c:pt>
                <c:pt idx="114">
                  <c:v>-5.3019300218489303</c:v>
                </c:pt>
                <c:pt idx="115">
                  <c:v>-5.2863495036095314</c:v>
                </c:pt>
                <c:pt idx="116">
                  <c:v>-5.2735553333210969</c:v>
                </c:pt>
                <c:pt idx="117">
                  <c:v>-5.2635410739570743</c:v>
                </c:pt>
                <c:pt idx="118">
                  <c:v>-5.2563016856698042</c:v>
                </c:pt>
                <c:pt idx="119">
                  <c:v>-5.2518335243819534</c:v>
                </c:pt>
                <c:pt idx="120">
                  <c:v>-5.2501343407647081</c:v>
                </c:pt>
                <c:pt idx="121">
                  <c:v>-5.2512032796060613</c:v>
                </c:pt>
                <c:pt idx="122">
                  <c:v>-5.2550408795714016</c:v>
                </c:pt>
                <c:pt idx="123">
                  <c:v>-5.2616490733577095</c:v>
                </c:pt>
                <c:pt idx="124">
                  <c:v>-5.2710311882400713</c:v>
                </c:pt>
                <c:pt idx="125">
                  <c:v>-5.2831919470093354</c:v>
                </c:pt>
                <c:pt idx="126">
                  <c:v>-5.2981374692973766</c:v>
                </c:pt>
                <c:pt idx="127">
                  <c:v>-5.3158752732850729</c:v>
                </c:pt>
                <c:pt idx="128">
                  <c:v>-5.3364142777877319</c:v>
                </c:pt>
                <c:pt idx="129">
                  <c:v>-5.35976480470943</c:v>
                </c:pt>
                <c:pt idx="130">
                  <c:v>-5.3859385818584204</c:v>
                </c:pt>
                <c:pt idx="131">
                  <c:v>-5.4149487461121648</c:v>
                </c:pt>
                <c:pt idx="132">
                  <c:v>-5.4468098469205231</c:v>
                </c:pt>
                <c:pt idx="133">
                  <c:v>-5.4815378501332903</c:v>
                </c:pt>
                <c:pt idx="134">
                  <c:v>-5.5191501421363984</c:v>
                </c:pt>
                <c:pt idx="135">
                  <c:v>-5.5596655342799366</c:v>
                </c:pt>
                <c:pt idx="136">
                  <c:v>-5.6031042675787432</c:v>
                </c:pt>
                <c:pt idx="137">
                  <c:v>-5.6494880176645319</c:v>
                </c:pt>
                <c:pt idx="138">
                  <c:v>-5.6988398999664245</c:v>
                </c:pt>
                <c:pt idx="139">
                  <c:v>-5.7511844750948216</c:v>
                </c:pt>
                <c:pt idx="140">
                  <c:v>-5.8065477544005359</c:v>
                </c:pt>
                <c:pt idx="141">
                  <c:v>-5.8649572056800148</c:v>
                </c:pt>
                <c:pt idx="142">
                  <c:v>-5.9264417589929241</c:v>
                </c:pt>
                <c:pt idx="143">
                  <c:v>-5.9910318125578828</c:v>
                </c:pt>
                <c:pt idx="144">
                  <c:v>-6.0587592386875553</c:v>
                </c:pt>
                <c:pt idx="145">
                  <c:v>-6.1296573897219337</c:v>
                </c:pt>
                <c:pt idx="146">
                  <c:v>-6.2037611039155447</c:v>
                </c:pt>
                <c:pt idx="147">
                  <c:v>-6.2811067112305095</c:v>
                </c:pt>
                <c:pt idx="148">
                  <c:v>-6.3617320389840453</c:v>
                </c:pt>
                <c:pt idx="149">
                  <c:v>-6.4456764172951404</c:v>
                </c:pt>
                <c:pt idx="150">
                  <c:v>-6.5329806842707905</c:v>
                </c:pt>
                <c:pt idx="151">
                  <c:v>-6.6236871908682726</c:v>
                </c:pt>
                <c:pt idx="152">
                  <c:v>-6.717839805365255</c:v>
                </c:pt>
                <c:pt idx="153">
                  <c:v>-6.815483917364408</c:v>
                </c:pt>
                <c:pt idx="154">
                  <c:v>-6.9166664412547663</c:v>
                </c:pt>
                <c:pt idx="155">
                  <c:v>-7.0214358190461237</c:v>
                </c:pt>
                <c:pt idx="156">
                  <c:v>-7.1298420224872334</c:v>
                </c:pt>
                <c:pt idx="157">
                  <c:v>-7.2419365543731971</c:v>
                </c:pt>
                <c:pt idx="158">
                  <c:v>-7.3577724489399099</c:v>
                </c:pt>
                <c:pt idx="159">
                  <c:v>-7.4774042712383517</c:v>
                </c:pt>
                <c:pt idx="160">
                  <c:v>-7.6008881153736034</c:v>
                </c:pt>
                <c:pt idx="161">
                  <c:v>-7.7282816014861018</c:v>
                </c:pt>
                <c:pt idx="162">
                  <c:v>-7.8596438713460177</c:v>
                </c:pt>
                <c:pt idx="163">
                  <c:v>-7.9950355824226031</c:v>
                </c:pt>
                <c:pt idx="164">
                  <c:v>-8.1345189002826714</c:v>
                </c:pt>
                <c:pt idx="165">
                  <c:v>-8.2781574891636733</c:v>
                </c:pt>
                <c:pt idx="166">
                  <c:v>-8.4260165005575125</c:v>
                </c:pt>
                <c:pt idx="167">
                  <c:v>-8.5781625596322755</c:v>
                </c:pt>
                <c:pt idx="168">
                  <c:v>-8.7346637493092381</c:v>
                </c:pt>
                <c:pt idx="169">
                  <c:v>-8.8955895918022563</c:v>
                </c:pt>
                <c:pt idx="170">
                  <c:v>-9.0610110274167397</c:v>
                </c:pt>
                <c:pt idx="171">
                  <c:v>-9.2310003903947262</c:v>
                </c:pt>
                <c:pt idx="172">
                  <c:v>-9.4056313815813741</c:v>
                </c:pt>
                <c:pt idx="173">
                  <c:v>-9.584979037677515</c:v>
                </c:pt>
                <c:pt idx="174">
                  <c:v>-9.7691196968318259</c:v>
                </c:pt>
                <c:pt idx="175">
                  <c:v>-9.9581309603138184</c:v>
                </c:pt>
                <c:pt idx="176">
                  <c:v>-10.15209164999904</c:v>
                </c:pt>
                <c:pt idx="177">
                  <c:v>-10.3510817613844</c:v>
                </c:pt>
                <c:pt idx="178">
                  <c:v>-10.555182411842109</c:v>
                </c:pt>
                <c:pt idx="179">
                  <c:v>-10.764475783808171</c:v>
                </c:pt>
                <c:pt idx="180">
                  <c:v>-10.979045062590632</c:v>
                </c:pt>
                <c:pt idx="181">
                  <c:v>-11.198974368473072</c:v>
                </c:pt>
                <c:pt idx="182">
                  <c:v>-11.424348682777053</c:v>
                </c:pt>
                <c:pt idx="183">
                  <c:v>-11.655253767539664</c:v>
                </c:pt>
                <c:pt idx="184">
                  <c:v>-11.891776078452468</c:v>
                </c:pt>
                <c:pt idx="185">
                  <c:v>-12.134002670700639</c:v>
                </c:pt>
                <c:pt idx="186">
                  <c:v>-12.382021097335214</c:v>
                </c:pt>
                <c:pt idx="187">
                  <c:v>-12.635919299805883</c:v>
                </c:pt>
                <c:pt idx="188">
                  <c:v>-12.895785490278246</c:v>
                </c:pt>
                <c:pt idx="189">
                  <c:v>-13.161708025358724</c:v>
                </c:pt>
                <c:pt idx="190">
                  <c:v>-13.43377527084972</c:v>
                </c:pt>
                <c:pt idx="191">
                  <c:v>-13.712075457162584</c:v>
                </c:pt>
                <c:pt idx="192">
                  <c:v>-13.996696525020029</c:v>
                </c:pt>
                <c:pt idx="193">
                  <c:v>-14.287725961090661</c:v>
                </c:pt>
                <c:pt idx="194">
                  <c:v>-14.585250623209243</c:v>
                </c:pt>
                <c:pt idx="195">
                  <c:v>-14.889356554854768</c:v>
                </c:pt>
                <c:pt idx="196">
                  <c:v>-15.200128788577359</c:v>
                </c:pt>
                <c:pt idx="197">
                  <c:v>-15.517651138092752</c:v>
                </c:pt>
                <c:pt idx="198">
                  <c:v>-15.842005978791708</c:v>
                </c:pt>
                <c:pt idx="199">
                  <c:v>-16.173274016450485</c:v>
                </c:pt>
                <c:pt idx="200">
                  <c:v>-16.511534043968741</c:v>
                </c:pt>
                <c:pt idx="201">
                  <c:v>-16.856862686011656</c:v>
                </c:pt>
                <c:pt idx="202">
                  <c:v>-17.209334131487854</c:v>
                </c:pt>
                <c:pt idx="203">
                  <c:v>-17.569019853858553</c:v>
                </c:pt>
                <c:pt idx="204">
                  <c:v>-17.935988319343046</c:v>
                </c:pt>
                <c:pt idx="205">
                  <c:v>-18.310304683165203</c:v>
                </c:pt>
                <c:pt idx="206">
                  <c:v>-18.692030474072212</c:v>
                </c:pt>
                <c:pt idx="207">
                  <c:v>-19.081223267451424</c:v>
                </c:pt>
                <c:pt idx="208">
                  <c:v>-19.477936347476579</c:v>
                </c:pt>
                <c:pt idx="209">
                  <c:v>-19.882218358825813</c:v>
                </c:pt>
                <c:pt idx="210">
                  <c:v>-20.294112948635647</c:v>
                </c:pt>
                <c:pt idx="211">
                  <c:v>-20.713658399484871</c:v>
                </c:pt>
                <c:pt idx="212">
                  <c:v>-21.140887254338935</c:v>
                </c:pt>
                <c:pt idx="213">
                  <c:v>-21.575825934531071</c:v>
                </c:pt>
                <c:pt idx="214">
                  <c:v>-22.01849435200813</c:v>
                </c:pt>
                <c:pt idx="215">
                  <c:v>-22.468905517226201</c:v>
                </c:pt>
                <c:pt idx="216">
                  <c:v>-22.927065144244352</c:v>
                </c:pt>
                <c:pt idx="217">
                  <c:v>-23.392971254730007</c:v>
                </c:pt>
                <c:pt idx="218">
                  <c:v>-23.866613782758133</c:v>
                </c:pt>
                <c:pt idx="219">
                  <c:v>-24.347974182453562</c:v>
                </c:pt>
                <c:pt idx="220">
                  <c:v>-24.837025040692353</c:v>
                </c:pt>
                <c:pt idx="221">
                  <c:v>-25.333729697239328</c:v>
                </c:pt>
                <c:pt idx="222">
                  <c:v>-25.838041874854579</c:v>
                </c:pt>
                <c:pt idx="223">
                  <c:v>-26.349905322045888</c:v>
                </c:pt>
                <c:pt idx="224">
                  <c:v>-26.869253471278537</c:v>
                </c:pt>
                <c:pt idx="225">
                  <c:v>-27.396009115569186</c:v>
                </c:pt>
                <c:pt idx="226">
                  <c:v>-27.93008410649113</c:v>
                </c:pt>
                <c:pt idx="227">
                  <c:v>-28.471379076692397</c:v>
                </c:pt>
                <c:pt idx="228">
                  <c:v>-29.019783190080279</c:v>
                </c:pt>
                <c:pt idx="229">
                  <c:v>-29.575173922847128</c:v>
                </c:pt>
                <c:pt idx="230">
                  <c:v>-30.137416878502549</c:v>
                </c:pt>
                <c:pt idx="231">
                  <c:v>-30.706365640031898</c:v>
                </c:pt>
                <c:pt idx="232">
                  <c:v>-31.281861662218667</c:v>
                </c:pt>
                <c:pt idx="233">
                  <c:v>-31.863734207046718</c:v>
                </c:pt>
                <c:pt idx="234">
                  <c:v>-32.451800324932734</c:v>
                </c:pt>
                <c:pt idx="235">
                  <c:v>-33.045864884334932</c:v>
                </c:pt>
                <c:pt idx="236">
                  <c:v>-33.645720652031365</c:v>
                </c:pt>
                <c:pt idx="237">
                  <c:v>-34.251148426070515</c:v>
                </c:pt>
                <c:pt idx="238">
                  <c:v>-34.861917223058732</c:v>
                </c:pt>
                <c:pt idx="239">
                  <c:v>-35.477784521074945</c:v>
                </c:pt>
                <c:pt idx="240">
                  <c:v>-36.098496559088268</c:v>
                </c:pt>
                <c:pt idx="241">
                  <c:v>-36.723788693307505</c:v>
                </c:pt>
                <c:pt idx="242">
                  <c:v>-37.353385810412433</c:v>
                </c:pt>
                <c:pt idx="243">
                  <c:v>-37.987002797117874</c:v>
                </c:pt>
                <c:pt idx="244">
                  <c:v>-38.624345064999702</c:v>
                </c:pt>
                <c:pt idx="245">
                  <c:v>-39.265109128984307</c:v>
                </c:pt>
                <c:pt idx="246">
                  <c:v>-39.908983237366861</c:v>
                </c:pt>
                <c:pt idx="247">
                  <c:v>-40.555648050696519</c:v>
                </c:pt>
                <c:pt idx="248">
                  <c:v>-41.204777366349816</c:v>
                </c:pt>
                <c:pt idx="249">
                  <c:v>-41.856038885118593</c:v>
                </c:pt>
                <c:pt idx="250">
                  <c:v>-42.50909501567368</c:v>
                </c:pt>
                <c:pt idx="251">
                  <c:v>-43.163603712335053</c:v>
                </c:pt>
                <c:pt idx="252">
                  <c:v>-43.819219341208814</c:v>
                </c:pt>
                <c:pt idx="253">
                  <c:v>-44.475593569400267</c:v>
                </c:pt>
                <c:pt idx="254">
                  <c:v>-45.132376271762695</c:v>
                </c:pt>
                <c:pt idx="255">
                  <c:v>-45.789216449421048</c:v>
                </c:pt>
                <c:pt idx="256">
                  <c:v>-46.445763154172276</c:v>
                </c:pt>
                <c:pt idx="257">
                  <c:v>-47.101666412796092</c:v>
                </c:pt>
                <c:pt idx="258">
                  <c:v>-47.756578145306626</c:v>
                </c:pt>
                <c:pt idx="259">
                  <c:v>-48.410153071254442</c:v>
                </c:pt>
                <c:pt idx="260">
                  <c:v>-49.062049598324265</c:v>
                </c:pt>
                <c:pt idx="261">
                  <c:v>-49.711930687690923</c:v>
                </c:pt>
                <c:pt idx="262">
                  <c:v>-50.359464690863675</c:v>
                </c:pt>
                <c:pt idx="263">
                  <c:v>-51.004326153085032</c:v>
                </c:pt>
                <c:pt idx="264">
                  <c:v>-51.646196578732081</c:v>
                </c:pt>
                <c:pt idx="265">
                  <c:v>-52.28476515459797</c:v>
                </c:pt>
                <c:pt idx="266">
                  <c:v>-52.919729427397542</c:v>
                </c:pt>
                <c:pt idx="267">
                  <c:v>-53.550795932336982</c:v>
                </c:pt>
                <c:pt idx="268">
                  <c:v>-54.177680770104523</c:v>
                </c:pt>
                <c:pt idx="269">
                  <c:v>-54.80011013016788</c:v>
                </c:pt>
                <c:pt idx="270">
                  <c:v>-55.417820758798513</c:v>
                </c:pt>
                <c:pt idx="271">
                  <c:v>-56.030560370772598</c:v>
                </c:pt>
                <c:pt idx="272">
                  <c:v>-56.63808800421684</c:v>
                </c:pt>
                <c:pt idx="273">
                  <c:v>-57.240174318569167</c:v>
                </c:pt>
                <c:pt idx="274">
                  <c:v>-57.836601836098097</c:v>
                </c:pt>
                <c:pt idx="275">
                  <c:v>-58.42716512787505</c:v>
                </c:pt>
                <c:pt idx="276">
                  <c:v>-59.011670945502068</c:v>
                </c:pt>
                <c:pt idx="277">
                  <c:v>-59.589938300274859</c:v>
                </c:pt>
                <c:pt idx="278">
                  <c:v>-60.161798491794663</c:v>
                </c:pt>
                <c:pt idx="279">
                  <c:v>-60.727095088332653</c:v>
                </c:pt>
                <c:pt idx="280">
                  <c:v>-61.285683861501909</c:v>
                </c:pt>
                <c:pt idx="281">
                  <c:v>-61.837432677994244</c:v>
                </c:pt>
                <c:pt idx="282">
                  <c:v>-62.382221351303656</c:v>
                </c:pt>
                <c:pt idx="283">
                  <c:v>-62.91994145647795</c:v>
                </c:pt>
                <c:pt idx="284">
                  <c:v>-63.450496111021565</c:v>
                </c:pt>
                <c:pt idx="285">
                  <c:v>-63.973799725116002</c:v>
                </c:pt>
                <c:pt idx="286">
                  <c:v>-64.489777724333052</c:v>
                </c:pt>
                <c:pt idx="287">
                  <c:v>-64.998366247993644</c:v>
                </c:pt>
                <c:pt idx="288">
                  <c:v>-65.499511826272382</c:v>
                </c:pt>
                <c:pt idx="289">
                  <c:v>-65.993171039071512</c:v>
                </c:pt>
                <c:pt idx="290">
                  <c:v>-66.479310159589531</c:v>
                </c:pt>
                <c:pt idx="291">
                  <c:v>-66.957904785389488</c:v>
                </c:pt>
                <c:pt idx="292">
                  <c:v>-67.428939459643018</c:v>
                </c:pt>
                <c:pt idx="293">
                  <c:v>-67.892407285072011</c:v>
                </c:pt>
                <c:pt idx="294">
                  <c:v>-68.348309532972266</c:v>
                </c:pt>
                <c:pt idx="295">
                  <c:v>-68.796655249509968</c:v>
                </c:pt>
                <c:pt idx="296">
                  <c:v>-69.237460861358443</c:v>
                </c:pt>
                <c:pt idx="297">
                  <c:v>-69.670749782532965</c:v>
                </c:pt>
                <c:pt idx="298">
                  <c:v>-70.096552024142412</c:v>
                </c:pt>
                <c:pt idx="299">
                  <c:v>-70.514903808597111</c:v>
                </c:pt>
                <c:pt idx="300">
                  <c:v>-70.925847189654405</c:v>
                </c:pt>
                <c:pt idx="301">
                  <c:v>-71.329429679524765</c:v>
                </c:pt>
                <c:pt idx="302">
                  <c:v>-71.725703884109819</c:v>
                </c:pt>
                <c:pt idx="303">
                  <c:v>-72.114727147299917</c:v>
                </c:pt>
                <c:pt idx="304">
                  <c:v>-72.496561205120074</c:v>
                </c:pt>
                <c:pt idx="305">
                  <c:v>-72.871271850386009</c:v>
                </c:pt>
                <c:pt idx="306">
                  <c:v>-73.23892860840877</c:v>
                </c:pt>
                <c:pt idx="307">
                  <c:v>-73.599604424177102</c:v>
                </c:pt>
                <c:pt idx="308">
                  <c:v>-73.953375361340221</c:v>
                </c:pt>
                <c:pt idx="309">
                  <c:v>-74.300320313220766</c:v>
                </c:pt>
                <c:pt idx="310">
                  <c:v>-74.640520726000233</c:v>
                </c:pt>
                <c:pt idx="311">
                  <c:v>-74.974060334141356</c:v>
                </c:pt>
                <c:pt idx="312">
                  <c:v>-75.301024908040617</c:v>
                </c:pt>
                <c:pt idx="313">
                  <c:v>-75.621502013842445</c:v>
                </c:pt>
                <c:pt idx="314">
                  <c:v>-75.935580785291094</c:v>
                </c:pt>
                <c:pt idx="315">
                  <c:v>-76.243351707446351</c:v>
                </c:pt>
                <c:pt idx="316">
                  <c:v>-76.544906412048846</c:v>
                </c:pt>
                <c:pt idx="317">
                  <c:v>-76.84033748428341</c:v>
                </c:pt>
                <c:pt idx="318">
                  <c:v>-77.129738280658074</c:v>
                </c:pt>
                <c:pt idx="319">
                  <c:v>-77.413202757692616</c:v>
                </c:pt>
                <c:pt idx="320">
                  <c:v>-77.690825311087409</c:v>
                </c:pt>
                <c:pt idx="321">
                  <c:v>-77.962700625028958</c:v>
                </c:pt>
                <c:pt idx="322">
                  <c:v>-78.228923531274646</c:v>
                </c:pt>
                <c:pt idx="323">
                  <c:v>-78.489588877651016</c:v>
                </c:pt>
                <c:pt idx="324">
                  <c:v>-78.744791405593446</c:v>
                </c:pt>
                <c:pt idx="325">
                  <c:v>-78.994625636352438</c:v>
                </c:pt>
                <c:pt idx="326">
                  <c:v>-79.239185765490859</c:v>
                </c:pt>
                <c:pt idx="327">
                  <c:v>-79.478565565298254</c:v>
                </c:pt>
                <c:pt idx="328">
                  <c:v>-79.712858294751896</c:v>
                </c:pt>
                <c:pt idx="329">
                  <c:v>-79.94215661665865</c:v>
                </c:pt>
                <c:pt idx="330">
                  <c:v>-80.16655252161982</c:v>
                </c:pt>
                <c:pt idx="331">
                  <c:v>-80.38613725846669</c:v>
                </c:pt>
                <c:pt idx="332">
                  <c:v>-80.601001270825677</c:v>
                </c:pt>
                <c:pt idx="333">
                  <c:v>-80.811234139478842</c:v>
                </c:pt>
                <c:pt idx="334">
                  <c:v>-81.016924530198054</c:v>
                </c:pt>
                <c:pt idx="335">
                  <c:v>-81.218160146740217</c:v>
                </c:pt>
                <c:pt idx="336">
                  <c:v>-81.415027688701826</c:v>
                </c:pt>
                <c:pt idx="337">
                  <c:v>-81.607612813945607</c:v>
                </c:pt>
                <c:pt idx="338">
                  <c:v>-81.796000105316836</c:v>
                </c:pt>
                <c:pt idx="339">
                  <c:v>-81.980273041386056</c:v>
                </c:pt>
                <c:pt idx="340">
                  <c:v>-82.160513970960793</c:v>
                </c:pt>
                <c:pt idx="341">
                  <c:v>-82.336804091123213</c:v>
                </c:pt>
                <c:pt idx="342">
                  <c:v>-82.509223428560375</c:v>
                </c:pt>
                <c:pt idx="343">
                  <c:v>-82.677850823966182</c:v>
                </c:pt>
                <c:pt idx="344">
                  <c:v>-82.842763919303479</c:v>
                </c:pt>
                <c:pt idx="345">
                  <c:v>-83.00403914772717</c:v>
                </c:pt>
                <c:pt idx="346">
                  <c:v>-83.161751725977439</c:v>
                </c:pt>
                <c:pt idx="347">
                  <c:v>-83.315975649064512</c:v>
                </c:pt>
                <c:pt idx="348">
                  <c:v>-83.466783687073843</c:v>
                </c:pt>
                <c:pt idx="349">
                  <c:v>-83.614247383931684</c:v>
                </c:pt>
                <c:pt idx="350">
                  <c:v>-83.758437057979066</c:v>
                </c:pt>
                <c:pt idx="351">
                  <c:v>-83.899421804211471</c:v>
                </c:pt>
                <c:pt idx="352">
                  <c:v>-84.037269498049014</c:v>
                </c:pt>
                <c:pt idx="353">
                  <c:v>-84.172046800510884</c:v>
                </c:pt>
                <c:pt idx="354">
                  <c:v>-84.303819164674508</c:v>
                </c:pt>
                <c:pt idx="355">
                  <c:v>-84.432650843308096</c:v>
                </c:pt>
                <c:pt idx="356">
                  <c:v>-84.55860489757076</c:v>
                </c:pt>
                <c:pt idx="357">
                  <c:v>-84.681743206683024</c:v>
                </c:pt>
                <c:pt idx="358">
                  <c:v>-84.80212647847442</c:v>
                </c:pt>
                <c:pt idx="359">
                  <c:v>-84.919814260722916</c:v>
                </c:pt>
                <c:pt idx="360">
                  <c:v>-85.034864953205158</c:v>
                </c:pt>
                <c:pt idx="361">
                  <c:v>-85.14733582038275</c:v>
                </c:pt>
                <c:pt idx="362">
                  <c:v>-85.257283004653871</c:v>
                </c:pt>
                <c:pt idx="363">
                  <c:v>-85.364761540105491</c:v>
                </c:pt>
                <c:pt idx="364">
                  <c:v>-85.46982536670501</c:v>
                </c:pt>
                <c:pt idx="365">
                  <c:v>-85.572527344874999</c:v>
                </c:pt>
                <c:pt idx="366">
                  <c:v>-85.672919270397756</c:v>
                </c:pt>
                <c:pt idx="367">
                  <c:v>-85.771051889602219</c:v>
                </c:pt>
                <c:pt idx="368">
                  <c:v>-85.866974914786312</c:v>
                </c:pt>
                <c:pt idx="369">
                  <c:v>-85.960737039834655</c:v>
                </c:pt>
                <c:pt idx="370">
                  <c:v>-86.052385955991085</c:v>
                </c:pt>
                <c:pt idx="371">
                  <c:v>-86.141968367751787</c:v>
                </c:pt>
                <c:pt idx="372">
                  <c:v>-86.229530008844776</c:v>
                </c:pt>
                <c:pt idx="373">
                  <c:v>-86.315115658266123</c:v>
                </c:pt>
                <c:pt idx="374">
                  <c:v>-86.398769156344457</c:v>
                </c:pt>
                <c:pt idx="375">
                  <c:v>-86.480533420808257</c:v>
                </c:pt>
                <c:pt idx="376">
                  <c:v>-86.560450462832321</c:v>
                </c:pt>
                <c:pt idx="377">
                  <c:v>-86.638561403041606</c:v>
                </c:pt>
                <c:pt idx="378">
                  <c:v>-86.714906487453035</c:v>
                </c:pt>
                <c:pt idx="379">
                  <c:v>-86.789525103336956</c:v>
                </c:pt>
                <c:pt idx="380">
                  <c:v>-86.862455794982409</c:v>
                </c:pt>
                <c:pt idx="381">
                  <c:v>-86.933736279350484</c:v>
                </c:pt>
                <c:pt idx="382">
                  <c:v>-87.003403461603227</c:v>
                </c:pt>
                <c:pt idx="383">
                  <c:v>-87.071493450495382</c:v>
                </c:pt>
                <c:pt idx="384">
                  <c:v>-87.138041573618324</c:v>
                </c:pt>
                <c:pt idx="385">
                  <c:v>-87.203082392486323</c:v>
                </c:pt>
                <c:pt idx="386">
                  <c:v>-87.266649717456531</c:v>
                </c:pt>
                <c:pt idx="387">
                  <c:v>-87.328776622474763</c:v>
                </c:pt>
                <c:pt idx="388">
                  <c:v>-87.389495459640557</c:v>
                </c:pt>
                <c:pt idx="389">
                  <c:v>-87.448837873585148</c:v>
                </c:pt>
                <c:pt idx="390">
                  <c:v>-87.506834815657797</c:v>
                </c:pt>
                <c:pt idx="391">
                  <c:v>-87.563516557915051</c:v>
                </c:pt>
                <c:pt idx="392">
                  <c:v>-87.618912706910194</c:v>
                </c:pt>
                <c:pt idx="393">
                  <c:v>-87.673052217279078</c:v>
                </c:pt>
                <c:pt idx="394">
                  <c:v>-87.725963405119714</c:v>
                </c:pt>
                <c:pt idx="395">
                  <c:v>-87.777673961163984</c:v>
                </c:pt>
                <c:pt idx="396">
                  <c:v>-87.828210963739394</c:v>
                </c:pt>
                <c:pt idx="397">
                  <c:v>-87.877600891520217</c:v>
                </c:pt>
                <c:pt idx="398">
                  <c:v>-87.925869636066722</c:v>
                </c:pt>
                <c:pt idx="399">
                  <c:v>-87.973042514152681</c:v>
                </c:pt>
                <c:pt idx="400">
                  <c:v>-88.019144279880791</c:v>
                </c:pt>
                <c:pt idx="401">
                  <c:v>-88.064199136586552</c:v>
                </c:pt>
                <c:pt idx="402">
                  <c:v>-88.108230748530858</c:v>
                </c:pt>
                <c:pt idx="403">
                  <c:v>-88.151262252382651</c:v>
                </c:pt>
                <c:pt idx="404">
                  <c:v>-88.193316268492225</c:v>
                </c:pt>
                <c:pt idx="405">
                  <c:v>-88.23441491195689</c:v>
                </c:pt>
                <c:pt idx="406">
                  <c:v>-88.274579803480137</c:v>
                </c:pt>
                <c:pt idx="407">
                  <c:v>-88.313832080026515</c:v>
                </c:pt>
                <c:pt idx="408">
                  <c:v>-88.3521924052733</c:v>
                </c:pt>
                <c:pt idx="409">
                  <c:v>-88.389680979861836</c:v>
                </c:pt>
                <c:pt idx="410">
                  <c:v>-88.426317551449841</c:v>
                </c:pt>
                <c:pt idx="411">
                  <c:v>-88.462121424567471</c:v>
                </c:pt>
                <c:pt idx="412">
                  <c:v>-88.497111470279222</c:v>
                </c:pt>
                <c:pt idx="413">
                  <c:v>-88.531306135654077</c:v>
                </c:pt>
                <c:pt idx="414">
                  <c:v>-88.564723453046582</c:v>
                </c:pt>
                <c:pt idx="415">
                  <c:v>-88.597381049191071</c:v>
                </c:pt>
                <c:pt idx="416">
                  <c:v>-88.629296154112083</c:v>
                </c:pt>
                <c:pt idx="417">
                  <c:v>-88.660485609853325</c:v>
                </c:pt>
                <c:pt idx="418">
                  <c:v>-88.6909658790278</c:v>
                </c:pt>
                <c:pt idx="419">
                  <c:v>-88.720753053192439</c:v>
                </c:pt>
                <c:pt idx="420">
                  <c:v>-88.749862861049053</c:v>
                </c:pt>
                <c:pt idx="421">
                  <c:v>-88.778310676475371</c:v>
                </c:pt>
                <c:pt idx="422">
                  <c:v>-88.80611152638815</c:v>
                </c:pt>
                <c:pt idx="423">
                  <c:v>-88.833280098441676</c:v>
                </c:pt>
                <c:pt idx="424">
                  <c:v>-88.859830748564377</c:v>
                </c:pt>
                <c:pt idx="425">
                  <c:v>-88.88577750833602</c:v>
                </c:pt>
                <c:pt idx="426">
                  <c:v>-88.911134092208812</c:v>
                </c:pt>
                <c:pt idx="427">
                  <c:v>-88.935913904574647</c:v>
                </c:pt>
                <c:pt idx="428">
                  <c:v>-88.960130046681854</c:v>
                </c:pt>
                <c:pt idx="429">
                  <c:v>-88.983795323403612</c:v>
                </c:pt>
                <c:pt idx="430">
                  <c:v>-89.006922249861375</c:v>
                </c:pt>
                <c:pt idx="431">
                  <c:v>-89.029523057905493</c:v>
                </c:pt>
                <c:pt idx="432">
                  <c:v>-89.051609702456048</c:v>
                </c:pt>
                <c:pt idx="433">
                  <c:v>-89.073193867706536</c:v>
                </c:pt>
                <c:pt idx="434">
                  <c:v>-89.094286973192908</c:v>
                </c:pt>
                <c:pt idx="435">
                  <c:v>-89.114900179730839</c:v>
                </c:pt>
                <c:pt idx="436">
                  <c:v>-89.135044395223488</c:v>
                </c:pt>
                <c:pt idx="437">
                  <c:v>-89.154730280342534</c:v>
                </c:pt>
                <c:pt idx="438">
                  <c:v>-89.173968254085111</c:v>
                </c:pt>
                <c:pt idx="439">
                  <c:v>-89.19276849920864</c:v>
                </c:pt>
                <c:pt idx="440">
                  <c:v>-89.21114096754674</c:v>
                </c:pt>
                <c:pt idx="441">
                  <c:v>-89.229095385207955</c:v>
                </c:pt>
                <c:pt idx="442">
                  <c:v>-89.246641257660187</c:v>
                </c:pt>
                <c:pt idx="443">
                  <c:v>-89.263787874702857</c:v>
                </c:pt>
                <c:pt idx="444">
                  <c:v>-89.280544315329166</c:v>
                </c:pt>
                <c:pt idx="445">
                  <c:v>-89.296919452481134</c:v>
                </c:pt>
                <c:pt idx="446">
                  <c:v>-89.312921957698862</c:v>
                </c:pt>
                <c:pt idx="447">
                  <c:v>-89.328560305667025</c:v>
                </c:pt>
                <c:pt idx="448">
                  <c:v>-89.34384277866026</c:v>
                </c:pt>
                <c:pt idx="449">
                  <c:v>-89.358777470889777</c:v>
                </c:pt>
                <c:pt idx="450">
                  <c:v>-89.373372292753331</c:v>
                </c:pt>
                <c:pt idx="451">
                  <c:v>-89.387634974990192</c:v>
                </c:pt>
                <c:pt idx="452">
                  <c:v>-89.401573072744</c:v>
                </c:pt>
                <c:pt idx="453">
                  <c:v>-89.415193969534386</c:v>
                </c:pt>
                <c:pt idx="454">
                  <c:v>-89.428504881140256</c:v>
                </c:pt>
                <c:pt idx="455">
                  <c:v>-89.44151285939607</c:v>
                </c:pt>
                <c:pt idx="456">
                  <c:v>-89.454224795903187</c:v>
                </c:pt>
                <c:pt idx="457">
                  <c:v>-89.466647425658124</c:v>
                </c:pt>
                <c:pt idx="458">
                  <c:v>-89.478787330599488</c:v>
                </c:pt>
                <c:pt idx="459">
                  <c:v>-89.490650943075437</c:v>
                </c:pt>
                <c:pt idx="460">
                  <c:v>-89.502244549233126</c:v>
                </c:pt>
                <c:pt idx="461">
                  <c:v>-89.513574292332237</c:v>
                </c:pt>
                <c:pt idx="462">
                  <c:v>-89.524646175983932</c:v>
                </c:pt>
                <c:pt idx="463">
                  <c:v>-89.53546606731706</c:v>
                </c:pt>
                <c:pt idx="464">
                  <c:v>-89.546039700073024</c:v>
                </c:pt>
                <c:pt idx="465">
                  <c:v>-89.556372677631202</c:v>
                </c:pt>
                <c:pt idx="466">
                  <c:v>-89.566470475965829</c:v>
                </c:pt>
                <c:pt idx="467">
                  <c:v>-89.576338446536838</c:v>
                </c:pt>
                <c:pt idx="468">
                  <c:v>-89.58598181911492</c:v>
                </c:pt>
                <c:pt idx="469">
                  <c:v>-89.59540570454341</c:v>
                </c:pt>
                <c:pt idx="470">
                  <c:v>-89.604615097437389</c:v>
                </c:pt>
                <c:pt idx="471">
                  <c:v>-89.613614878822332</c:v>
                </c:pt>
                <c:pt idx="472">
                  <c:v>-89.622409818712754</c:v>
                </c:pt>
                <c:pt idx="473">
                  <c:v>-89.631004578632911</c:v>
                </c:pt>
                <c:pt idx="474">
                  <c:v>-89.639403714080387</c:v>
                </c:pt>
                <c:pt idx="475">
                  <c:v>-89.647611676934062</c:v>
                </c:pt>
                <c:pt idx="476">
                  <c:v>-89.655632817807586</c:v>
                </c:pt>
                <c:pt idx="477">
                  <c:v>-89.66347138834972</c:v>
                </c:pt>
                <c:pt idx="478">
                  <c:v>-89.671131543492493</c:v>
                </c:pt>
                <c:pt idx="479">
                  <c:v>-89.678617343648654</c:v>
                </c:pt>
                <c:pt idx="480">
                  <c:v>-89.68593275685916</c:v>
                </c:pt>
                <c:pt idx="481">
                  <c:v>-89.693081660892361</c:v>
                </c:pt>
                <c:pt idx="482">
                  <c:v>-89.70006784529528</c:v>
                </c:pt>
                <c:pt idx="483">
                  <c:v>-89.706895013398679</c:v>
                </c:pt>
                <c:pt idx="484">
                  <c:v>-89.71356678427658</c:v>
                </c:pt>
                <c:pt idx="485">
                  <c:v>-89.720086694661575</c:v>
                </c:pt>
                <c:pt idx="486">
                  <c:v>-89.726458200816339</c:v>
                </c:pt>
                <c:pt idx="487">
                  <c:v>-89.73268468036305</c:v>
                </c:pt>
                <c:pt idx="488">
                  <c:v>-89.738769434071315</c:v>
                </c:pt>
                <c:pt idx="489">
                  <c:v>-89.744715687605236</c:v>
                </c:pt>
                <c:pt idx="490">
                  <c:v>-89.750526593231271</c:v>
                </c:pt>
                <c:pt idx="491">
                  <c:v>-89.75620523148703</c:v>
                </c:pt>
                <c:pt idx="492">
                  <c:v>-89.761754612812339</c:v>
                </c:pt>
                <c:pt idx="493">
                  <c:v>-89.767177679143288</c:v>
                </c:pt>
                <c:pt idx="494">
                  <c:v>-89.77247730547009</c:v>
                </c:pt>
                <c:pt idx="495">
                  <c:v>-89.777656301359542</c:v>
                </c:pt>
                <c:pt idx="496">
                  <c:v>-89.782717412442921</c:v>
                </c:pt>
                <c:pt idx="497">
                  <c:v>-89.787663321870241</c:v>
                </c:pt>
                <c:pt idx="498">
                  <c:v>-89.79249665173127</c:v>
                </c:pt>
                <c:pt idx="499">
                  <c:v>-89.797219964444409</c:v>
                </c:pt>
                <c:pt idx="500">
                  <c:v>-89.801835764114031</c:v>
                </c:pt>
                <c:pt idx="501">
                  <c:v>-89.80634649785685</c:v>
                </c:pt>
                <c:pt idx="502">
                  <c:v>-89.810754557098448</c:v>
                </c:pt>
                <c:pt idx="503">
                  <c:v>-89.815062278840017</c:v>
                </c:pt>
                <c:pt idx="504">
                  <c:v>-89.819271946896464</c:v>
                </c:pt>
                <c:pt idx="505">
                  <c:v>-89.823385793106468</c:v>
                </c:pt>
                <c:pt idx="506">
                  <c:v>-89.827405998514934</c:v>
                </c:pt>
                <c:pt idx="507">
                  <c:v>-89.831334694528522</c:v>
                </c:pt>
                <c:pt idx="508">
                  <c:v>-89.835173964045069</c:v>
                </c:pt>
                <c:pt idx="509">
                  <c:v>-89.838925842557231</c:v>
                </c:pt>
                <c:pt idx="510">
                  <c:v>-89.842592319231073</c:v>
                </c:pt>
                <c:pt idx="511">
                  <c:v>-89.846175337960119</c:v>
                </c:pt>
                <c:pt idx="512">
                  <c:v>-89.849676798395436</c:v>
                </c:pt>
                <c:pt idx="513">
                  <c:v>-89.853098556952403</c:v>
                </c:pt>
                <c:pt idx="514">
                  <c:v>-89.85644242779432</c:v>
                </c:pt>
                <c:pt idx="515">
                  <c:v>-89.859710183794064</c:v>
                </c:pt>
                <c:pt idx="516">
                  <c:v>-89.862903557473516</c:v>
                </c:pt>
                <c:pt idx="517">
                  <c:v>-89.866024241921707</c:v>
                </c:pt>
                <c:pt idx="518">
                  <c:v>-89.86907389169231</c:v>
                </c:pt>
                <c:pt idx="519">
                  <c:v>-89.8720541236804</c:v>
                </c:pt>
                <c:pt idx="520">
                  <c:v>-89.874966517979487</c:v>
                </c:pt>
                <c:pt idx="521">
                  <c:v>-89.87781261871892</c:v>
                </c:pt>
                <c:pt idx="522">
                  <c:v>-89.880593934882455</c:v>
                </c:pt>
                <c:pt idx="523">
                  <c:v>-89.883311941107905</c:v>
                </c:pt>
                <c:pt idx="524">
                  <c:v>-89.885968078468906</c:v>
                </c:pt>
                <c:pt idx="525">
                  <c:v>-89.88856375523865</c:v>
                </c:pt>
                <c:pt idx="526">
                  <c:v>-89.891100347636424</c:v>
                </c:pt>
                <c:pt idx="527">
                  <c:v>-89.893579200557014</c:v>
                </c:pt>
                <c:pt idx="528">
                  <c:v>-89.896001628283699</c:v>
                </c:pt>
                <c:pt idx="529">
                  <c:v>-89.898368915184832</c:v>
                </c:pt>
                <c:pt idx="530">
                  <c:v>-89.900682316394693</c:v>
                </c:pt>
                <c:pt idx="531">
                  <c:v>-89.902943058478883</c:v>
                </c:pt>
                <c:pt idx="532">
                  <c:v>-89.905152340084427</c:v>
                </c:pt>
                <c:pt idx="533">
                  <c:v>-89.907311332575162</c:v>
                </c:pt>
                <c:pt idx="534">
                  <c:v>-89.909421180652856</c:v>
                </c:pt>
                <c:pt idx="535">
                  <c:v>-89.911483002963806</c:v>
                </c:pt>
                <c:pt idx="536">
                  <c:v>-89.913497892691964</c:v>
                </c:pt>
                <c:pt idx="537">
                  <c:v>-89.915466918138506</c:v>
                </c:pt>
                <c:pt idx="538">
                  <c:v>-89.917391123288041</c:v>
                </c:pt>
                <c:pt idx="539">
                  <c:v>-89.919271528362103</c:v>
                </c:pt>
                <c:pt idx="540">
                  <c:v>-89.92110913036008</c:v>
                </c:pt>
                <c:pt idx="541">
                  <c:v>-89.922904903587622</c:v>
                </c:pt>
                <c:pt idx="542">
                  <c:v>-89.924659800173245</c:v>
                </c:pt>
                <c:pt idx="543">
                  <c:v>-89.926374750573103</c:v>
                </c:pt>
                <c:pt idx="544">
                  <c:v>-89.928050664064244</c:v>
                </c:pt>
                <c:pt idx="545">
                  <c:v>-89.929688429226573</c:v>
                </c:pt>
                <c:pt idx="546">
                  <c:v>-89.931288914414154</c:v>
                </c:pt>
                <c:pt idx="547">
                  <c:v>-89.9328529682153</c:v>
                </c:pt>
                <c:pt idx="548">
                  <c:v>-89.934381419902635</c:v>
                </c:pt>
                <c:pt idx="549">
                  <c:v>-89.935875079872787</c:v>
                </c:pt>
                <c:pt idx="550">
                  <c:v>-89.937334740075812</c:v>
                </c:pt>
                <c:pt idx="551">
                  <c:v>-89.938761174435243</c:v>
                </c:pt>
                <c:pt idx="552">
                  <c:v>-89.940155139258351</c:v>
                </c:pt>
                <c:pt idx="553">
                  <c:v>-89.941517373637097</c:v>
                </c:pt>
                <c:pt idx="554">
                  <c:v>-89.942848599839948</c:v>
                </c:pt>
                <c:pt idx="555">
                  <c:v>-89.944149523694918</c:v>
                </c:pt>
                <c:pt idx="556">
                  <c:v>-89.945420834963599</c:v>
                </c:pt>
                <c:pt idx="557">
                  <c:v>-89.946663207707047</c:v>
                </c:pt>
                <c:pt idx="558">
                  <c:v>-89.947877300643</c:v>
                </c:pt>
                <c:pt idx="559">
                  <c:v>-89.949063757495239</c:v>
                </c:pt>
                <c:pt idx="560">
                  <c:v>-89.950223207334773</c:v>
                </c:pt>
                <c:pt idx="561">
                  <c:v>-89.951356264913443</c:v>
                </c:pt>
                <c:pt idx="562">
                  <c:v>-89.952463530989803</c:v>
                </c:pt>
                <c:pt idx="563">
                  <c:v>-89.953545592647657</c:v>
                </c:pt>
                <c:pt idx="564">
                  <c:v>-89.954603023607305</c:v>
                </c:pt>
                <c:pt idx="565">
                  <c:v>-89.955636384529726</c:v>
                </c:pt>
                <c:pt idx="566">
                  <c:v>-89.956646223313882</c:v>
                </c:pt>
                <c:pt idx="567">
                  <c:v>-89.957633075387093</c:v>
                </c:pt>
                <c:pt idx="568">
                  <c:v>-89.958597463989051</c:v>
                </c:pt>
                <c:pt idx="569">
                  <c:v>-89.959539900449187</c:v>
                </c:pt>
                <c:pt idx="570">
                  <c:v>-89.960460884457703</c:v>
                </c:pt>
                <c:pt idx="571">
                  <c:v>-89.96136090433059</c:v>
                </c:pt>
                <c:pt idx="572">
                  <c:v>-89.96224043726852</c:v>
                </c:pt>
                <c:pt idx="573">
                  <c:v>-89.963099949609827</c:v>
                </c:pt>
                <c:pt idx="574">
                  <c:v>-89.963939897077751</c:v>
                </c:pt>
                <c:pt idx="575">
                  <c:v>-89.96476072502216</c:v>
                </c:pt>
                <c:pt idx="576">
                  <c:v>-89.965562868655468</c:v>
                </c:pt>
                <c:pt idx="577">
                  <c:v>-89.966346753283645</c:v>
                </c:pt>
                <c:pt idx="578">
                  <c:v>-89.967112794531488</c:v>
                </c:pt>
                <c:pt idx="579">
                  <c:v>-89.967861398563088</c:v>
                </c:pt>
                <c:pt idx="580">
                  <c:v>-89.96859296229718</c:v>
                </c:pt>
                <c:pt idx="581">
                  <c:v>-89.969307873617609</c:v>
                </c:pt>
                <c:pt idx="582">
                  <c:v>-89.970006511578916</c:v>
                </c:pt>
                <c:pt idx="583">
                  <c:v>-89.97068924660735</c:v>
                </c:pt>
                <c:pt idx="584">
                  <c:v>-89.971356440697264</c:v>
                </c:pt>
                <c:pt idx="585">
                  <c:v>-89.972008447603088</c:v>
                </c:pt>
                <c:pt idx="586">
                  <c:v>-89.972645613026842</c:v>
                </c:pt>
                <c:pt idx="587">
                  <c:v>-89.973268274801384</c:v>
                </c:pt>
                <c:pt idx="588">
                  <c:v>-89.973876763069725</c:v>
                </c:pt>
                <c:pt idx="589">
                  <c:v>-89.974471400459763</c:v>
                </c:pt>
                <c:pt idx="590">
                  <c:v>-89.975052502255636</c:v>
                </c:pt>
                <c:pt idx="591">
                  <c:v>-89.975620376564706</c:v>
                </c:pt>
                <c:pt idx="592">
                  <c:v>-89.976175324481019</c:v>
                </c:pt>
                <c:pt idx="593">
                  <c:v>-89.976717640244871</c:v>
                </c:pt>
                <c:pt idx="594">
                  <c:v>-89.97724761139888</c:v>
                </c:pt>
                <c:pt idx="595">
                  <c:v>-89.97776551894043</c:v>
                </c:pt>
                <c:pt idx="596">
                  <c:v>-89.978271637470542</c:v>
                </c:pt>
                <c:pt idx="597">
                  <c:v>-89.978766235339677</c:v>
                </c:pt>
                <c:pt idx="598">
                  <c:v>-89.979249574789904</c:v>
                </c:pt>
                <c:pt idx="599">
                  <c:v>-89.979721912093879</c:v>
                </c:pt>
                <c:pt idx="600">
                  <c:v>-89.980183497690845</c:v>
                </c:pt>
                <c:pt idx="601">
                  <c:v>-89.980634576319346</c:v>
                </c:pt>
                <c:pt idx="602">
                  <c:v>-89.981075387147058</c:v>
                </c:pt>
                <c:pt idx="603">
                  <c:v>-89.981506163897464</c:v>
                </c:pt>
                <c:pt idx="604">
                  <c:v>-89.98192713497393</c:v>
                </c:pt>
                <c:pt idx="605">
                  <c:v>-89.982338523580665</c:v>
                </c:pt>
                <c:pt idx="606">
                  <c:v>-89.982740547841246</c:v>
                </c:pt>
                <c:pt idx="607">
                  <c:v>-89.983133420914058</c:v>
                </c:pt>
                <c:pt idx="608">
                  <c:v>-89.983517351105448</c:v>
                </c:pt>
                <c:pt idx="609">
                  <c:v>-89.983892541980183</c:v>
                </c:pt>
                <c:pt idx="610">
                  <c:v>-89.984259192469267</c:v>
                </c:pt>
                <c:pt idx="611">
                  <c:v>-89.984617496975545</c:v>
                </c:pt>
                <c:pt idx="612">
                  <c:v>-89.984967645476672</c:v>
                </c:pt>
                <c:pt idx="613">
                  <c:v>-89.985309823625926</c:v>
                </c:pt>
                <c:pt idx="614">
                  <c:v>-89.985644212850602</c:v>
                </c:pt>
                <c:pt idx="615">
                  <c:v>-89.985970990448223</c:v>
                </c:pt>
                <c:pt idx="616">
                  <c:v>-89.986290329680429</c:v>
                </c:pt>
                <c:pt idx="617">
                  <c:v>-89.986602399865106</c:v>
                </c:pt>
                <c:pt idx="618">
                  <c:v>-89.986907366465886</c:v>
                </c:pt>
                <c:pt idx="619">
                  <c:v>-89.987205391180026</c:v>
                </c:pt>
                <c:pt idx="620">
                  <c:v>-89.987496632024147</c:v>
                </c:pt>
                <c:pt idx="621">
                  <c:v>-89.987781243417928</c:v>
                </c:pt>
                <c:pt idx="622">
                  <c:v>-89.98805937626598</c:v>
                </c:pt>
                <c:pt idx="623">
                  <c:v>-89.988331178038052</c:v>
                </c:pt>
                <c:pt idx="624">
                  <c:v>-89.988596792846934</c:v>
                </c:pt>
                <c:pt idx="625">
                  <c:v>-89.98885636152508</c:v>
                </c:pt>
                <c:pt idx="626">
                  <c:v>-89.989110021699219</c:v>
                </c:pt>
                <c:pt idx="627">
                  <c:v>-89.98935790786328</c:v>
                </c:pt>
                <c:pt idx="628">
                  <c:v>-89.989600151449721</c:v>
                </c:pt>
                <c:pt idx="629">
                  <c:v>-89.989836880899318</c:v>
                </c:pt>
                <c:pt idx="630">
                  <c:v>-89.990068221729118</c:v>
                </c:pt>
                <c:pt idx="631">
                  <c:v>-89.990294296598975</c:v>
                </c:pt>
                <c:pt idx="632">
                  <c:v>-89.990515225376853</c:v>
                </c:pt>
                <c:pt idx="633">
                  <c:v>-89.990731125202046</c:v>
                </c:pt>
                <c:pt idx="634">
                  <c:v>-89.990942110547479</c:v>
                </c:pt>
                <c:pt idx="635">
                  <c:v>-89.991148293280375</c:v>
                </c:pt>
                <c:pt idx="636">
                  <c:v>-89.991349782721471</c:v>
                </c:pt>
                <c:pt idx="637">
                  <c:v>-89.991546685703156</c:v>
                </c:pt>
                <c:pt idx="638">
                  <c:v>-89.991739106625957</c:v>
                </c:pt>
                <c:pt idx="639">
                  <c:v>-89.991927147514019</c:v>
                </c:pt>
                <c:pt idx="640">
                  <c:v>-89.992110908069051</c:v>
                </c:pt>
                <c:pt idx="641">
                  <c:v>-89.992290485723331</c:v>
                </c:pt>
                <c:pt idx="642">
                  <c:v>-89.99246597569126</c:v>
                </c:pt>
                <c:pt idx="643">
                  <c:v>-89.992637471020018</c:v>
                </c:pt>
                <c:pt idx="644">
                  <c:v>-89.992805062638595</c:v>
                </c:pt>
                <c:pt idx="645">
                  <c:v>-89.992968839406316</c:v>
                </c:pt>
                <c:pt idx="646">
                  <c:v>-89.993128888159788</c:v>
                </c:pt>
                <c:pt idx="647">
                  <c:v>-89.993285293758916</c:v>
                </c:pt>
                <c:pt idx="648">
                  <c:v>-89.993438139132081</c:v>
                </c:pt>
                <c:pt idx="649">
                  <c:v>-89.993587505319866</c:v>
                </c:pt>
                <c:pt idx="650">
                  <c:v>-89.993733471518212</c:v>
                </c:pt>
                <c:pt idx="651">
                  <c:v>-89.993876115120301</c:v>
                </c:pt>
                <c:pt idx="652">
                  <c:v>-89.994015511757681</c:v>
                </c:pt>
                <c:pt idx="653">
                  <c:v>-89.994151735340282</c:v>
                </c:pt>
                <c:pt idx="654">
                  <c:v>-89.994284858095611</c:v>
                </c:pt>
                <c:pt idx="655">
                  <c:v>-89.994414950607151</c:v>
                </c:pt>
                <c:pt idx="656">
                  <c:v>-89.994542081851648</c:v>
                </c:pt>
                <c:pt idx="657">
                  <c:v>-89.994666319235776</c:v>
                </c:pt>
                <c:pt idx="658">
                  <c:v>-89.99478772863182</c:v>
                </c:pt>
                <c:pt idx="659">
                  <c:v>-89.994906374412651</c:v>
                </c:pt>
                <c:pt idx="660">
                  <c:v>-89.995022319485841</c:v>
                </c:pt>
                <c:pt idx="661">
                  <c:v>-89.995135625326981</c:v>
                </c:pt>
                <c:pt idx="662">
                  <c:v>-89.99524635201233</c:v>
                </c:pt>
                <c:pt idx="663">
                  <c:v>-89.995354558250654</c:v>
                </c:pt>
                <c:pt idx="664">
                  <c:v>-89.995460301414283</c:v>
                </c:pt>
                <c:pt idx="665">
                  <c:v>-89.995563637569703</c:v>
                </c:pt>
                <c:pt idx="666">
                  <c:v>-89.995664621507089</c:v>
                </c:pt>
                <c:pt idx="667">
                  <c:v>-89.995763306769419</c:v>
                </c:pt>
                <c:pt idx="668">
                  <c:v>-89.99585974568096</c:v>
                </c:pt>
                <c:pt idx="669">
                  <c:v>-89.995953989374897</c:v>
                </c:pt>
                <c:pt idx="670">
                  <c:v>-89.996046087820474</c:v>
                </c:pt>
                <c:pt idx="671">
                  <c:v>-89.996136089849472</c:v>
                </c:pt>
                <c:pt idx="672">
                  <c:v>-89.996224043182238</c:v>
                </c:pt>
                <c:pt idx="673">
                  <c:v>-89.996309994452716</c:v>
                </c:pt>
                <c:pt idx="674">
                  <c:v>-89.996393989233425</c:v>
                </c:pt>
                <c:pt idx="675">
                  <c:v>-89.996476072059536</c:v>
                </c:pt>
                <c:pt idx="676">
                  <c:v>-89.996556286452432</c:v>
                </c:pt>
                <c:pt idx="677">
                  <c:v>-89.996634674942811</c:v>
                </c:pt>
                <c:pt idx="678">
                  <c:v>-89.996711279093304</c:v>
                </c:pt>
                <c:pt idx="679">
                  <c:v>-89.996786139520495</c:v>
                </c:pt>
                <c:pt idx="680">
                  <c:v>-89.996859295916323</c:v>
                </c:pt>
                <c:pt idx="681">
                  <c:v>-89.996930787069303</c:v>
                </c:pt>
                <c:pt idx="682">
                  <c:v>-89.997000650884928</c:v>
                </c:pt>
                <c:pt idx="683">
                  <c:v>-89.997068924406008</c:v>
                </c:pt>
                <c:pt idx="684">
                  <c:v>-89.997135643831996</c:v>
                </c:pt>
                <c:pt idx="685">
                  <c:v>-89.997200844538455</c:v>
                </c:pt>
                <c:pt idx="686">
                  <c:v>-89.997264561095619</c:v>
                </c:pt>
                <c:pt idx="687">
                  <c:v>-89.997326827286912</c:v>
                </c:pt>
                <c:pt idx="688">
                  <c:v>-89.997387676126635</c:v>
                </c:pt>
                <c:pt idx="689">
                  <c:v>-89.997447139877664</c:v>
                </c:pt>
                <c:pt idx="690">
                  <c:v>-89.997505250068485</c:v>
                </c:pt>
                <c:pt idx="691">
                  <c:v>-89.99756203750988</c:v>
                </c:pt>
                <c:pt idx="692">
                  <c:v>-89.997617532311295</c:v>
                </c:pt>
                <c:pt idx="693">
                  <c:v>-89.997671763896832</c:v>
                </c:pt>
                <c:pt idx="694">
                  <c:v>-89.997724761020734</c:v>
                </c:pt>
                <c:pt idx="695">
                  <c:v>-89.997776551782835</c:v>
                </c:pt>
                <c:pt idx="696">
                  <c:v>-89.997827163643279</c:v>
                </c:pt>
                <c:pt idx="697">
                  <c:v>-89.997876623437122</c:v>
                </c:pt>
                <c:pt idx="698">
                  <c:v>-89.997924957388605</c:v>
                </c:pt>
                <c:pt idx="699">
                  <c:v>-89.997972191125044</c:v>
                </c:pt>
                <c:pt idx="700">
                  <c:v>-89.998018349690369</c:v>
                </c:pt>
                <c:pt idx="701">
                  <c:v>-89.998063457558473</c:v>
                </c:pt>
                <c:pt idx="702">
                  <c:v>-89.998107538646167</c:v>
                </c:pt>
                <c:pt idx="703">
                  <c:v>-89.998150616325759</c:v>
                </c:pt>
                <c:pt idx="704">
                  <c:v>-89.998192713437675</c:v>
                </c:pt>
                <c:pt idx="705">
                  <c:v>-89.99823385230232</c:v>
                </c:pt>
                <c:pt idx="706">
                  <c:v>-89.998274054732121</c:v>
                </c:pt>
                <c:pt idx="707">
                  <c:v>-89.998313342042877</c:v>
                </c:pt>
                <c:pt idx="708">
                  <c:v>-89.998351735065256</c:v>
                </c:pt>
                <c:pt idx="709">
                  <c:v>-89.99838925415574</c:v>
                </c:pt>
                <c:pt idx="710">
                  <c:v>-89.998425919207492</c:v>
                </c:pt>
                <c:pt idx="711">
                  <c:v>-89.998461749660734</c:v>
                </c:pt>
                <c:pt idx="712">
                  <c:v>-89.998496764513291</c:v>
                </c:pt>
                <c:pt idx="713">
                  <c:v>-89.998530982330536</c:v>
                </c:pt>
                <c:pt idx="714">
                  <c:v>-89.998564421255139</c:v>
                </c:pt>
                <c:pt idx="715">
                  <c:v>-89.998597099016891</c:v>
                </c:pt>
                <c:pt idx="716">
                  <c:v>-89.998629032941977</c:v>
                </c:pt>
                <c:pt idx="717">
                  <c:v>-89.998660239962192</c:v>
                </c:pt>
                <c:pt idx="718">
                  <c:v>-89.9986907366239</c:v>
                </c:pt>
                <c:pt idx="719">
                  <c:v>-89.998720539096823</c:v>
                </c:pt>
                <c:pt idx="720">
                  <c:v>-89.998749663182636</c:v>
                </c:pt>
                <c:pt idx="721">
                  <c:v>-89.998778124323337</c:v>
                </c:pt>
                <c:pt idx="722">
                  <c:v>-89.998805937609376</c:v>
                </c:pt>
                <c:pt idx="723">
                  <c:v>-89.99883311778774</c:v>
                </c:pt>
                <c:pt idx="724">
                  <c:v>-89.9988596792697</c:v>
                </c:pt>
                <c:pt idx="725">
                  <c:v>-89.99888563613851</c:v>
                </c:pt>
                <c:pt idx="726">
                  <c:v>-89.998911002156845</c:v>
                </c:pt>
                <c:pt idx="727">
                  <c:v>-89.998935790774127</c:v>
                </c:pt>
                <c:pt idx="728">
                  <c:v>-89.998960015133605</c:v>
                </c:pt>
                <c:pt idx="729">
                  <c:v>-89.998983688079321</c:v>
                </c:pt>
                <c:pt idx="730">
                  <c:v>-89.999006822162997</c:v>
                </c:pt>
                <c:pt idx="731">
                  <c:v>-89.999029429650662</c:v>
                </c:pt>
                <c:pt idx="732">
                  <c:v>-89.999051522529044</c:v>
                </c:pt>
                <c:pt idx="733">
                  <c:v>-89.99907311251215</c:v>
                </c:pt>
                <c:pt idx="734">
                  <c:v>-89.999094211047236</c:v>
                </c:pt>
                <c:pt idx="735">
                  <c:v>-89.99911482932103</c:v>
                </c:pt>
                <c:pt idx="736">
                  <c:v>-89.999134978265602</c:v>
                </c:pt>
                <c:pt idx="737">
                  <c:v>-89.999154668564202</c:v>
                </c:pt>
                <c:pt idx="738">
                  <c:v>-89.999173910656893</c:v>
                </c:pt>
                <c:pt idx="739">
                  <c:v>-89.999192714746101</c:v>
                </c:pt>
                <c:pt idx="740">
                  <c:v>-89.99921109080195</c:v>
                </c:pt>
                <c:pt idx="741">
                  <c:v>-89.999229048567713</c:v>
                </c:pt>
                <c:pt idx="742">
                  <c:v>-89.999246597564806</c:v>
                </c:pt>
                <c:pt idx="743">
                  <c:v>-89.999263747097956</c:v>
                </c:pt>
                <c:pt idx="744">
                  <c:v>-89.999280506260092</c:v>
                </c:pt>
                <c:pt idx="745">
                  <c:v>-89.999296883937134</c:v>
                </c:pt>
                <c:pt idx="746">
                  <c:v>-89.999312888812696</c:v>
                </c:pt>
                <c:pt idx="747">
                  <c:v>-89.999328529372832</c:v>
                </c:pt>
                <c:pt idx="748">
                  <c:v>-89.999343813910357</c:v>
                </c:pt>
                <c:pt idx="749">
                  <c:v>-89.999358750529339</c:v>
                </c:pt>
                <c:pt idx="750">
                  <c:v>-89.999373347149344</c:v>
                </c:pt>
                <c:pt idx="751">
                  <c:v>-89.999387611509704</c:v>
                </c:pt>
                <c:pt idx="752">
                  <c:v>-89.999401551173591</c:v>
                </c:pt>
                <c:pt idx="753">
                  <c:v>-89.999415173532</c:v>
                </c:pt>
                <c:pt idx="754">
                  <c:v>-89.999428485807698</c:v>
                </c:pt>
                <c:pt idx="755">
                  <c:v>-89.99944149505896</c:v>
                </c:pt>
                <c:pt idx="756">
                  <c:v>-89.999454208183522</c:v>
                </c:pt>
                <c:pt idx="757">
                  <c:v>-89.999466631922047</c:v>
                </c:pt>
                <c:pt idx="758">
                  <c:v>-89.999478772861764</c:v>
                </c:pt>
                <c:pt idx="759">
                  <c:v>-89.999490637439948</c:v>
                </c:pt>
                <c:pt idx="760">
                  <c:v>-89.999502231947346</c:v>
                </c:pt>
                <c:pt idx="761">
                  <c:v>-89.999513562531533</c:v>
                </c:pt>
                <c:pt idx="762">
                  <c:v>-89.999524635200146</c:v>
                </c:pt>
                <c:pt idx="763">
                  <c:v>-89.999535455824059</c:v>
                </c:pt>
                <c:pt idx="764">
                  <c:v>-89.999546030140493</c:v>
                </c:pt>
                <c:pt idx="765">
                  <c:v>-89.999556363756099</c:v>
                </c:pt>
                <c:pt idx="766">
                  <c:v>-89.999566462149886</c:v>
                </c:pt>
                <c:pt idx="767">
                  <c:v>-89.999576330676177</c:v>
                </c:pt>
                <c:pt idx="768">
                  <c:v>-89.999585974567381</c:v>
                </c:pt>
                <c:pt idx="769">
                  <c:v>-89.999595398936819</c:v>
                </c:pt>
                <c:pt idx="770">
                  <c:v>-89.999604608781425</c:v>
                </c:pt>
                <c:pt idx="771">
                  <c:v>-89.999613608984376</c:v>
                </c:pt>
                <c:pt idx="772">
                  <c:v>-89.999622404317677</c:v>
                </c:pt>
                <c:pt idx="773">
                  <c:v>-89.999630999444761</c:v>
                </c:pt>
                <c:pt idx="774">
                  <c:v>-89.999639398922866</c:v>
                </c:pt>
                <c:pt idx="775">
                  <c:v>-89.999647607205503</c:v>
                </c:pt>
                <c:pt idx="776">
                  <c:v>-89.999655628644817</c:v>
                </c:pt>
                <c:pt idx="777">
                  <c:v>-89.999663467493903</c:v>
                </c:pt>
                <c:pt idx="778">
                  <c:v>-89.999671127908954</c:v>
                </c:pt>
                <c:pt idx="779">
                  <c:v>-89.99967861395173</c:v>
                </c:pt>
                <c:pt idx="780">
                  <c:v>-89.999685929591308</c:v>
                </c:pt>
                <c:pt idx="781">
                  <c:v>-89.999693078706642</c:v>
                </c:pt>
                <c:pt idx="782">
                  <c:v>-89.999700065088234</c:v>
                </c:pt>
                <c:pt idx="783">
                  <c:v>-89.999706892440358</c:v>
                </c:pt>
                <c:pt idx="784">
                  <c:v>-89.999713564382972</c:v>
                </c:pt>
                <c:pt idx="785">
                  <c:v>-89.999720084453614</c:v>
                </c:pt>
                <c:pt idx="786">
                  <c:v>-89.999726456109343</c:v>
                </c:pt>
                <c:pt idx="787">
                  <c:v>-89.999732682728506</c:v>
                </c:pt>
                <c:pt idx="788">
                  <c:v>-89.999738767612499</c:v>
                </c:pt>
                <c:pt idx="789">
                  <c:v>-89.999744713987596</c:v>
                </c:pt>
                <c:pt idx="790">
                  <c:v>-89.999750525006704</c:v>
                </c:pt>
                <c:pt idx="791">
                  <c:v>-89.999756203750835</c:v>
                </c:pt>
                <c:pt idx="792">
                  <c:v>-89.999761753230999</c:v>
                </c:pt>
                <c:pt idx="793">
                  <c:v>-89.999767176389568</c:v>
                </c:pt>
                <c:pt idx="794">
                  <c:v>-89.999772476101967</c:v>
                </c:pt>
                <c:pt idx="795">
                  <c:v>-89.999777655178178</c:v>
                </c:pt>
                <c:pt idx="796">
                  <c:v>-89.999782716364209</c:v>
                </c:pt>
                <c:pt idx="797">
                  <c:v>-89.999787662343621</c:v>
                </c:pt>
                <c:pt idx="798">
                  <c:v>-89.999792495738774</c:v>
                </c:pt>
                <c:pt idx="799">
                  <c:v>-89.999797219112438</c:v>
                </c:pt>
                <c:pt idx="800">
                  <c:v>-89.999801834968977</c:v>
                </c:pt>
                <c:pt idx="801">
                  <c:v>-89.999806345755758</c:v>
                </c:pt>
                <c:pt idx="802">
                  <c:v>-89.999810753864537</c:v>
                </c:pt>
                <c:pt idx="803">
                  <c:v>-89.999815061632518</c:v>
                </c:pt>
                <c:pt idx="804">
                  <c:v>-89.999819271343696</c:v>
                </c:pt>
                <c:pt idx="805">
                  <c:v>-89.999823385230172</c:v>
                </c:pt>
                <c:pt idx="806">
                  <c:v>-89.99982740547317</c:v>
                </c:pt>
                <c:pt idx="807">
                  <c:v>-89.999831334204245</c:v>
                </c:pt>
                <c:pt idx="808">
                  <c:v>-89.999835173506483</c:v>
                </c:pt>
                <c:pt idx="809">
                  <c:v>-89.999838925415531</c:v>
                </c:pt>
                <c:pt idx="810">
                  <c:v>-89.999842591920711</c:v>
                </c:pt>
                <c:pt idx="811">
                  <c:v>-89.999846174966052</c:v>
                </c:pt>
                <c:pt idx="812">
                  <c:v>-89.999849676451305</c:v>
                </c:pt>
                <c:pt idx="813">
                  <c:v>-89.999853098233046</c:v>
                </c:pt>
                <c:pt idx="814">
                  <c:v>-89.999856442125477</c:v>
                </c:pt>
                <c:pt idx="815">
                  <c:v>-89.999859709901656</c:v>
                </c:pt>
                <c:pt idx="816">
                  <c:v>-89.999862903294172</c:v>
                </c:pt>
                <c:pt idx="817">
                  <c:v>-89.999866023996205</c:v>
                </c:pt>
                <c:pt idx="818">
                  <c:v>-89.999869073662367</c:v>
                </c:pt>
              </c:numCache>
            </c:numRef>
          </c:yVal>
          <c:smooth val="1"/>
          <c:extLst>
            <c:ext xmlns:c16="http://schemas.microsoft.com/office/drawing/2014/chart" uri="{C3380CC4-5D6E-409C-BE32-E72D297353CC}">
              <c16:uniqueId val="{00000002-74C4-43A4-AE97-47ACE4F74715}"/>
            </c:ext>
          </c:extLst>
        </c:ser>
        <c:ser>
          <c:idx val="2"/>
          <c:order val="2"/>
          <c:tx>
            <c:v>fz_comp</c:v>
          </c:tx>
          <c:marker>
            <c:symbol val="none"/>
          </c:marker>
          <c:dPt>
            <c:idx val="1"/>
            <c:bubble3D val="0"/>
            <c:spPr>
              <a:ln>
                <a:prstDash val="sysDot"/>
              </a:ln>
            </c:spPr>
            <c:extLst>
              <c:ext xmlns:c16="http://schemas.microsoft.com/office/drawing/2014/chart" uri="{C3380CC4-5D6E-409C-BE32-E72D297353CC}">
                <c16:uniqueId val="{00000004-74C4-43A4-AE97-47ACE4F74715}"/>
              </c:ext>
            </c:extLst>
          </c:dPt>
          <c:xVal>
            <c:numRef>
              <c:f>Sheet2!$D$28:$E$28</c:f>
              <c:numCache>
                <c:formatCode>General</c:formatCode>
                <c:ptCount val="2"/>
                <c:pt idx="0">
                  <c:v>72.873142441344029</c:v>
                </c:pt>
                <c:pt idx="1">
                  <c:v>72.873142441344029</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5-74C4-43A4-AE97-47ACE4F74715}"/>
            </c:ext>
          </c:extLst>
        </c:ser>
        <c:ser>
          <c:idx val="3"/>
          <c:order val="3"/>
          <c:tx>
            <c:v>fp_comp1</c:v>
          </c:tx>
          <c:spPr>
            <a:ln>
              <a:prstDash val="sysDot"/>
            </a:ln>
          </c:spPr>
          <c:marker>
            <c:symbol val="none"/>
          </c:marker>
          <c:xVal>
            <c:numRef>
              <c:f>Sheet2!$D$29:$E$29</c:f>
              <c:numCache>
                <c:formatCode>General</c:formatCode>
                <c:ptCount val="2"/>
                <c:pt idx="0">
                  <c:v>1.8180060866974674E-2</c:v>
                </c:pt>
                <c:pt idx="1">
                  <c:v>1.8180060866974674E-2</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6-74C4-43A4-AE97-47ACE4F74715}"/>
            </c:ext>
          </c:extLst>
        </c:ser>
        <c:ser>
          <c:idx val="4"/>
          <c:order val="4"/>
          <c:tx>
            <c:v>fp_comp2</c:v>
          </c:tx>
          <c:spPr>
            <a:ln>
              <a:prstDash val="sysDot"/>
            </a:ln>
          </c:spPr>
          <c:marker>
            <c:symbol val="none"/>
          </c:marker>
          <c:xVal>
            <c:numRef>
              <c:f>Sheet2!$D$30:$E$30</c:f>
              <c:numCache>
                <c:formatCode>General</c:formatCode>
                <c:ptCount val="2"/>
                <c:pt idx="0">
                  <c:v>34659.17750259045</c:v>
                </c:pt>
                <c:pt idx="1">
                  <c:v>34659.17750259045</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7-74C4-43A4-AE97-47ACE4F74715}"/>
            </c:ext>
          </c:extLst>
        </c:ser>
        <c:dLbls>
          <c:showLegendKey val="0"/>
          <c:showVal val="0"/>
          <c:showCatName val="0"/>
          <c:showSerName val="0"/>
          <c:showPercent val="0"/>
          <c:showBubbleSize val="0"/>
        </c:dLbls>
        <c:axId val="529268096"/>
        <c:axId val="528811136"/>
      </c:scatterChart>
      <c:valAx>
        <c:axId val="529259904"/>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266176"/>
        <c:crossesAt val="-30"/>
        <c:crossBetween val="midCat"/>
      </c:valAx>
      <c:valAx>
        <c:axId val="52926617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59904"/>
        <c:crossesAt val="100"/>
        <c:crossBetween val="midCat"/>
      </c:valAx>
      <c:valAx>
        <c:axId val="529268096"/>
        <c:scaling>
          <c:logBase val="10"/>
          <c:orientation val="minMax"/>
        </c:scaling>
        <c:delete val="1"/>
        <c:axPos val="b"/>
        <c:numFmt formatCode="0" sourceLinked="1"/>
        <c:majorTickMark val="out"/>
        <c:minorTickMark val="none"/>
        <c:tickLblPos val="nextTo"/>
        <c:crossAx val="528811136"/>
        <c:crosses val="autoZero"/>
        <c:crossBetween val="midCat"/>
      </c:valAx>
      <c:valAx>
        <c:axId val="528811136"/>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68096"/>
        <c:crosses val="max"/>
        <c:crossBetween val="midCat"/>
        <c:majorUnit val="30"/>
      </c:valAx>
    </c:plotArea>
    <c:legend>
      <c:legendPos val="r"/>
      <c:layout>
        <c:manualLayout>
          <c:xMode val="edge"/>
          <c:yMode val="edge"/>
          <c:x val="0.60581283524453811"/>
          <c:y val="0.13939707332880902"/>
          <c:w val="0.20263215017328617"/>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Loop</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Sheet2!$AR$4:$AR$822</c:f>
              <c:numCache>
                <c:formatCode>0.0000</c:formatCode>
                <c:ptCount val="819"/>
                <c:pt idx="0">
                  <c:v>19.306575763971711</c:v>
                </c:pt>
                <c:pt idx="1">
                  <c:v>19.229815098256015</c:v>
                </c:pt>
                <c:pt idx="2">
                  <c:v>19.154730948695612</c:v>
                </c:pt>
                <c:pt idx="3">
                  <c:v>19.081275350015876</c:v>
                </c:pt>
                <c:pt idx="4">
                  <c:v>19.009398344629464</c:v>
                </c:pt>
                <c:pt idx="5">
                  <c:v>18.939048078884628</c:v>
                </c:pt>
                <c:pt idx="6">
                  <c:v>18.870170900623908</c:v>
                </c:pt>
                <c:pt idx="7">
                  <c:v>18.802711457410577</c:v>
                </c:pt>
                <c:pt idx="8">
                  <c:v>18.736612794819383</c:v>
                </c:pt>
                <c:pt idx="9">
                  <c:v>18.671816454232744</c:v>
                </c:pt>
                <c:pt idx="10">
                  <c:v>18.608262569634039</c:v>
                </c:pt>
                <c:pt idx="11">
                  <c:v>18.545889962943743</c:v>
                </c:pt>
                <c:pt idx="12">
                  <c:v>18.484636237501238</c:v>
                </c:pt>
                <c:pt idx="13">
                  <c:v>18.424437869355234</c:v>
                </c:pt>
                <c:pt idx="14">
                  <c:v>18.365230296086413</c:v>
                </c:pt>
                <c:pt idx="15">
                  <c:v>18.306948002947561</c:v>
                </c:pt>
                <c:pt idx="16">
                  <c:v>18.249524606167515</c:v>
                </c:pt>
                <c:pt idx="17">
                  <c:v>18.192892933325812</c:v>
                </c:pt>
                <c:pt idx="18">
                  <c:v>18.136985100762498</c:v>
                </c:pt>
                <c:pt idx="19">
                  <c:v>18.081732588044975</c:v>
                </c:pt>
                <c:pt idx="20">
                  <c:v>18.027066309565189</c:v>
                </c:pt>
                <c:pt idx="21">
                  <c:v>17.972916683392018</c:v>
                </c:pt>
                <c:pt idx="22">
                  <c:v>17.919213697548219</c:v>
                </c:pt>
                <c:pt idx="23">
                  <c:v>17.865886973924315</c:v>
                </c:pt>
                <c:pt idx="24">
                  <c:v>17.812865830078092</c:v>
                </c:pt>
                <c:pt idx="25">
                  <c:v>17.760079339202139</c:v>
                </c:pt>
                <c:pt idx="26">
                  <c:v>17.707456388568676</c:v>
                </c:pt>
                <c:pt idx="27">
                  <c:v>17.654925736784367</c:v>
                </c:pt>
                <c:pt idx="28">
                  <c:v>17.602416070204885</c:v>
                </c:pt>
                <c:pt idx="29">
                  <c:v>17.549856058871544</c:v>
                </c:pt>
                <c:pt idx="30">
                  <c:v>17.497174412339209</c:v>
                </c:pt>
                <c:pt idx="31">
                  <c:v>17.444299935766036</c:v>
                </c:pt>
                <c:pt idx="32">
                  <c:v>17.391161586632126</c:v>
                </c:pt>
                <c:pt idx="33">
                  <c:v>17.337688532444975</c:v>
                </c:pt>
                <c:pt idx="34">
                  <c:v>17.283810209774739</c:v>
                </c:pt>
                <c:pt idx="35">
                  <c:v>17.229456384943472</c:v>
                </c:pt>
                <c:pt idx="36">
                  <c:v>17.174557216666688</c:v>
                </c:pt>
                <c:pt idx="37">
                  <c:v>17.119043320916443</c:v>
                </c:pt>
                <c:pt idx="38">
                  <c:v>17.06284583824031</c:v>
                </c:pt>
                <c:pt idx="39">
                  <c:v>17.005896503731481</c:v>
                </c:pt>
                <c:pt idx="40">
                  <c:v>16.948127719801082</c:v>
                </c:pt>
                <c:pt idx="41">
                  <c:v>16.889472631857107</c:v>
                </c:pt>
                <c:pt idx="42">
                  <c:v>16.829865206942468</c:v>
                </c:pt>
                <c:pt idx="43">
                  <c:v>16.76924031533029</c:v>
                </c:pt>
                <c:pt idx="44">
                  <c:v>16.707533815017829</c:v>
                </c:pt>
                <c:pt idx="45">
                  <c:v>16.64468263900093</c:v>
                </c:pt>
                <c:pt idx="46">
                  <c:v>16.580624885150126</c:v>
                </c:pt>
                <c:pt idx="47">
                  <c:v>16.515299908448515</c:v>
                </c:pt>
                <c:pt idx="48">
                  <c:v>16.448648415289522</c:v>
                </c:pt>
                <c:pt idx="49">
                  <c:v>16.380612559472826</c:v>
                </c:pt>
                <c:pt idx="50">
                  <c:v>16.31113603947723</c:v>
                </c:pt>
                <c:pt idx="51">
                  <c:v>16.240164196533424</c:v>
                </c:pt>
                <c:pt idx="52">
                  <c:v>16.167644112967029</c:v>
                </c:pt>
                <c:pt idx="53">
                  <c:v>16.093524710233954</c:v>
                </c:pt>
                <c:pt idx="54">
                  <c:v>16.017756846028018</c:v>
                </c:pt>
                <c:pt idx="55">
                  <c:v>15.940293409803285</c:v>
                </c:pt>
                <c:pt idx="56">
                  <c:v>15.861089416026363</c:v>
                </c:pt>
                <c:pt idx="57">
                  <c:v>15.7801020944508</c:v>
                </c:pt>
                <c:pt idx="58">
                  <c:v>15.6972909766946</c:v>
                </c:pt>
                <c:pt idx="59">
                  <c:v>15.61261797839791</c:v>
                </c:pt>
                <c:pt idx="60">
                  <c:v>15.526047476244269</c:v>
                </c:pt>
                <c:pt idx="61">
                  <c:v>15.437546379145306</c:v>
                </c:pt>
                <c:pt idx="62">
                  <c:v>15.347084192913957</c:v>
                </c:pt>
                <c:pt idx="63">
                  <c:v>15.254633077788387</c:v>
                </c:pt>
                <c:pt idx="64">
                  <c:v>15.16016789821288</c:v>
                </c:pt>
                <c:pt idx="65">
                  <c:v>15.063666264337545</c:v>
                </c:pt>
                <c:pt idx="66">
                  <c:v>14.965108564760872</c:v>
                </c:pt>
                <c:pt idx="67">
                  <c:v>14.864477990110185</c:v>
                </c:pt>
                <c:pt idx="68">
                  <c:v>14.761760547131178</c:v>
                </c:pt>
                <c:pt idx="69">
                  <c:v>14.656945063041508</c:v>
                </c:pt>
                <c:pt idx="70">
                  <c:v>14.550023179988504</c:v>
                </c:pt>
                <c:pt idx="71">
                  <c:v>14.440989339541904</c:v>
                </c:pt>
                <c:pt idx="72">
                  <c:v>14.329840757241929</c:v>
                </c:pt>
                <c:pt idx="73">
                  <c:v>14.216577387314988</c:v>
                </c:pt>
                <c:pt idx="74">
                  <c:v>14.101201877757834</c:v>
                </c:pt>
                <c:pt idx="75">
                  <c:v>13.983719516077453</c:v>
                </c:pt>
                <c:pt idx="76">
                  <c:v>13.864138166056453</c:v>
                </c:pt>
                <c:pt idx="77">
                  <c:v>13.74246819599016</c:v>
                </c:pt>
                <c:pt idx="78">
                  <c:v>13.618722398912073</c:v>
                </c:pt>
                <c:pt idx="79">
                  <c:v>13.492915905386749</c:v>
                </c:pt>
                <c:pt idx="80">
                  <c:v>13.365066089504314</c:v>
                </c:pt>
                <c:pt idx="81">
                  <c:v>13.235192468755638</c:v>
                </c:pt>
                <c:pt idx="82">
                  <c:v>13.103316598504623</c:v>
                </c:pt>
                <c:pt idx="83">
                  <c:v>12.969461961799741</c:v>
                </c:pt>
                <c:pt idx="84">
                  <c:v>12.833653855285849</c:v>
                </c:pt>
                <c:pt idx="85">
                  <c:v>12.695919271984142</c:v>
                </c:pt>
                <c:pt idx="86">
                  <c:v>12.556286781707509</c:v>
                </c:pt>
                <c:pt idx="87">
                  <c:v>12.414786409869254</c:v>
                </c:pt>
                <c:pt idx="88">
                  <c:v>12.271449515425363</c:v>
                </c:pt>
                <c:pt idx="89">
                  <c:v>12.126308668664596</c:v>
                </c:pt>
                <c:pt idx="90">
                  <c:v>11.979397529531344</c:v>
                </c:pt>
                <c:pt idx="91">
                  <c:v>11.830750727126034</c:v>
                </c:pt>
                <c:pt idx="92">
                  <c:v>11.680403740988655</c:v>
                </c:pt>
                <c:pt idx="93">
                  <c:v>11.528392784722829</c:v>
                </c:pt>
                <c:pt idx="94">
                  <c:v>11.374754692470251</c:v>
                </c:pt>
                <c:pt idx="95">
                  <c:v>11.219526808693313</c:v>
                </c:pt>
                <c:pt idx="96">
                  <c:v>11.062746881671874</c:v>
                </c:pt>
                <c:pt idx="97">
                  <c:v>10.904452961066735</c:v>
                </c:pt>
                <c:pt idx="98">
                  <c:v>10.744683299850092</c:v>
                </c:pt>
                <c:pt idx="99">
                  <c:v>10.583476260850919</c:v>
                </c:pt>
                <c:pt idx="100">
                  <c:v>10.420870228113703</c:v>
                </c:pt>
                <c:pt idx="101">
                  <c:v>10.256903523219588</c:v>
                </c:pt>
                <c:pt idx="102">
                  <c:v>10.091614326673824</c:v>
                </c:pt>
                <c:pt idx="103">
                  <c:v>9.9250406044202144</c:v>
                </c:pt>
                <c:pt idx="104">
                  <c:v>9.7572200395025597</c:v>
                </c:pt>
                <c:pt idx="105">
                  <c:v>9.5881899688571046</c:v>
                </c:pt>
                <c:pt idx="106">
                  <c:v>9.4179873251853472</c:v>
                </c:pt>
                <c:pt idx="107">
                  <c:v>9.2466485838278381</c:v>
                </c:pt>
                <c:pt idx="108">
                  <c:v>9.0742097145313245</c:v>
                </c:pt>
                <c:pt idx="109">
                  <c:v>8.9007061379801264</c:v>
                </c:pt>
                <c:pt idx="110">
                  <c:v>8.7261726869406466</c:v>
                </c:pt>
                <c:pt idx="111">
                  <c:v>8.5506435718529055</c:v>
                </c:pt>
                <c:pt idx="112">
                  <c:v>8.3741523506880533</c:v>
                </c:pt>
                <c:pt idx="113">
                  <c:v>8.1967319028801988</c:v>
                </c:pt>
                <c:pt idx="114">
                  <c:v>8.0184144071328411</c:v>
                </c:pt>
                <c:pt idx="115">
                  <c:v>7.839231322894026</c:v>
                </c:pt>
                <c:pt idx="116">
                  <c:v>7.6592133752908502</c:v>
                </c:pt>
                <c:pt idx="117">
                  <c:v>7.4783905433126527</c:v>
                </c:pt>
                <c:pt idx="118">
                  <c:v>7.2967920510317832</c:v>
                </c:pt>
                <c:pt idx="119">
                  <c:v>7.1144463616538083</c:v>
                </c:pt>
                <c:pt idx="120">
                  <c:v>6.9313811741909568</c:v>
                </c:pt>
                <c:pt idx="121">
                  <c:v>6.7476234225581955</c:v>
                </c:pt>
                <c:pt idx="122">
                  <c:v>6.5631992768960252</c:v>
                </c:pt>
                <c:pt idx="123">
                  <c:v>6.3781341469311634</c:v>
                </c:pt>
                <c:pt idx="124">
                  <c:v>6.1924526871923185</c:v>
                </c:pt>
                <c:pt idx="125">
                  <c:v>6.0061788039071011</c:v>
                </c:pt>
                <c:pt idx="126">
                  <c:v>5.819335663412712</c:v>
                </c:pt>
                <c:pt idx="127">
                  <c:v>5.6319457019227492</c:v>
                </c:pt>
                <c:pt idx="128">
                  <c:v>5.4440306364997078</c:v>
                </c:pt>
                <c:pt idx="129">
                  <c:v>5.2556114770921916</c:v>
                </c:pt>
                <c:pt idx="130">
                  <c:v>5.0667085395038889</c:v>
                </c:pt>
                <c:pt idx="131">
                  <c:v>4.8773414591700011</c:v>
                </c:pt>
                <c:pt idx="132">
                  <c:v>4.6875292056255908</c:v>
                </c:pt>
                <c:pt idx="133">
                  <c:v>4.4972900975576202</c:v>
                </c:pt>
                <c:pt idx="134">
                  <c:v>4.3066418183412161</c:v>
                </c:pt>
                <c:pt idx="135">
                  <c:v>4.1156014319681411</c:v>
                </c:pt>
                <c:pt idx="136">
                  <c:v>3.9241853992826385</c:v>
                </c:pt>
                <c:pt idx="137">
                  <c:v>3.7324095944473292</c:v>
                </c:pt>
                <c:pt idx="138">
                  <c:v>3.5402893215679434</c:v>
                </c:pt>
                <c:pt idx="139">
                  <c:v>3.3478393314130876</c:v>
                </c:pt>
                <c:pt idx="140">
                  <c:v>3.1550738381704768</c:v>
                </c:pt>
                <c:pt idx="141">
                  <c:v>2.9620065361868733</c:v>
                </c:pt>
                <c:pt idx="142">
                  <c:v>2.768650616645207</c:v>
                </c:pt>
                <c:pt idx="143">
                  <c:v>2.5750187841361445</c:v>
                </c:pt>
                <c:pt idx="144">
                  <c:v>2.3811232730872156</c:v>
                </c:pt>
                <c:pt idx="145">
                  <c:v>2.1869758640163646</c:v>
                </c:pt>
                <c:pt idx="146">
                  <c:v>1.9925878995807302</c:v>
                </c:pt>
                <c:pt idx="147">
                  <c:v>1.7979703003962584</c:v>
                </c:pt>
                <c:pt idx="148">
                  <c:v>1.6031335806057321</c:v>
                </c:pt>
                <c:pt idx="149">
                  <c:v>1.4080878631770339</c:v>
                </c:pt>
                <c:pt idx="150">
                  <c:v>1.2128428949164025</c:v>
                </c:pt>
                <c:pt idx="151">
                  <c:v>1.0174080611831506</c:v>
                </c:pt>
                <c:pt idx="152">
                  <c:v>0.82179240029606504</c:v>
                </c:pt>
                <c:pt idx="153">
                  <c:v>0.6260046176226588</c:v>
                </c:pt>
                <c:pt idx="154">
                  <c:v>0.43005309934527958</c:v>
                </c:pt>
                <c:pt idx="155">
                  <c:v>0.2339459258994836</c:v>
                </c:pt>
                <c:pt idx="156">
                  <c:v>3.7690885081588021E-2</c:v>
                </c:pt>
                <c:pt idx="157">
                  <c:v>-0.15870451517596607</c:v>
                </c:pt>
                <c:pt idx="158">
                  <c:v>-0.3552330343621648</c:v>
                </c:pt>
                <c:pt idx="159">
                  <c:v>-0.55188768727669668</c:v>
                </c:pt>
                <c:pt idx="160">
                  <c:v>-0.74866173224982546</c:v>
                </c:pt>
                <c:pt idx="161">
                  <c:v>-0.94554865969014301</c:v>
                </c:pt>
                <c:pt idx="162">
                  <c:v>-1.1425421809575234</c:v>
                </c:pt>
                <c:pt idx="163">
                  <c:v>-1.3396362175573557</c:v>
                </c:pt>
                <c:pt idx="164">
                  <c:v>-1.5368248906526283</c:v>
                </c:pt>
                <c:pt idx="165">
                  <c:v>-1.7341025108892865</c:v>
                </c:pt>
                <c:pt idx="166">
                  <c:v>-1.9314635685308481</c:v>
                </c:pt>
                <c:pt idx="167">
                  <c:v>-2.1289027238974967</c:v>
                </c:pt>
                <c:pt idx="168">
                  <c:v>-2.3264147981055459</c:v>
                </c:pt>
                <c:pt idx="169">
                  <c:v>-2.5239947641027527</c:v>
                </c:pt>
                <c:pt idx="170">
                  <c:v>-2.7216377379955112</c:v>
                </c:pt>
                <c:pt idx="171">
                  <c:v>-2.9193389706638015</c:v>
                </c:pt>
                <c:pt idx="172">
                  <c:v>-3.1170938396607433</c:v>
                </c:pt>
                <c:pt idx="173">
                  <c:v>-3.3148978413933143</c:v>
                </c:pt>
                <c:pt idx="174">
                  <c:v>-3.5127465835818654</c:v>
                </c:pt>
                <c:pt idx="175">
                  <c:v>-3.7106357779959325</c:v>
                </c:pt>
                <c:pt idx="176">
                  <c:v>-3.9085612334656368</c:v>
                </c:pt>
                <c:pt idx="177">
                  <c:v>-4.1065188491670064</c:v>
                </c:pt>
                <c:pt idx="178">
                  <c:v>-4.3045046081817411</c:v>
                </c:pt>
                <c:pt idx="179">
                  <c:v>-4.5025145713321564</c:v>
                </c:pt>
                <c:pt idx="180">
                  <c:v>-4.7005448712923581</c:v>
                </c:pt>
                <c:pt idx="181">
                  <c:v>-4.8985917069789124</c:v>
                </c:pt>
                <c:pt idx="182">
                  <c:v>-5.0966513382235838</c:v>
                </c:pt>
                <c:pt idx="183">
                  <c:v>-5.2947200807330823</c:v>
                </c:pt>
                <c:pt idx="184">
                  <c:v>-5.4927943013411777</c:v>
                </c:pt>
                <c:pt idx="185">
                  <c:v>-5.6908704135591712</c:v>
                </c:pt>
                <c:pt idx="186">
                  <c:v>-5.8889448734326741</c:v>
                </c:pt>
                <c:pt idx="187">
                  <c:v>-6.087014175713346</c:v>
                </c:pt>
                <c:pt idx="188">
                  <c:v>-6.2850748503547003</c:v>
                </c:pt>
                <c:pt idx="189">
                  <c:v>-6.4831234593434033</c:v>
                </c:pt>
                <c:pt idx="190">
                  <c:v>-6.6811565938776631</c:v>
                </c:pt>
                <c:pt idx="191">
                  <c:v>-6.8791708719055542</c:v>
                </c:pt>
                <c:pt idx="192">
                  <c:v>-7.0771629360375101</c:v>
                </c:pt>
                <c:pt idx="193">
                  <c:v>-7.2751294518474836</c:v>
                </c:pt>
                <c:pt idx="194">
                  <c:v>-7.4730671065792791</c:v>
                </c:pt>
                <c:pt idx="195">
                  <c:v>-7.6709726082740843</c:v>
                </c:pt>
                <c:pt idx="196">
                  <c:v>-7.8688426853366771</c:v>
                </c:pt>
                <c:pt idx="197">
                  <c:v>-8.066674086558745</c:v>
                </c:pt>
                <c:pt idx="198">
                  <c:v>-8.2644635816167202</c:v>
                </c:pt>
                <c:pt idx="199">
                  <c:v>-8.4622079620637543</c:v>
                </c:pt>
                <c:pt idx="200">
                  <c:v>-8.6599040428333467</c:v>
                </c:pt>
                <c:pt idx="201">
                  <c:v>-8.8575486642738426</c:v>
                </c:pt>
                <c:pt idx="202">
                  <c:v>-9.0551386947306121</c:v>
                </c:pt>
                <c:pt idx="203">
                  <c:v>-9.2526710336939857</c:v>
                </c:pt>
                <c:pt idx="204">
                  <c:v>-9.4501426155274793</c:v>
                </c:pt>
                <c:pt idx="205">
                  <c:v>-9.6475504137912758</c:v>
                </c:pt>
                <c:pt idx="206">
                  <c:v>-9.8448914461729018</c:v>
                </c:pt>
                <c:pt idx="207">
                  <c:v>-10.042162780034378</c:v>
                </c:pt>
                <c:pt idx="208">
                  <c:v>-10.239361538583228</c:v>
                </c:pt>
                <c:pt idx="209">
                  <c:v>-10.436484907669946</c:v>
                </c:pt>
                <c:pt idx="210">
                  <c:v>-10.633530143211718</c:v>
                </c:pt>
                <c:pt idx="211">
                  <c:v>-10.830494579236568</c:v>
                </c:pt>
                <c:pt idx="212">
                  <c:v>-11.027375636537865</c:v>
                </c:pt>
                <c:pt idx="213">
                  <c:v>-11.224170831922507</c:v>
                </c:pt>
                <c:pt idx="214">
                  <c:v>-11.420877788030865</c:v>
                </c:pt>
                <c:pt idx="215">
                  <c:v>-11.617494243698314</c:v>
                </c:pt>
                <c:pt idx="216">
                  <c:v>-11.814018064822136</c:v>
                </c:pt>
                <c:pt idx="217">
                  <c:v>-12.010447255688636</c:v>
                </c:pt>
                <c:pt idx="218">
                  <c:v>-12.206779970707501</c:v>
                </c:pt>
                <c:pt idx="219">
                  <c:v>-12.403014526491503</c:v>
                </c:pt>
                <c:pt idx="220">
                  <c:v>-12.599149414210697</c:v>
                </c:pt>
                <c:pt idx="221">
                  <c:v>-12.795183312140978</c:v>
                </c:pt>
                <c:pt idx="222">
                  <c:v>-12.991115098317913</c:v>
                </c:pt>
                <c:pt idx="223">
                  <c:v>-13.186943863197044</c:v>
                </c:pt>
                <c:pt idx="224">
                  <c:v>-13.382668922214283</c:v>
                </c:pt>
                <c:pt idx="225">
                  <c:v>-13.578289828129538</c:v>
                </c:pt>
                <c:pt idx="226">
                  <c:v>-13.773806383031452</c:v>
                </c:pt>
                <c:pt idx="227">
                  <c:v>-13.969218649872012</c:v>
                </c:pt>
                <c:pt idx="228">
                  <c:v>-14.164526963395755</c:v>
                </c:pt>
                <c:pt idx="229">
                  <c:v>-14.359731940321925</c:v>
                </c:pt>
                <c:pt idx="230">
                  <c:v>-14.55483448863713</c:v>
                </c:pt>
                <c:pt idx="231">
                  <c:v>-14.749835815852204</c:v>
                </c:pt>
                <c:pt idx="232">
                  <c:v>-14.944737436079972</c:v>
                </c:pt>
                <c:pt idx="233">
                  <c:v>-15.139541175791368</c:v>
                </c:pt>
                <c:pt idx="234">
                  <c:v>-15.334249178113279</c:v>
                </c:pt>
                <c:pt idx="235">
                  <c:v>-15.528863905538927</c:v>
                </c:pt>
                <c:pt idx="236">
                  <c:v>-15.723388140930012</c:v>
                </c:pt>
                <c:pt idx="237">
                  <c:v>-15.917824986703863</c:v>
                </c:pt>
                <c:pt idx="238">
                  <c:v>-16.112177862111484</c:v>
                </c:pt>
                <c:pt idx="239">
                  <c:v>-16.306450498531031</c:v>
                </c:pt>
                <c:pt idx="240">
                  <c:v>-16.500646932718752</c:v>
                </c:pt>
                <c:pt idx="241">
                  <c:v>-16.694771497982018</c:v>
                </c:pt>
                <c:pt idx="242">
                  <c:v>-16.888828813260776</c:v>
                </c:pt>
                <c:pt idx="243">
                  <c:v>-17.082823770128943</c:v>
                </c:pt>
                <c:pt idx="244">
                  <c:v>-17.276761517751165</c:v>
                </c:pt>
                <c:pt idx="245">
                  <c:v>-17.470647445858347</c:v>
                </c:pt>
                <c:pt idx="246">
                  <c:v>-17.664487165829126</c:v>
                </c:pt>
                <c:pt idx="247">
                  <c:v>-17.858286489991453</c:v>
                </c:pt>
                <c:pt idx="248">
                  <c:v>-18.05205140928312</c:v>
                </c:pt>
                <c:pt idx="249">
                  <c:v>-18.245788069433075</c:v>
                </c:pt>
                <c:pt idx="250">
                  <c:v>-18.439502745847246</c:v>
                </c:pt>
                <c:pt idx="251">
                  <c:v>-18.633201817400554</c:v>
                </c:pt>
                <c:pt idx="252">
                  <c:v>-18.826891739357677</c:v>
                </c:pt>
                <c:pt idx="253">
                  <c:v>-19.020579015650487</c:v>
                </c:pt>
                <c:pt idx="254">
                  <c:v>-19.214270170758422</c:v>
                </c:pt>
                <c:pt idx="255">
                  <c:v>-19.407971721438692</c:v>
                </c:pt>
                <c:pt idx="256">
                  <c:v>-19.601690148557942</c:v>
                </c:pt>
                <c:pt idx="257">
                  <c:v>-19.795431869275234</c:v>
                </c:pt>
                <c:pt idx="258">
                  <c:v>-19.989203209819774</c:v>
                </c:pt>
                <c:pt idx="259">
                  <c:v>-20.183010379100608</c:v>
                </c:pt>
                <c:pt idx="260">
                  <c:v>-20.376859443368851</c:v>
                </c:pt>
                <c:pt idx="261">
                  <c:v>-20.57075630214192</c:v>
                </c:pt>
                <c:pt idx="262">
                  <c:v>-20.764706665576693</c:v>
                </c:pt>
                <c:pt idx="263">
                  <c:v>-20.958716033460277</c:v>
                </c:pt>
                <c:pt idx="264">
                  <c:v>-21.152789675962506</c:v>
                </c:pt>
                <c:pt idx="265">
                  <c:v>-21.346932616270731</c:v>
                </c:pt>
                <c:pt idx="266">
                  <c:v>-21.54114961520132</c:v>
                </c:pt>
                <c:pt idx="267">
                  <c:v>-21.735445157856851</c:v>
                </c:pt>
                <c:pt idx="268">
                  <c:v>-21.929823442371717</c:v>
                </c:pt>
                <c:pt idx="269">
                  <c:v>-22.124288370763914</c:v>
                </c:pt>
                <c:pt idx="270">
                  <c:v>-22.318843541885567</c:v>
                </c:pt>
                <c:pt idx="271">
                  <c:v>-22.513492246442016</c:v>
                </c:pt>
                <c:pt idx="272">
                  <c:v>-22.708237464028098</c:v>
                </c:pt>
                <c:pt idx="273">
                  <c:v>-22.903081862109776</c:v>
                </c:pt>
                <c:pt idx="274">
                  <c:v>-23.098027796862379</c:v>
                </c:pt>
                <c:pt idx="275">
                  <c:v>-23.293077315762076</c:v>
                </c:pt>
                <c:pt idx="276">
                  <c:v>-23.488232161813208</c:v>
                </c:pt>
                <c:pt idx="277">
                  <c:v>-23.683493779285211</c:v>
                </c:pt>
                <c:pt idx="278">
                  <c:v>-23.87886332082434</c:v>
                </c:pt>
                <c:pt idx="279">
                  <c:v>-24.074341655799838</c:v>
                </c:pt>
                <c:pt idx="280">
                  <c:v>-24.269929379741633</c:v>
                </c:pt>
                <c:pt idx="281">
                  <c:v>-24.465626824725224</c:v>
                </c:pt>
                <c:pt idx="282">
                  <c:v>-24.661434070560379</c:v>
                </c:pt>
                <c:pt idx="283">
                  <c:v>-24.857350956642591</c:v>
                </c:pt>
                <c:pt idx="284">
                  <c:v>-25.05337709433168</c:v>
                </c:pt>
                <c:pt idx="285">
                  <c:v>-25.24951187972604</c:v>
                </c:pt>
                <c:pt idx="286">
                  <c:v>-25.445754506708585</c:v>
                </c:pt>
                <c:pt idx="287">
                  <c:v>-25.642103980148018</c:v>
                </c:pt>
                <c:pt idx="288">
                  <c:v>-25.838559129146898</c:v>
                </c:pt>
                <c:pt idx="289">
                  <c:v>-26.035118620237693</c:v>
                </c:pt>
                <c:pt idx="290">
                  <c:v>-26.231780970435814</c:v>
                </c:pt>
                <c:pt idx="291">
                  <c:v>-26.428544560068953</c:v>
                </c:pt>
                <c:pt idx="292">
                  <c:v>-26.62540764531153</c:v>
                </c:pt>
                <c:pt idx="293">
                  <c:v>-26.822368370359477</c:v>
                </c:pt>
                <c:pt idx="294">
                  <c:v>-27.01942477919668</c:v>
                </c:pt>
                <c:pt idx="295">
                  <c:v>-27.216574826898974</c:v>
                </c:pt>
                <c:pt idx="296">
                  <c:v>-27.413816390449572</c:v>
                </c:pt>
                <c:pt idx="297">
                  <c:v>-27.611147279026792</c:v>
                </c:pt>
                <c:pt idx="298">
                  <c:v>-27.808565243747328</c:v>
                </c:pt>
                <c:pt idx="299">
                  <c:v>-28.006067986847288</c:v>
                </c:pt>
                <c:pt idx="300">
                  <c:v>-28.203653170290977</c:v>
                </c:pt>
                <c:pt idx="301">
                  <c:v>-28.401318423803282</c:v>
                </c:pt>
                <c:pt idx="302">
                  <c:v>-28.599061352325737</c:v>
                </c:pt>
                <c:pt idx="303">
                  <c:v>-28.796879542900673</c:v>
                </c:pt>
                <c:pt idx="304">
                  <c:v>-28.994770570991665</c:v>
                </c:pt>
                <c:pt idx="305">
                  <c:v>-29.192732006251557</c:v>
                </c:pt>
                <c:pt idx="306">
                  <c:v>-29.390761417752042</c:v>
                </c:pt>
                <c:pt idx="307">
                  <c:v>-29.588856378691126</c:v>
                </c:pt>
                <c:pt idx="308">
                  <c:v>-29.787014470596038</c:v>
                </c:pt>
                <c:pt idx="309">
                  <c:v>-29.985233287041414</c:v>
                </c:pt>
                <c:pt idx="310">
                  <c:v>-30.183510436902782</c:v>
                </c:pt>
                <c:pt idx="311">
                  <c:v>-30.381843547166749</c:v>
                </c:pt>
                <c:pt idx="312">
                  <c:v>-30.580230265319003</c:v>
                </c:pt>
                <c:pt idx="313">
                  <c:v>-30.778668261332125</c:v>
                </c:pt>
                <c:pt idx="314">
                  <c:v>-30.977155229274516</c:v>
                </c:pt>
                <c:pt idx="315">
                  <c:v>-31.175688888562284</c:v>
                </c:pt>
                <c:pt idx="316">
                  <c:v>-31.374266984874065</c:v>
                </c:pt>
                <c:pt idx="317">
                  <c:v>-31.572887290750547</c:v>
                </c:pt>
                <c:pt idx="318">
                  <c:v>-31.771547605896565</c:v>
                </c:pt>
                <c:pt idx="319">
                  <c:v>-31.970245757206499</c:v>
                </c:pt>
                <c:pt idx="320">
                  <c:v>-32.168979598529745</c:v>
                </c:pt>
                <c:pt idx="321">
                  <c:v>-32.367747010193597</c:v>
                </c:pt>
                <c:pt idx="322">
                  <c:v>-32.566545898300326</c:v>
                </c:pt>
                <c:pt idx="323">
                  <c:v>-32.76537419381323</c:v>
                </c:pt>
                <c:pt idx="324">
                  <c:v>-32.964229851445111</c:v>
                </c:pt>
                <c:pt idx="325">
                  <c:v>-33.163110848364084</c:v>
                </c:pt>
                <c:pt idx="326">
                  <c:v>-33.362015182727134</c:v>
                </c:pt>
                <c:pt idx="327">
                  <c:v>-33.560940872053564</c:v>
                </c:pt>
                <c:pt idx="328">
                  <c:v>-33.759885951448581</c:v>
                </c:pt>
                <c:pt idx="329">
                  <c:v>-33.958848471685343</c:v>
                </c:pt>
                <c:pt idx="330">
                  <c:v>-34.15782649715473</c:v>
                </c:pt>
                <c:pt idx="331">
                  <c:v>-34.356818103689918</c:v>
                </c:pt>
                <c:pt idx="332">
                  <c:v>-34.555821376271695</c:v>
                </c:pt>
                <c:pt idx="333">
                  <c:v>-34.754834406621228</c:v>
                </c:pt>
                <c:pt idx="334">
                  <c:v>-34.953855290683705</c:v>
                </c:pt>
                <c:pt idx="335">
                  <c:v>-35.152882126008336</c:v>
                </c:pt>
                <c:pt idx="336">
                  <c:v>-35.351913009026262</c:v>
                </c:pt>
                <c:pt idx="337">
                  <c:v>-35.550946032231565</c:v>
                </c:pt>
                <c:pt idx="338">
                  <c:v>-35.749979281263776</c:v>
                </c:pt>
                <c:pt idx="339">
                  <c:v>-35.949010831896103</c:v>
                </c:pt>
                <c:pt idx="340">
                  <c:v>-36.148038746928066</c:v>
                </c:pt>
                <c:pt idx="341">
                  <c:v>-36.347061072983564</c:v>
                </c:pt>
                <c:pt idx="342">
                  <c:v>-36.546075837213046</c:v>
                </c:pt>
                <c:pt idx="343">
                  <c:v>-36.745081043899305</c:v>
                </c:pt>
                <c:pt idx="344">
                  <c:v>-36.94407467096471</c:v>
                </c:pt>
                <c:pt idx="345">
                  <c:v>-37.143054666377935</c:v>
                </c:pt>
                <c:pt idx="346">
                  <c:v>-37.342018944457429</c:v>
                </c:pt>
                <c:pt idx="347">
                  <c:v>-37.540965382068975</c:v>
                </c:pt>
                <c:pt idx="348">
                  <c:v>-37.739891814713133</c:v>
                </c:pt>
                <c:pt idx="349">
                  <c:v>-37.938796032499411</c:v>
                </c:pt>
                <c:pt idx="350">
                  <c:v>-38.137675776002084</c:v>
                </c:pt>
                <c:pt idx="351">
                  <c:v>-38.336528731993766</c:v>
                </c:pt>
                <c:pt idx="352">
                  <c:v>-38.53535252905121</c:v>
                </c:pt>
                <c:pt idx="353">
                  <c:v>-38.734144733027946</c:v>
                </c:pt>
                <c:pt idx="354">
                  <c:v>-38.932902842388401</c:v>
                </c:pt>
                <c:pt idx="355">
                  <c:v>-39.131624283397016</c:v>
                </c:pt>
                <c:pt idx="356">
                  <c:v>-39.330306405156506</c:v>
                </c:pt>
                <c:pt idx="357">
                  <c:v>-39.528946474488535</c:v>
                </c:pt>
                <c:pt idx="358">
                  <c:v>-39.727541670649629</c:v>
                </c:pt>
                <c:pt idx="359">
                  <c:v>-39.926089079875453</c:v>
                </c:pt>
                <c:pt idx="360">
                  <c:v>-40.124585689746468</c:v>
                </c:pt>
                <c:pt idx="361">
                  <c:v>-40.323028383366491</c:v>
                </c:pt>
                <c:pt idx="362">
                  <c:v>-40.521413933347247</c:v>
                </c:pt>
                <c:pt idx="363">
                  <c:v>-40.719738995590134</c:v>
                </c:pt>
                <c:pt idx="364">
                  <c:v>-40.918000102858187</c:v>
                </c:pt>
                <c:pt idx="365">
                  <c:v>-41.116193658128154</c:v>
                </c:pt>
                <c:pt idx="366">
                  <c:v>-41.314315927716265</c:v>
                </c:pt>
                <c:pt idx="367">
                  <c:v>-41.512363034167322</c:v>
                </c:pt>
                <c:pt idx="368">
                  <c:v>-41.710330948899909</c:v>
                </c:pt>
                <c:pt idx="369">
                  <c:v>-41.908215484597946</c:v>
                </c:pt>
                <c:pt idx="370">
                  <c:v>-42.106012287340548</c:v>
                </c:pt>
                <c:pt idx="371">
                  <c:v>-42.303716828461262</c:v>
                </c:pt>
                <c:pt idx="372">
                  <c:v>-42.501324396127785</c:v>
                </c:pt>
                <c:pt idx="373">
                  <c:v>-42.698830086634089</c:v>
                </c:pt>
                <c:pt idx="374">
                  <c:v>-42.896228795396141</c:v>
                </c:pt>
                <c:pt idx="375">
                  <c:v>-43.093515207643065</c:v>
                </c:pt>
                <c:pt idx="376">
                  <c:v>-43.290683788795903</c:v>
                </c:pt>
                <c:pt idx="377">
                  <c:v>-43.487728774526175</c:v>
                </c:pt>
                <c:pt idx="378">
                  <c:v>-43.684644160487011</c:v>
                </c:pt>
                <c:pt idx="379">
                  <c:v>-43.881423691709315</c:v>
                </c:pt>
                <c:pt idx="380">
                  <c:v>-44.078060851658947</c:v>
                </c:pt>
                <c:pt idx="381">
                  <c:v>-44.274548850945976</c:v>
                </c:pt>
                <c:pt idx="382">
                  <c:v>-44.470880615683484</c:v>
                </c:pt>
                <c:pt idx="383">
                  <c:v>-44.667048775490898</c:v>
                </c:pt>
                <c:pt idx="384">
                  <c:v>-44.863045651139103</c:v>
                </c:pt>
                <c:pt idx="385">
                  <c:v>-45.058863241834672</c:v>
                </c:pt>
                <c:pt idx="386">
                  <c:v>-45.254493212143146</c:v>
                </c:pt>
                <c:pt idx="387">
                  <c:v>-45.449926878550983</c:v>
                </c:pt>
                <c:pt idx="388">
                  <c:v>-45.645155195669332</c:v>
                </c:pt>
                <c:pt idx="389">
                  <c:v>-45.840168742082298</c:v>
                </c:pt>
                <c:pt idx="390">
                  <c:v>-46.034957705846011</c:v>
                </c:pt>
                <c:pt idx="391">
                  <c:v>-46.229511869646146</c:v>
                </c:pt>
                <c:pt idx="392">
                  <c:v>-46.423820595623496</c:v>
                </c:pt>
                <c:pt idx="393">
                  <c:v>-46.617872809881078</c:v>
                </c:pt>
                <c:pt idx="394">
                  <c:v>-46.811656986686771</c:v>
                </c:pt>
                <c:pt idx="395">
                  <c:v>-47.005161132390967</c:v>
                </c:pt>
                <c:pt idx="396">
                  <c:v>-47.19837276908018</c:v>
                </c:pt>
                <c:pt idx="397">
                  <c:v>-47.391278917991954</c:v>
                </c:pt>
                <c:pt idx="398">
                  <c:v>-47.583866082720377</c:v>
                </c:pt>
                <c:pt idx="399">
                  <c:v>-47.776120232244367</c:v>
                </c:pt>
                <c:pt idx="400">
                  <c:v>-47.968026783817848</c:v>
                </c:pt>
                <c:pt idx="401">
                  <c:v>-48.159570585762552</c:v>
                </c:pt>
                <c:pt idx="402">
                  <c:v>-48.350735900212527</c:v>
                </c:pt>
                <c:pt idx="403">
                  <c:v>-48.54150638586205</c:v>
                </c:pt>
                <c:pt idx="404">
                  <c:v>-48.731865080776615</c:v>
                </c:pt>
                <c:pt idx="405">
                  <c:v>-48.921794385331239</c:v>
                </c:pt>
                <c:pt idx="406">
                  <c:v>-49.111276045348106</c:v>
                </c:pt>
                <c:pt idx="407">
                  <c:v>-49.300291135511159</c:v>
                </c:pt>
                <c:pt idx="408">
                  <c:v>-49.488820043143122</c:v>
                </c:pt>
                <c:pt idx="409">
                  <c:v>-49.676842452438123</c:v>
                </c:pt>
                <c:pt idx="410">
                  <c:v>-49.864337329249395</c:v>
                </c:pt>
                <c:pt idx="411">
                  <c:v>-50.051282906541459</c:v>
                </c:pt>
                <c:pt idx="412">
                  <c:v>-50.237656670622499</c:v>
                </c:pt>
                <c:pt idx="413">
                  <c:v>-50.42343534828197</c:v>
                </c:pt>
                <c:pt idx="414">
                  <c:v>-50.608594894967084</c:v>
                </c:pt>
                <c:pt idx="415">
                  <c:v>-50.793110484139305</c:v>
                </c:pt>
                <c:pt idx="416">
                  <c:v>-50.976956497960856</c:v>
                </c:pt>
                <c:pt idx="417">
                  <c:v>-51.160106519470503</c:v>
                </c:pt>
                <c:pt idx="418">
                  <c:v>-51.342533326413857</c:v>
                </c:pt>
                <c:pt idx="419">
                  <c:v>-51.52420888690358</c:v>
                </c:pt>
                <c:pt idx="420">
                  <c:v>-51.705104357089837</c:v>
                </c:pt>
                <c:pt idx="421">
                  <c:v>-51.885190081030132</c:v>
                </c:pt>
                <c:pt idx="422">
                  <c:v>-52.064435592951241</c:v>
                </c:pt>
                <c:pt idx="423">
                  <c:v>-52.242809622104588</c:v>
                </c:pt>
                <c:pt idx="424">
                  <c:v>-52.420280100415226</c:v>
                </c:pt>
                <c:pt idx="425">
                  <c:v>-52.596814173131946</c:v>
                </c:pt>
                <c:pt idx="426">
                  <c:v>-52.772378212684785</c:v>
                </c:pt>
                <c:pt idx="427">
                  <c:v>-52.946937835956092</c:v>
                </c:pt>
                <c:pt idx="428">
                  <c:v>-53.120457925168964</c:v>
                </c:pt>
                <c:pt idx="429">
                  <c:v>-53.292902652592772</c:v>
                </c:pt>
                <c:pt idx="430">
                  <c:v>-53.464235509257946</c:v>
                </c:pt>
                <c:pt idx="431">
                  <c:v>-53.634419337863605</c:v>
                </c:pt>
                <c:pt idx="432">
                  <c:v>-53.80341637004841</c:v>
                </c:pt>
                <c:pt idx="433">
                  <c:v>-53.971188268182004</c:v>
                </c:pt>
                <c:pt idx="434">
                  <c:v>-54.137696171814056</c:v>
                </c:pt>
                <c:pt idx="435">
                  <c:v>-54.302900748897869</c:v>
                </c:pt>
                <c:pt idx="436">
                  <c:v>-54.466762251881633</c:v>
                </c:pt>
                <c:pt idx="437">
                  <c:v>-54.629240578730091</c:v>
                </c:pt>
                <c:pt idx="438">
                  <c:v>-54.790295338910511</c:v>
                </c:pt>
                <c:pt idx="439">
                  <c:v>-54.949885924339867</c:v>
                </c:pt>
                <c:pt idx="440">
                  <c:v>-55.107971585253551</c:v>
                </c:pt>
                <c:pt idx="441">
                  <c:v>-55.264511510913692</c:v>
                </c:pt>
                <c:pt idx="442">
                  <c:v>-55.419464915031</c:v>
                </c:pt>
                <c:pt idx="443">
                  <c:v>-55.572791125726951</c:v>
                </c:pt>
                <c:pt idx="444">
                  <c:v>-55.724449679814938</c:v>
                </c:pt>
                <c:pt idx="445">
                  <c:v>-55.874400421126154</c:v>
                </c:pt>
                <c:pt idx="446">
                  <c:v>-56.02260360255508</c:v>
                </c:pt>
                <c:pt idx="447">
                  <c:v>-56.169019991446874</c:v>
                </c:pt>
                <c:pt idx="448">
                  <c:v>-56.313610977893418</c:v>
                </c:pt>
                <c:pt idx="449">
                  <c:v>-56.456338685455705</c:v>
                </c:pt>
                <c:pt idx="450">
                  <c:v>-56.59716608377822</c:v>
                </c:pt>
                <c:pt idx="451">
                  <c:v>-56.736057102511978</c:v>
                </c:pt>
                <c:pt idx="452">
                  <c:v>-56.872976745919971</c:v>
                </c:pt>
                <c:pt idx="453">
                  <c:v>-57.007891207497721</c:v>
                </c:pt>
                <c:pt idx="454">
                  <c:v>-57.140767983903785</c:v>
                </c:pt>
                <c:pt idx="455">
                  <c:v>-57.271575987471024</c:v>
                </c:pt>
                <c:pt idx="456">
                  <c:v>-57.400285656541115</c:v>
                </c:pt>
                <c:pt idx="457">
                  <c:v>-57.526869062854345</c:v>
                </c:pt>
                <c:pt idx="458">
                  <c:v>-57.651300015218325</c:v>
                </c:pt>
                <c:pt idx="459">
                  <c:v>-57.77355415868098</c:v>
                </c:pt>
                <c:pt idx="460">
                  <c:v>-57.89360906844702</c:v>
                </c:pt>
                <c:pt idx="461">
                  <c:v>-58.01144433779568</c:v>
                </c:pt>
                <c:pt idx="462">
                  <c:v>-58.127041659289773</c:v>
                </c:pt>
                <c:pt idx="463">
                  <c:v>-58.240384898605527</c:v>
                </c:pt>
                <c:pt idx="464">
                  <c:v>-58.351460160363175</c:v>
                </c:pt>
                <c:pt idx="465">
                  <c:v>-58.460255845394471</c:v>
                </c:pt>
                <c:pt idx="466">
                  <c:v>-58.566762698951507</c:v>
                </c:pt>
                <c:pt idx="467">
                  <c:v>-58.670973849435327</c:v>
                </c:pt>
                <c:pt idx="468">
                  <c:v>-58.772884837298591</c:v>
                </c:pt>
                <c:pt idx="469">
                  <c:v>-58.872493633867961</c:v>
                </c:pt>
                <c:pt idx="470">
                  <c:v>-58.969800649914902</c:v>
                </c:pt>
                <c:pt idx="471">
                  <c:v>-59.064808733900165</c:v>
                </c:pt>
                <c:pt idx="472">
                  <c:v>-59.157523159905082</c:v>
                </c:pt>
                <c:pt idx="473">
                  <c:v>-59.247951605360498</c:v>
                </c:pt>
                <c:pt idx="474">
                  <c:v>-59.336104118770791</c:v>
                </c:pt>
                <c:pt idx="475">
                  <c:v>-59.42199307772043</c:v>
                </c:pt>
                <c:pt idx="476">
                  <c:v>-59.505633137533792</c:v>
                </c:pt>
                <c:pt idx="477">
                  <c:v>-59.587041171036446</c:v>
                </c:pt>
                <c:pt idx="478">
                  <c:v>-59.666236199936975</c:v>
                </c:pt>
                <c:pt idx="479">
                  <c:v>-59.743239318413572</c:v>
                </c:pt>
                <c:pt idx="480">
                  <c:v>-59.81807360954312</c:v>
                </c:pt>
                <c:pt idx="481">
                  <c:v>-59.890764055257478</c:v>
                </c:pt>
                <c:pt idx="482">
                  <c:v>-59.961337440550338</c:v>
                </c:pt>
                <c:pt idx="483">
                  <c:v>-60.029822252681782</c:v>
                </c:pt>
                <c:pt idx="484">
                  <c:v>-60.096248576149307</c:v>
                </c:pt>
                <c:pt idx="485">
                  <c:v>-60.160647984200295</c:v>
                </c:pt>
                <c:pt idx="486">
                  <c:v>-60.223053427660815</c:v>
                </c:pt>
                <c:pt idx="487">
                  <c:v>-60.28349912184585</c:v>
                </c:pt>
                <c:pt idx="488">
                  <c:v>-60.342020432299705</c:v>
                </c:pt>
                <c:pt idx="489">
                  <c:v>-60.398653760088763</c:v>
                </c:pt>
                <c:pt idx="490">
                  <c:v>-60.453436427338687</c:v>
                </c:pt>
                <c:pt idx="491">
                  <c:v>-60.506406563670694</c:v>
                </c:pt>
                <c:pt idx="492">
                  <c:v>-60.557602994148581</c:v>
                </c:pt>
                <c:pt idx="493">
                  <c:v>-60.607065129304033</c:v>
                </c:pt>
                <c:pt idx="494">
                  <c:v>-60.654832857756375</c:v>
                </c:pt>
                <c:pt idx="495">
                  <c:v>-60.700946441893279</c:v>
                </c:pt>
                <c:pt idx="496">
                  <c:v>-60.745446417026514</c:v>
                </c:pt>
                <c:pt idx="497">
                  <c:v>-60.788373494382597</c:v>
                </c:pt>
                <c:pt idx="498">
                  <c:v>-60.829768468235969</c:v>
                </c:pt>
                <c:pt idx="499">
                  <c:v>-60.869672127441206</c:v>
                </c:pt>
                <c:pt idx="500">
                  <c:v>-60.908125171568656</c:v>
                </c:pt>
                <c:pt idx="501">
                  <c:v>-60.945168131800429</c:v>
                </c:pt>
                <c:pt idx="502">
                  <c:v>-60.980841296697903</c:v>
                </c:pt>
                <c:pt idx="503">
                  <c:v>-61.015184642907229</c:v>
                </c:pt>
                <c:pt idx="504">
                  <c:v>-61.048237770830568</c:v>
                </c:pt>
                <c:pt idx="505">
                  <c:v>-61.080039845252273</c:v>
                </c:pt>
                <c:pt idx="506">
                  <c:v>-61.11062954087727</c:v>
                </c:pt>
                <c:pt idx="507">
                  <c:v>-61.14004499270618</c:v>
                </c:pt>
                <c:pt idx="508">
                  <c:v>-61.168323751147383</c:v>
                </c:pt>
                <c:pt idx="509">
                  <c:v>-61.19550274174118</c:v>
                </c:pt>
                <c:pt idx="510">
                  <c:v>-61.221618229351165</c:v>
                </c:pt>
                <c:pt idx="511">
                  <c:v>-61.246705786661423</c:v>
                </c:pt>
                <c:pt idx="512">
                  <c:v>-61.270800266804258</c:v>
                </c:pt>
                <c:pt idx="513">
                  <c:v>-61.293935779931005</c:v>
                </c:pt>
                <c:pt idx="514">
                  <c:v>-61.316145673531139</c:v>
                </c:pt>
                <c:pt idx="515">
                  <c:v>-61.337462516298686</c:v>
                </c:pt>
                <c:pt idx="516">
                  <c:v>-61.357918085340188</c:v>
                </c:pt>
                <c:pt idx="517">
                  <c:v>-61.377543356518771</c:v>
                </c:pt>
                <c:pt idx="518">
                  <c:v>-61.396368497725533</c:v>
                </c:pt>
                <c:pt idx="519">
                  <c:v>-61.414422864876002</c:v>
                </c:pt>
                <c:pt idx="520">
                  <c:v>-61.431735000427651</c:v>
                </c:pt>
                <c:pt idx="521">
                  <c:v>-61.448332634221472</c:v>
                </c:pt>
                <c:pt idx="522">
                  <c:v>-61.46424268645606</c:v>
                </c:pt>
                <c:pt idx="523">
                  <c:v>-61.47949127260722</c:v>
                </c:pt>
                <c:pt idx="524">
                  <c:v>-61.494103710114473</c:v>
                </c:pt>
                <c:pt idx="525">
                  <c:v>-61.508104526662351</c:v>
                </c:pt>
                <c:pt idx="526">
                  <c:v>-61.521517469893269</c:v>
                </c:pt>
                <c:pt idx="527">
                  <c:v>-61.534365518395276</c:v>
                </c:pt>
                <c:pt idx="528">
                  <c:v>-61.546670893818003</c:v>
                </c:pt>
                <c:pt idx="529">
                  <c:v>-61.55845507397791</c:v>
                </c:pt>
                <c:pt idx="530">
                  <c:v>-61.569738806821491</c:v>
                </c:pt>
                <c:pt idx="531">
                  <c:v>-61.580542125125163</c:v>
                </c:pt>
                <c:pt idx="532">
                  <c:v>-61.590884361817857</c:v>
                </c:pt>
                <c:pt idx="533">
                  <c:v>-61.600784165819718</c:v>
                </c:pt>
                <c:pt idx="534">
                  <c:v>-61.610259518299813</c:v>
                </c:pt>
                <c:pt idx="535">
                  <c:v>-61.619327749262254</c:v>
                </c:pt>
                <c:pt idx="536">
                  <c:v>-61.628005554377395</c:v>
                </c:pt>
                <c:pt idx="537">
                  <c:v>-61.636309011982206</c:v>
                </c:pt>
                <c:pt idx="538">
                  <c:v>-61.644253600180875</c:v>
                </c:pt>
                <c:pt idx="539">
                  <c:v>-61.65185421398165</c:v>
                </c:pt>
                <c:pt idx="540">
                  <c:v>-61.659125182414201</c:v>
                </c:pt>
                <c:pt idx="541">
                  <c:v>-61.666080285575021</c:v>
                </c:pt>
                <c:pt idx="542">
                  <c:v>-61.672732771555573</c:v>
                </c:pt>
                <c:pt idx="543">
                  <c:v>-61.679095373211823</c:v>
                </c:pt>
                <c:pt idx="544">
                  <c:v>-61.685180324739136</c:v>
                </c:pt>
                <c:pt idx="545">
                  <c:v>-61.690999378020081</c:v>
                </c:pt>
                <c:pt idx="546">
                  <c:v>-61.696563818718104</c:v>
                </c:pt>
                <c:pt idx="547">
                  <c:v>-61.701884482091273</c:v>
                </c:pt>
                <c:pt idx="548">
                  <c:v>-61.706971768507287</c:v>
                </c:pt>
                <c:pt idx="549">
                  <c:v>-61.711835658640638</c:v>
                </c:pt>
                <c:pt idx="550">
                  <c:v>-61.716485728337659</c:v>
                </c:pt>
                <c:pt idx="551">
                  <c:v>-61.72093116313809</c:v>
                </c:pt>
                <c:pt idx="552">
                  <c:v>-61.725180772442599</c:v>
                </c:pt>
                <c:pt idx="553">
                  <c:v>-61.729243003319709</c:v>
                </c:pt>
                <c:pt idx="554">
                  <c:v>-61.733125953945958</c:v>
                </c:pt>
                <c:pt idx="555">
                  <c:v>-61.736837386676683</c:v>
                </c:pt>
                <c:pt idx="556">
                  <c:v>-61.740384740745057</c:v>
                </c:pt>
                <c:pt idx="557">
                  <c:v>-61.743775144588227</c:v>
                </c:pt>
                <c:pt idx="558">
                  <c:v>-61.747015427802907</c:v>
                </c:pt>
                <c:pt idx="559">
                  <c:v>-61.750112132731218</c:v>
                </c:pt>
                <c:pt idx="560">
                  <c:v>-61.753071525680127</c:v>
                </c:pt>
                <c:pt idx="561">
                  <c:v>-61.755899607778645</c:v>
                </c:pt>
                <c:pt idx="562">
                  <c:v>-61.758602125477537</c:v>
                </c:pt>
                <c:pt idx="563">
                  <c:v>-61.76118458069638</c:v>
                </c:pt>
                <c:pt idx="564">
                  <c:v>-61.763652240624978</c:v>
                </c:pt>
                <c:pt idx="565">
                  <c:v>-61.766010147184303</c:v>
                </c:pt>
                <c:pt idx="566">
                  <c:v>-61.768263126155745</c:v>
                </c:pt>
                <c:pt idx="567">
                  <c:v>-61.77041579598378</c:v>
                </c:pt>
                <c:pt idx="568">
                  <c:v>-61.772472576261464</c:v>
                </c:pt>
                <c:pt idx="569">
                  <c:v>-61.774437695905689</c:v>
                </c:pt>
                <c:pt idx="570">
                  <c:v>-61.776315201029945</c:v>
                </c:pt>
                <c:pt idx="571">
                  <c:v>-61.778108962523604</c:v>
                </c:pt>
                <c:pt idx="572">
                  <c:v>-61.779822683345216</c:v>
                </c:pt>
                <c:pt idx="573">
                  <c:v>-61.781459905537773</c:v>
                </c:pt>
                <c:pt idx="574">
                  <c:v>-61.783024016975062</c:v>
                </c:pt>
                <c:pt idx="575">
                  <c:v>-61.784518257846841</c:v>
                </c:pt>
                <c:pt idx="576">
                  <c:v>-61.785945726890787</c:v>
                </c:pt>
                <c:pt idx="577">
                  <c:v>-61.78730938737958</c:v>
                </c:pt>
                <c:pt idx="578">
                  <c:v>-61.788612072871345</c:v>
                </c:pt>
                <c:pt idx="579">
                  <c:v>-61.789856492730891</c:v>
                </c:pt>
                <c:pt idx="580">
                  <c:v>-61.791045237429628</c:v>
                </c:pt>
                <c:pt idx="581">
                  <c:v>-61.792180783632162</c:v>
                </c:pt>
                <c:pt idx="582">
                  <c:v>-61.793265499076682</c:v>
                </c:pt>
                <c:pt idx="583">
                  <c:v>-61.794301647256461</c:v>
                </c:pt>
                <c:pt idx="584">
                  <c:v>-61.795291391909899</c:v>
                </c:pt>
                <c:pt idx="585">
                  <c:v>-61.796236801325691</c:v>
                </c:pt>
                <c:pt idx="586">
                  <c:v>-61.797139852470636</c:v>
                </c:pt>
                <c:pt idx="587">
                  <c:v>-61.798002434945701</c:v>
                </c:pt>
                <c:pt idx="588">
                  <c:v>-61.798826354777745</c:v>
                </c:pt>
                <c:pt idx="589">
                  <c:v>-61.799613338052751</c:v>
                </c:pt>
                <c:pt idx="590">
                  <c:v>-61.800365034396449</c:v>
                </c:pt>
                <c:pt idx="591">
                  <c:v>-61.801083020308511</c:v>
                </c:pt>
                <c:pt idx="592">
                  <c:v>-61.801768802356392</c:v>
                </c:pt>
                <c:pt idx="593">
                  <c:v>-61.802423820233273</c:v>
                </c:pt>
                <c:pt idx="594">
                  <c:v>-61.803049449686526</c:v>
                </c:pt>
                <c:pt idx="595">
                  <c:v>-61.803647005321636</c:v>
                </c:pt>
                <c:pt idx="596">
                  <c:v>-61.804217743285633</c:v>
                </c:pt>
                <c:pt idx="597">
                  <c:v>-61.804762863836757</c:v>
                </c:pt>
                <c:pt idx="598">
                  <c:v>-61.805283513802863</c:v>
                </c:pt>
                <c:pt idx="599">
                  <c:v>-61.805780788934925</c:v>
                </c:pt>
                <c:pt idx="600">
                  <c:v>-61.806255736158363</c:v>
                </c:pt>
                <c:pt idx="601">
                  <c:v>-61.806709355727833</c:v>
                </c:pt>
                <c:pt idx="602">
                  <c:v>-61.807142603288298</c:v>
                </c:pt>
                <c:pt idx="603">
                  <c:v>-61.807556391847072</c:v>
                </c:pt>
                <c:pt idx="604">
                  <c:v>-61.807951593660135</c:v>
                </c:pt>
                <c:pt idx="605">
                  <c:v>-61.80832904203632</c:v>
                </c:pt>
                <c:pt idx="606">
                  <c:v>-61.808689533063003</c:v>
                </c:pt>
                <c:pt idx="607">
                  <c:v>-61.809033827256513</c:v>
                </c:pt>
                <c:pt idx="608">
                  <c:v>-61.809362651140475</c:v>
                </c:pt>
                <c:pt idx="609">
                  <c:v>-61.809676698754885</c:v>
                </c:pt>
                <c:pt idx="610">
                  <c:v>-61.809976633099339</c:v>
                </c:pt>
                <c:pt idx="611">
                  <c:v>-61.810263087512936</c:v>
                </c:pt>
                <c:pt idx="612">
                  <c:v>-61.81053666699313</c:v>
                </c:pt>
                <c:pt idx="613">
                  <c:v>-61.810797949457438</c:v>
                </c:pt>
                <c:pt idx="614">
                  <c:v>-61.811047486948866</c:v>
                </c:pt>
                <c:pt idx="615">
                  <c:v>-61.811285806788504</c:v>
                </c:pt>
                <c:pt idx="616">
                  <c:v>-61.811513412677485</c:v>
                </c:pt>
                <c:pt idx="617">
                  <c:v>-61.811730785749887</c:v>
                </c:pt>
                <c:pt idx="618">
                  <c:v>-61.811938385579452</c:v>
                </c:pt>
                <c:pt idx="619">
                  <c:v>-61.812136651141827</c:v>
                </c:pt>
                <c:pt idx="620">
                  <c:v>-61.812326001733823</c:v>
                </c:pt>
                <c:pt idx="621">
                  <c:v>-61.812506837852368</c:v>
                </c:pt>
                <c:pt idx="622">
                  <c:v>-61.812679542034402</c:v>
                </c:pt>
                <c:pt idx="623">
                  <c:v>-61.812844479659276</c:v>
                </c:pt>
                <c:pt idx="624">
                  <c:v>-61.813001999715979</c:v>
                </c:pt>
                <c:pt idx="625">
                  <c:v>-61.813152435535883</c:v>
                </c:pt>
                <c:pt idx="626">
                  <c:v>-61.813296105493251</c:v>
                </c:pt>
                <c:pt idx="627">
                  <c:v>-61.813433313674309</c:v>
                </c:pt>
                <c:pt idx="628">
                  <c:v>-61.813564350516756</c:v>
                </c:pt>
                <c:pt idx="629">
                  <c:v>-61.813689493420682</c:v>
                </c:pt>
                <c:pt idx="630">
                  <c:v>-61.813809007332495</c:v>
                </c:pt>
                <c:pt idx="631">
                  <c:v>-61.813923145302567</c:v>
                </c:pt>
                <c:pt idx="632">
                  <c:v>-61.814032149018004</c:v>
                </c:pt>
                <c:pt idx="633">
                  <c:v>-61.814136249312199</c:v>
                </c:pt>
                <c:pt idx="634">
                  <c:v>-61.814235666650774</c:v>
                </c:pt>
                <c:pt idx="635">
                  <c:v>-61.814330611596588</c:v>
                </c:pt>
                <c:pt idx="636">
                  <c:v>-61.814421285253658</c:v>
                </c:pt>
                <c:pt idx="637">
                  <c:v>-61.814507879691192</c:v>
                </c:pt>
                <c:pt idx="638">
                  <c:v>-61.814590578348913</c:v>
                </c:pt>
                <c:pt idx="639">
                  <c:v>-61.814669556423937</c:v>
                </c:pt>
                <c:pt idx="640">
                  <c:v>-61.814744981240821</c:v>
                </c:pt>
                <c:pt idx="641">
                  <c:v>-61.814817012604649</c:v>
                </c:pt>
                <c:pt idx="642">
                  <c:v>-61.814885803138239</c:v>
                </c:pt>
                <c:pt idx="643">
                  <c:v>-61.814951498605097</c:v>
                </c:pt>
                <c:pt idx="644">
                  <c:v>-61.815014238216563</c:v>
                </c:pt>
                <c:pt idx="645">
                  <c:v>-61.81507415492645</c:v>
                </c:pt>
                <c:pt idx="646">
                  <c:v>-61.815131375711886</c:v>
                </c:pt>
                <c:pt idx="647">
                  <c:v>-61.815186021841541</c:v>
                </c:pt>
                <c:pt idx="648">
                  <c:v>-61.815238209132076</c:v>
                </c:pt>
                <c:pt idx="649">
                  <c:v>-61.815288048193068</c:v>
                </c:pt>
                <c:pt idx="650">
                  <c:v>-61.815335644660706</c:v>
                </c:pt>
                <c:pt idx="651">
                  <c:v>-61.815381099421415</c:v>
                </c:pt>
                <c:pt idx="652">
                  <c:v>-61.815424508825018</c:v>
                </c:pt>
                <c:pt idx="653">
                  <c:v>-61.815465964888645</c:v>
                </c:pt>
                <c:pt idx="654">
                  <c:v>-61.81550555549147</c:v>
                </c:pt>
                <c:pt idx="655">
                  <c:v>-61.815543364560583</c:v>
                </c:pt>
                <c:pt idx="656">
                  <c:v>-61.81557947224853</c:v>
                </c:pt>
                <c:pt idx="657">
                  <c:v>-61.815613955103089</c:v>
                </c:pt>
                <c:pt idx="658">
                  <c:v>-61.815646886229104</c:v>
                </c:pt>
                <c:pt idx="659">
                  <c:v>-61.81567833544338</c:v>
                </c:pt>
                <c:pt idx="660">
                  <c:v>-61.815708369422481</c:v>
                </c:pt>
                <c:pt idx="661">
                  <c:v>-61.81573705184374</c:v>
                </c:pt>
                <c:pt idx="662">
                  <c:v>-61.81576444352018</c:v>
                </c:pt>
                <c:pt idx="663">
                  <c:v>-61.815790602529475</c:v>
                </c:pt>
                <c:pt idx="664">
                  <c:v>-61.815815584336434</c:v>
                </c:pt>
                <c:pt idx="665">
                  <c:v>-61.815839441910967</c:v>
                </c:pt>
                <c:pt idx="666">
                  <c:v>-61.81586222584022</c:v>
                </c:pt>
                <c:pt idx="667">
                  <c:v>-61.815883984435274</c:v>
                </c:pt>
                <c:pt idx="668">
                  <c:v>-61.815904763833998</c:v>
                </c:pt>
                <c:pt idx="669">
                  <c:v>-61.81592460809857</c:v>
                </c:pt>
                <c:pt idx="670">
                  <c:v>-61.815943559308707</c:v>
                </c:pt>
                <c:pt idx="671">
                  <c:v>-61.815961657651087</c:v>
                </c:pt>
                <c:pt idx="672">
                  <c:v>-61.815978941504255</c:v>
                </c:pt>
                <c:pt idx="673">
                  <c:v>-61.815995447520152</c:v>
                </c:pt>
                <c:pt idx="674">
                  <c:v>-61.816011210701532</c:v>
                </c:pt>
                <c:pt idx="675">
                  <c:v>-61.816026264476235</c:v>
                </c:pt>
                <c:pt idx="676">
                  <c:v>-61.816040640768207</c:v>
                </c:pt>
                <c:pt idx="677">
                  <c:v>-61.816054370064919</c:v>
                </c:pt>
                <c:pt idx="678">
                  <c:v>-61.816067481481994</c:v>
                </c:pt>
                <c:pt idx="679">
                  <c:v>-61.816080002825032</c:v>
                </c:pt>
                <c:pt idx="680">
                  <c:v>-61.816091960648478</c:v>
                </c:pt>
                <c:pt idx="681">
                  <c:v>-61.816103380311958</c:v>
                </c:pt>
                <c:pt idx="682">
                  <c:v>-61.816114286033965</c:v>
                </c:pt>
                <c:pt idx="683">
                  <c:v>-61.816124700943149</c:v>
                </c:pt>
                <c:pt idx="684">
                  <c:v>-61.816134647127569</c:v>
                </c:pt>
                <c:pt idx="685">
                  <c:v>-61.816144145681179</c:v>
                </c:pt>
                <c:pt idx="686">
                  <c:v>-61.816153216748873</c:v>
                </c:pt>
                <c:pt idx="687">
                  <c:v>-61.816161879568966</c:v>
                </c:pt>
                <c:pt idx="688">
                  <c:v>-61.816170152514061</c:v>
                </c:pt>
                <c:pt idx="689">
                  <c:v>-61.816178053129974</c:v>
                </c:pt>
                <c:pt idx="690">
                  <c:v>-61.816185598173021</c:v>
                </c:pt>
                <c:pt idx="691">
                  <c:v>-61.816192803645421</c:v>
                </c:pt>
                <c:pt idx="692">
                  <c:v>-61.8161996848293</c:v>
                </c:pt>
                <c:pt idx="693">
                  <c:v>-61.816206256319134</c:v>
                </c:pt>
                <c:pt idx="694">
                  <c:v>-61.816212532052361</c:v>
                </c:pt>
                <c:pt idx="695">
                  <c:v>-61.816218525339622</c:v>
                </c:pt>
                <c:pt idx="696">
                  <c:v>-61.816224248892198</c:v>
                </c:pt>
                <c:pt idx="697">
                  <c:v>-61.816229714849527</c:v>
                </c:pt>
                <c:pt idx="698">
                  <c:v>-61.816234934804726</c:v>
                </c:pt>
                <c:pt idx="699">
                  <c:v>-61.816239919829059</c:v>
                </c:pt>
                <c:pt idx="700">
                  <c:v>-61.816244680495657</c:v>
                </c:pt>
                <c:pt idx="701">
                  <c:v>-61.816249226901874</c:v>
                </c:pt>
                <c:pt idx="702">
                  <c:v>-61.816253568690499</c:v>
                </c:pt>
                <c:pt idx="703">
                  <c:v>-61.81625771507052</c:v>
                </c:pt>
                <c:pt idx="704">
                  <c:v>-61.816261674836412</c:v>
                </c:pt>
                <c:pt idx="705">
                  <c:v>-61.816265456386802</c:v>
                </c:pt>
                <c:pt idx="706">
                  <c:v>-61.816269067742525</c:v>
                </c:pt>
                <c:pt idx="707">
                  <c:v>-61.816272516563288</c:v>
                </c:pt>
                <c:pt idx="708">
                  <c:v>-61.816275810164029</c:v>
                </c:pt>
                <c:pt idx="709">
                  <c:v>-61.816278955530677</c:v>
                </c:pt>
                <c:pt idx="710">
                  <c:v>-61.816281959334646</c:v>
                </c:pt>
                <c:pt idx="711">
                  <c:v>-61.816284827947115</c:v>
                </c:pt>
                <c:pt idx="712">
                  <c:v>-61.816287567452477</c:v>
                </c:pt>
                <c:pt idx="713">
                  <c:v>-61.816290183661422</c:v>
                </c:pt>
                <c:pt idx="714">
                  <c:v>-61.816292682123049</c:v>
                </c:pt>
                <c:pt idx="715">
                  <c:v>-61.816295068136725</c:v>
                </c:pt>
                <c:pt idx="716">
                  <c:v>-61.816297346763292</c:v>
                </c:pt>
                <c:pt idx="717">
                  <c:v>-61.816299522835905</c:v>
                </c:pt>
                <c:pt idx="718">
                  <c:v>-61.816301600970135</c:v>
                </c:pt>
                <c:pt idx="719">
                  <c:v>-61.816303585573863</c:v>
                </c:pt>
                <c:pt idx="720">
                  <c:v>-61.816305480856556</c:v>
                </c:pt>
                <c:pt idx="721">
                  <c:v>-61.816307290838211</c:v>
                </c:pt>
                <c:pt idx="722">
                  <c:v>-61.816309019357988</c:v>
                </c:pt>
                <c:pt idx="723">
                  <c:v>-61.816310670082217</c:v>
                </c:pt>
                <c:pt idx="724">
                  <c:v>-61.816312246512183</c:v>
                </c:pt>
                <c:pt idx="725">
                  <c:v>-61.816313751991672</c:v>
                </c:pt>
                <c:pt idx="726">
                  <c:v>-61.81631518971389</c:v>
                </c:pt>
                <c:pt idx="727">
                  <c:v>-61.816316562728403</c:v>
                </c:pt>
                <c:pt idx="728">
                  <c:v>-61.816317873947483</c:v>
                </c:pt>
                <c:pt idx="729">
                  <c:v>-61.816319126152393</c:v>
                </c:pt>
                <c:pt idx="730">
                  <c:v>-61.816320321999086</c:v>
                </c:pt>
                <c:pt idx="731">
                  <c:v>-61.816321464024128</c:v>
                </c:pt>
                <c:pt idx="732">
                  <c:v>-61.816322554649872</c:v>
                </c:pt>
                <c:pt idx="733">
                  <c:v>-61.816323596189577</c:v>
                </c:pt>
                <c:pt idx="734">
                  <c:v>-61.816324590852616</c:v>
                </c:pt>
                <c:pt idx="735">
                  <c:v>-61.816325540748565</c:v>
                </c:pt>
                <c:pt idx="736">
                  <c:v>-61.816326447892365</c:v>
                </c:pt>
                <c:pt idx="737">
                  <c:v>-61.816327314208138</c:v>
                </c:pt>
                <c:pt idx="738">
                  <c:v>-61.816328141533418</c:v>
                </c:pt>
                <c:pt idx="739">
                  <c:v>-61.816328931623119</c:v>
                </c:pt>
                <c:pt idx="740">
                  <c:v>-61.816329686153054</c:v>
                </c:pt>
                <c:pt idx="741">
                  <c:v>-61.816330406723623</c:v>
                </c:pt>
                <c:pt idx="742">
                  <c:v>-61.816331094863386</c:v>
                </c:pt>
                <c:pt idx="743">
                  <c:v>-61.816331752031772</c:v>
                </c:pt>
                <c:pt idx="744">
                  <c:v>-61.81633237962285</c:v>
                </c:pt>
                <c:pt idx="745">
                  <c:v>-61.816332978967765</c:v>
                </c:pt>
                <c:pt idx="746">
                  <c:v>-61.816333551337777</c:v>
                </c:pt>
                <c:pt idx="747">
                  <c:v>-61.816334097946921</c:v>
                </c:pt>
                <c:pt idx="748">
                  <c:v>-61.816334619954731</c:v>
                </c:pt>
                <c:pt idx="749">
                  <c:v>-61.816335118468317</c:v>
                </c:pt>
                <c:pt idx="750">
                  <c:v>-61.816335594545194</c:v>
                </c:pt>
                <c:pt idx="751">
                  <c:v>-61.816336049195087</c:v>
                </c:pt>
                <c:pt idx="752">
                  <c:v>-61.816336483382457</c:v>
                </c:pt>
                <c:pt idx="753">
                  <c:v>-61.816336898028183</c:v>
                </c:pt>
                <c:pt idx="754">
                  <c:v>-61.816337294011873</c:v>
                </c:pt>
                <c:pt idx="755">
                  <c:v>-61.816337672173304</c:v>
                </c:pt>
                <c:pt idx="756">
                  <c:v>-61.816338033314764</c:v>
                </c:pt>
                <c:pt idx="757">
                  <c:v>-61.816338378202175</c:v>
                </c:pt>
                <c:pt idx="758">
                  <c:v>-61.816338707567141</c:v>
                </c:pt>
                <c:pt idx="759">
                  <c:v>-61.816339022108266</c:v>
                </c:pt>
                <c:pt idx="760">
                  <c:v>-61.816339322492709</c:v>
                </c:pt>
                <c:pt idx="761">
                  <c:v>-61.816339609357627</c:v>
                </c:pt>
                <c:pt idx="762">
                  <c:v>-61.816339883311613</c:v>
                </c:pt>
                <c:pt idx="763">
                  <c:v>-61.81634014493558</c:v>
                </c:pt>
                <c:pt idx="764">
                  <c:v>-61.816340394784561</c:v>
                </c:pt>
                <c:pt idx="765">
                  <c:v>-61.81634063338845</c:v>
                </c:pt>
                <c:pt idx="766">
                  <c:v>-61.816340861253437</c:v>
                </c:pt>
                <c:pt idx="767">
                  <c:v>-61.816341078862834</c:v>
                </c:pt>
                <c:pt idx="768">
                  <c:v>-61.816341286678195</c:v>
                </c:pt>
                <c:pt idx="769">
                  <c:v>-61.816341485140342</c:v>
                </c:pt>
                <c:pt idx="770">
                  <c:v>-61.816341674670241</c:v>
                </c:pt>
                <c:pt idx="771">
                  <c:v>-61.816341855669833</c:v>
                </c:pt>
                <c:pt idx="772">
                  <c:v>-61.816342028523238</c:v>
                </c:pt>
                <c:pt idx="773">
                  <c:v>-61.816342193596867</c:v>
                </c:pt>
                <c:pt idx="774">
                  <c:v>-61.816342351241005</c:v>
                </c:pt>
                <c:pt idx="775">
                  <c:v>-61.816342501789961</c:v>
                </c:pt>
                <c:pt idx="776">
                  <c:v>-61.816342645563125</c:v>
                </c:pt>
                <c:pt idx="777">
                  <c:v>-61.816342782865391</c:v>
                </c:pt>
                <c:pt idx="778">
                  <c:v>-61.81634291398808</c:v>
                </c:pt>
                <c:pt idx="779">
                  <c:v>-61.816343039209286</c:v>
                </c:pt>
                <c:pt idx="780">
                  <c:v>-61.816343158794567</c:v>
                </c:pt>
                <c:pt idx="781">
                  <c:v>-61.816343272997642</c:v>
                </c:pt>
                <c:pt idx="782">
                  <c:v>-61.816343382060779</c:v>
                </c:pt>
                <c:pt idx="783">
                  <c:v>-61.816343486215303</c:v>
                </c:pt>
                <c:pt idx="784">
                  <c:v>-61.816343585682034</c:v>
                </c:pt>
                <c:pt idx="785">
                  <c:v>-61.816343680672034</c:v>
                </c:pt>
                <c:pt idx="786">
                  <c:v>-61.816343771386784</c:v>
                </c:pt>
                <c:pt idx="787">
                  <c:v>-61.816343858018655</c:v>
                </c:pt>
                <c:pt idx="788">
                  <c:v>-61.816343940751509</c:v>
                </c:pt>
                <c:pt idx="789">
                  <c:v>-61.816344019760763</c:v>
                </c:pt>
                <c:pt idx="790">
                  <c:v>-61.816344095213978</c:v>
                </c:pt>
                <c:pt idx="791">
                  <c:v>-61.816344167271282</c:v>
                </c:pt>
                <c:pt idx="792">
                  <c:v>-61.816344236085513</c:v>
                </c:pt>
                <c:pt idx="793">
                  <c:v>-61.816344301802488</c:v>
                </c:pt>
                <c:pt idx="794">
                  <c:v>-61.816344364561814</c:v>
                </c:pt>
                <c:pt idx="795">
                  <c:v>-61.816344424496407</c:v>
                </c:pt>
                <c:pt idx="796">
                  <c:v>-61.816344481733566</c:v>
                </c:pt>
                <c:pt idx="797">
                  <c:v>-61.816344536394638</c:v>
                </c:pt>
                <c:pt idx="798">
                  <c:v>-61.816344588595541</c:v>
                </c:pt>
                <c:pt idx="799">
                  <c:v>-61.816344638447049</c:v>
                </c:pt>
                <c:pt idx="800">
                  <c:v>-61.816344686054805</c:v>
                </c:pt>
                <c:pt idx="801">
                  <c:v>-61.816344731519891</c:v>
                </c:pt>
                <c:pt idx="802">
                  <c:v>-61.816344774938742</c:v>
                </c:pt>
                <c:pt idx="803">
                  <c:v>-61.816344816403372</c:v>
                </c:pt>
                <c:pt idx="804">
                  <c:v>-61.816344856001848</c:v>
                </c:pt>
                <c:pt idx="805">
                  <c:v>-61.816344893817998</c:v>
                </c:pt>
                <c:pt idx="806">
                  <c:v>-61.816344929932214</c:v>
                </c:pt>
                <c:pt idx="807">
                  <c:v>-61.816344964420978</c:v>
                </c:pt>
                <c:pt idx="808">
                  <c:v>-61.816344997357575</c:v>
                </c:pt>
                <c:pt idx="809">
                  <c:v>-61.816345028811682</c:v>
                </c:pt>
                <c:pt idx="810">
                  <c:v>-61.816345058850231</c:v>
                </c:pt>
                <c:pt idx="811">
                  <c:v>-61.816345087536732</c:v>
                </c:pt>
                <c:pt idx="812">
                  <c:v>-61.816345114932162</c:v>
                </c:pt>
                <c:pt idx="813">
                  <c:v>-61.816345141094601</c:v>
                </c:pt>
                <c:pt idx="814">
                  <c:v>-61.8163451660795</c:v>
                </c:pt>
                <c:pt idx="815">
                  <c:v>-61.816345189939952</c:v>
                </c:pt>
                <c:pt idx="816">
                  <c:v>-61.816345212726461</c:v>
                </c:pt>
                <c:pt idx="817">
                  <c:v>-61.816345234487386</c:v>
                </c:pt>
                <c:pt idx="818">
                  <c:v>-61.816345255268942</c:v>
                </c:pt>
              </c:numCache>
            </c:numRef>
          </c:yVal>
          <c:smooth val="1"/>
          <c:extLst>
            <c:ext xmlns:c16="http://schemas.microsoft.com/office/drawing/2014/chart" uri="{C3380CC4-5D6E-409C-BE32-E72D297353CC}">
              <c16:uniqueId val="{00000000-2102-4F63-8226-F1A16E8E59F0}"/>
            </c:ext>
          </c:extLst>
        </c:ser>
        <c:ser>
          <c:idx val="2"/>
          <c:order val="2"/>
          <c:tx>
            <c:v>gain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Sheet2!$AZ$4:$AZ$822</c:f>
              <c:numCache>
                <c:formatCode>0.00</c:formatCode>
                <c:ptCount val="819"/>
                <c:pt idx="0">
                  <c:v>19.306575763971754</c:v>
                </c:pt>
                <c:pt idx="1">
                  <c:v>19.229815098256061</c:v>
                </c:pt>
                <c:pt idx="2">
                  <c:v>19.154730948695658</c:v>
                </c:pt>
                <c:pt idx="3">
                  <c:v>19.081275350015925</c:v>
                </c:pt>
                <c:pt idx="4">
                  <c:v>19.009398344629517</c:v>
                </c:pt>
                <c:pt idx="5">
                  <c:v>18.939048078884682</c:v>
                </c:pt>
                <c:pt idx="6">
                  <c:v>18.870170900623965</c:v>
                </c:pt>
                <c:pt idx="7">
                  <c:v>18.802711457410638</c:v>
                </c:pt>
                <c:pt idx="8">
                  <c:v>18.736612794819443</c:v>
                </c:pt>
                <c:pt idx="9">
                  <c:v>18.671816454232808</c:v>
                </c:pt>
                <c:pt idx="10">
                  <c:v>18.60826256963411</c:v>
                </c:pt>
                <c:pt idx="11">
                  <c:v>18.545889962943818</c:v>
                </c:pt>
                <c:pt idx="12">
                  <c:v>18.484636237501313</c:v>
                </c:pt>
                <c:pt idx="13">
                  <c:v>18.424437869355312</c:v>
                </c:pt>
                <c:pt idx="14">
                  <c:v>18.365230296086494</c:v>
                </c:pt>
                <c:pt idx="15">
                  <c:v>18.306948002947646</c:v>
                </c:pt>
                <c:pt idx="16">
                  <c:v>18.249524606167608</c:v>
                </c:pt>
                <c:pt idx="17">
                  <c:v>18.192892933325908</c:v>
                </c:pt>
                <c:pt idx="18">
                  <c:v>18.136985100762598</c:v>
                </c:pt>
                <c:pt idx="19">
                  <c:v>18.081732588045078</c:v>
                </c:pt>
                <c:pt idx="20">
                  <c:v>18.027066309565296</c:v>
                </c:pt>
                <c:pt idx="21">
                  <c:v>17.972916683392135</c:v>
                </c:pt>
                <c:pt idx="22">
                  <c:v>17.91921369754834</c:v>
                </c:pt>
                <c:pt idx="23">
                  <c:v>17.865886973924439</c:v>
                </c:pt>
                <c:pt idx="24">
                  <c:v>17.812865830078223</c:v>
                </c:pt>
                <c:pt idx="25">
                  <c:v>17.760079339202278</c:v>
                </c:pt>
                <c:pt idx="26">
                  <c:v>17.707456388568819</c:v>
                </c:pt>
                <c:pt idx="27">
                  <c:v>17.654925736784516</c:v>
                </c:pt>
                <c:pt idx="28">
                  <c:v>17.602416070205045</c:v>
                </c:pt>
                <c:pt idx="29">
                  <c:v>17.549856058871711</c:v>
                </c:pt>
                <c:pt idx="30">
                  <c:v>17.497174412339383</c:v>
                </c:pt>
                <c:pt idx="31">
                  <c:v>17.444299935766217</c:v>
                </c:pt>
                <c:pt idx="32">
                  <c:v>17.391161586632315</c:v>
                </c:pt>
                <c:pt idx="33">
                  <c:v>17.337688532445174</c:v>
                </c:pt>
                <c:pt idx="34">
                  <c:v>17.283810209774948</c:v>
                </c:pt>
                <c:pt idx="35">
                  <c:v>17.229456384943688</c:v>
                </c:pt>
                <c:pt idx="36">
                  <c:v>17.174557216666916</c:v>
                </c:pt>
                <c:pt idx="37">
                  <c:v>17.119043320916681</c:v>
                </c:pt>
                <c:pt idx="38">
                  <c:v>17.062845838240563</c:v>
                </c:pt>
                <c:pt idx="39">
                  <c:v>17.005896503731744</c:v>
                </c:pt>
                <c:pt idx="40">
                  <c:v>16.948127719801356</c:v>
                </c:pt>
                <c:pt idx="41">
                  <c:v>16.889472631857394</c:v>
                </c:pt>
                <c:pt idx="42">
                  <c:v>16.82986520694277</c:v>
                </c:pt>
                <c:pt idx="43">
                  <c:v>16.769240315330606</c:v>
                </c:pt>
                <c:pt idx="44">
                  <c:v>16.707533815018159</c:v>
                </c:pt>
                <c:pt idx="45">
                  <c:v>16.644682639001275</c:v>
                </c:pt>
                <c:pt idx="46">
                  <c:v>16.580624885150488</c:v>
                </c:pt>
                <c:pt idx="47">
                  <c:v>16.515299908448892</c:v>
                </c:pt>
                <c:pt idx="48">
                  <c:v>16.44864841528992</c:v>
                </c:pt>
                <c:pt idx="49">
                  <c:v>16.380612559473242</c:v>
                </c:pt>
                <c:pt idx="50">
                  <c:v>16.311136039477667</c:v>
                </c:pt>
                <c:pt idx="51">
                  <c:v>16.240164196533879</c:v>
                </c:pt>
                <c:pt idx="52">
                  <c:v>16.167644112967505</c:v>
                </c:pt>
                <c:pt idx="53">
                  <c:v>16.093524710234455</c:v>
                </c:pt>
                <c:pt idx="54">
                  <c:v>16.01775684602854</c:v>
                </c:pt>
                <c:pt idx="55">
                  <c:v>15.940293409803832</c:v>
                </c:pt>
                <c:pt idx="56">
                  <c:v>15.861089416026935</c:v>
                </c:pt>
                <c:pt idx="57">
                  <c:v>15.780102094451401</c:v>
                </c:pt>
                <c:pt idx="58">
                  <c:v>15.697290976695228</c:v>
                </c:pt>
                <c:pt idx="59">
                  <c:v>15.612617978398568</c:v>
                </c:pt>
                <c:pt idx="60">
                  <c:v>15.526047476244958</c:v>
                </c:pt>
                <c:pt idx="61">
                  <c:v>15.437546379146028</c:v>
                </c:pt>
                <c:pt idx="62">
                  <c:v>15.347084192914714</c:v>
                </c:pt>
                <c:pt idx="63">
                  <c:v>15.254633077789178</c:v>
                </c:pt>
                <c:pt idx="64">
                  <c:v>15.160167898213709</c:v>
                </c:pt>
                <c:pt idx="65">
                  <c:v>15.063666264338414</c:v>
                </c:pt>
                <c:pt idx="66">
                  <c:v>14.965108564761779</c:v>
                </c:pt>
                <c:pt idx="67">
                  <c:v>14.864477990111135</c:v>
                </c:pt>
                <c:pt idx="68">
                  <c:v>14.761760547132173</c:v>
                </c:pt>
                <c:pt idx="69">
                  <c:v>14.656945063042549</c:v>
                </c:pt>
                <c:pt idx="70">
                  <c:v>14.550023179989596</c:v>
                </c:pt>
                <c:pt idx="71">
                  <c:v>14.440989339543048</c:v>
                </c:pt>
                <c:pt idx="72">
                  <c:v>14.329840757243126</c:v>
                </c:pt>
                <c:pt idx="73">
                  <c:v>14.216577387316242</c:v>
                </c:pt>
                <c:pt idx="74">
                  <c:v>14.101201877759143</c:v>
                </c:pt>
                <c:pt idx="75">
                  <c:v>13.983719516078827</c:v>
                </c:pt>
                <c:pt idx="76">
                  <c:v>13.86413816605789</c:v>
                </c:pt>
                <c:pt idx="77">
                  <c:v>13.742468195991666</c:v>
                </c:pt>
                <c:pt idx="78">
                  <c:v>13.618722398913649</c:v>
                </c:pt>
                <c:pt idx="79">
                  <c:v>13.492915905388399</c:v>
                </c:pt>
                <c:pt idx="80">
                  <c:v>13.365066089506044</c:v>
                </c:pt>
                <c:pt idx="81">
                  <c:v>13.23519246875745</c:v>
                </c:pt>
                <c:pt idx="82">
                  <c:v>13.103316598506519</c:v>
                </c:pt>
                <c:pt idx="83">
                  <c:v>12.969461961801725</c:v>
                </c:pt>
                <c:pt idx="84">
                  <c:v>12.833653855287928</c:v>
                </c:pt>
                <c:pt idx="85">
                  <c:v>12.695919271986318</c:v>
                </c:pt>
                <c:pt idx="86">
                  <c:v>12.556286781709787</c:v>
                </c:pt>
                <c:pt idx="87">
                  <c:v>12.414786409871638</c:v>
                </c:pt>
                <c:pt idx="88">
                  <c:v>12.271449515427861</c:v>
                </c:pt>
                <c:pt idx="89">
                  <c:v>12.12630866866721</c:v>
                </c:pt>
                <c:pt idx="90">
                  <c:v>11.979397529534083</c:v>
                </c:pt>
                <c:pt idx="91">
                  <c:v>11.830750727128905</c:v>
                </c:pt>
                <c:pt idx="92">
                  <c:v>11.680403740991661</c:v>
                </c:pt>
                <c:pt idx="93">
                  <c:v>11.528392784725975</c:v>
                </c:pt>
                <c:pt idx="94">
                  <c:v>11.374754692473545</c:v>
                </c:pt>
                <c:pt idx="95">
                  <c:v>11.219526808696761</c:v>
                </c:pt>
                <c:pt idx="96">
                  <c:v>11.062746881675487</c:v>
                </c:pt>
                <c:pt idx="97">
                  <c:v>10.904452961070517</c:v>
                </c:pt>
                <c:pt idx="98">
                  <c:v>10.744683299854053</c:v>
                </c:pt>
                <c:pt idx="99">
                  <c:v>10.583476260855065</c:v>
                </c:pt>
                <c:pt idx="100">
                  <c:v>10.420870228118046</c:v>
                </c:pt>
                <c:pt idx="101">
                  <c:v>10.256903523224135</c:v>
                </c:pt>
                <c:pt idx="102">
                  <c:v>10.091614326678588</c:v>
                </c:pt>
                <c:pt idx="103">
                  <c:v>9.9250406044252006</c:v>
                </c:pt>
                <c:pt idx="104">
                  <c:v>9.7572200395077804</c:v>
                </c:pt>
                <c:pt idx="105">
                  <c:v>9.5881899688625722</c:v>
                </c:pt>
                <c:pt idx="106">
                  <c:v>9.4179873251910706</c:v>
                </c:pt>
                <c:pt idx="107">
                  <c:v>9.2466485838338315</c:v>
                </c:pt>
                <c:pt idx="108">
                  <c:v>9.0742097145376004</c:v>
                </c:pt>
                <c:pt idx="109">
                  <c:v>8.900706137986699</c:v>
                </c:pt>
                <c:pt idx="110">
                  <c:v>8.7261726869475282</c:v>
                </c:pt>
                <c:pt idx="111">
                  <c:v>8.5506435718601121</c:v>
                </c:pt>
                <c:pt idx="112">
                  <c:v>8.3741523506955993</c:v>
                </c:pt>
                <c:pt idx="113">
                  <c:v>8.1967319028881018</c:v>
                </c:pt>
                <c:pt idx="114">
                  <c:v>8.0184144071411154</c:v>
                </c:pt>
                <c:pt idx="115">
                  <c:v>7.8392313229026911</c:v>
                </c:pt>
                <c:pt idx="116">
                  <c:v>7.6592133752999247</c:v>
                </c:pt>
                <c:pt idx="117">
                  <c:v>7.4783905433221536</c:v>
                </c:pt>
                <c:pt idx="118">
                  <c:v>7.2967920510417308</c:v>
                </c:pt>
                <c:pt idx="119">
                  <c:v>7.1144463616642248</c:v>
                </c:pt>
                <c:pt idx="120">
                  <c:v>6.9313811742018654</c:v>
                </c:pt>
                <c:pt idx="121">
                  <c:v>6.7476234225696192</c:v>
                </c:pt>
                <c:pt idx="122">
                  <c:v>6.5631992769079845</c:v>
                </c:pt>
                <c:pt idx="123">
                  <c:v>6.3781341469436885</c:v>
                </c:pt>
                <c:pt idx="124">
                  <c:v>6.1924526872054315</c:v>
                </c:pt>
                <c:pt idx="125">
                  <c:v>6.0061788039208333</c:v>
                </c:pt>
                <c:pt idx="126">
                  <c:v>5.8193356634270916</c:v>
                </c:pt>
                <c:pt idx="127">
                  <c:v>5.6319457019378083</c:v>
                </c:pt>
                <c:pt idx="128">
                  <c:v>5.4440306365154747</c:v>
                </c:pt>
                <c:pt idx="129">
                  <c:v>5.255611477108701</c:v>
                </c:pt>
                <c:pt idx="130">
                  <c:v>5.0667085395211773</c:v>
                </c:pt>
                <c:pt idx="131">
                  <c:v>4.877341459188103</c:v>
                </c:pt>
                <c:pt idx="132">
                  <c:v>4.6875292056445472</c:v>
                </c:pt>
                <c:pt idx="133">
                  <c:v>4.4972900975774683</c:v>
                </c:pt>
                <c:pt idx="134">
                  <c:v>4.3066418183619994</c:v>
                </c:pt>
                <c:pt idx="135">
                  <c:v>4.1156014319899059</c:v>
                </c:pt>
                <c:pt idx="136">
                  <c:v>3.9241853993054296</c:v>
                </c:pt>
                <c:pt idx="137">
                  <c:v>3.7324095944711924</c:v>
                </c:pt>
                <c:pt idx="138">
                  <c:v>3.5402893215929332</c:v>
                </c:pt>
                <c:pt idx="139">
                  <c:v>3.3478393314392538</c:v>
                </c:pt>
                <c:pt idx="140">
                  <c:v>3.1550738381978753</c:v>
                </c:pt>
                <c:pt idx="141">
                  <c:v>2.9620065362155641</c:v>
                </c:pt>
                <c:pt idx="142">
                  <c:v>2.7686506166752478</c:v>
                </c:pt>
                <c:pt idx="143">
                  <c:v>2.5750187841676047</c:v>
                </c:pt>
                <c:pt idx="144">
                  <c:v>2.3811232731201568</c:v>
                </c:pt>
                <c:pt idx="145">
                  <c:v>2.1869758640508588</c:v>
                </c:pt>
                <c:pt idx="146">
                  <c:v>1.9925878996168482</c:v>
                </c:pt>
                <c:pt idx="147">
                  <c:v>1.7979703004340792</c:v>
                </c:pt>
                <c:pt idx="148">
                  <c:v>1.6031335806453371</c:v>
                </c:pt>
                <c:pt idx="149">
                  <c:v>1.4080878632185039</c:v>
                </c:pt>
                <c:pt idx="150">
                  <c:v>1.212842894959828</c:v>
                </c:pt>
                <c:pt idx="151">
                  <c:v>1.0174080612286225</c:v>
                </c:pt>
                <c:pt idx="152">
                  <c:v>0.82179240034367962</c:v>
                </c:pt>
                <c:pt idx="153">
                  <c:v>0.62600461767251647</c:v>
                </c:pt>
                <c:pt idx="154">
                  <c:v>0.43005309939748826</c:v>
                </c:pt>
                <c:pt idx="155">
                  <c:v>0.23394592595415131</c:v>
                </c:pt>
                <c:pt idx="156">
                  <c:v>3.7690885138832425E-2</c:v>
                </c:pt>
                <c:pt idx="157">
                  <c:v>-0.15870451511602154</c:v>
                </c:pt>
                <c:pt idx="158">
                  <c:v>-0.35523303429939479</c:v>
                </c:pt>
                <c:pt idx="159">
                  <c:v>-0.55188768721097003</c:v>
                </c:pt>
                <c:pt idx="160">
                  <c:v>-0.7486617321810014</c:v>
                </c:pt>
                <c:pt idx="161">
                  <c:v>-0.94554865961807688</c:v>
                </c:pt>
                <c:pt idx="162">
                  <c:v>-1.1425421808820591</c:v>
                </c:pt>
                <c:pt idx="163">
                  <c:v>-1.3396362174783349</c:v>
                </c:pt>
                <c:pt idx="164">
                  <c:v>-1.5368248905698851</c:v>
                </c:pt>
                <c:pt idx="165">
                  <c:v>-1.7341025108026416</c:v>
                </c:pt>
                <c:pt idx="166">
                  <c:v>-1.9314635684401202</c:v>
                </c:pt>
                <c:pt idx="167">
                  <c:v>-2.1289027238024931</c:v>
                </c:pt>
                <c:pt idx="168">
                  <c:v>-2.3264147980060659</c:v>
                </c:pt>
                <c:pt idx="169">
                  <c:v>-2.5239947639985822</c:v>
                </c:pt>
                <c:pt idx="170">
                  <c:v>-2.7216377378864323</c:v>
                </c:pt>
                <c:pt idx="171">
                  <c:v>-2.9193389705495827</c:v>
                </c:pt>
                <c:pt idx="172">
                  <c:v>-3.1170938395411416</c:v>
                </c:pt>
                <c:pt idx="173">
                  <c:v>-3.3148978412680754</c:v>
                </c:pt>
                <c:pt idx="174">
                  <c:v>-3.5127465834507245</c:v>
                </c:pt>
                <c:pt idx="175">
                  <c:v>-3.7106357778586103</c:v>
                </c:pt>
                <c:pt idx="176">
                  <c:v>-3.908561233321842</c:v>
                </c:pt>
                <c:pt idx="177">
                  <c:v>-4.1065188490164344</c:v>
                </c:pt>
                <c:pt idx="178">
                  <c:v>-4.3045046080240734</c:v>
                </c:pt>
                <c:pt idx="179">
                  <c:v>-4.5025145711670573</c:v>
                </c:pt>
                <c:pt idx="180">
                  <c:v>-4.7005448711194813</c:v>
                </c:pt>
                <c:pt idx="181">
                  <c:v>-4.8985917067978848</c:v>
                </c:pt>
                <c:pt idx="182">
                  <c:v>-5.0966513380340279</c:v>
                </c:pt>
                <c:pt idx="183">
                  <c:v>-5.2947200805345886</c:v>
                </c:pt>
                <c:pt idx="184">
                  <c:v>-5.4927943011333307</c:v>
                </c:pt>
                <c:pt idx="185">
                  <c:v>-5.6908704133415302</c:v>
                </c:pt>
                <c:pt idx="186">
                  <c:v>-5.8889448732047764</c:v>
                </c:pt>
                <c:pt idx="187">
                  <c:v>-6.0870141754747076</c:v>
                </c:pt>
                <c:pt idx="188">
                  <c:v>-6.2850748501048139</c:v>
                </c:pt>
                <c:pt idx="189">
                  <c:v>-6.4831234590817406</c:v>
                </c:pt>
                <c:pt idx="190">
                  <c:v>-6.681156593603669</c:v>
                </c:pt>
                <c:pt idx="191">
                  <c:v>-6.8791708716186477</c:v>
                </c:pt>
                <c:pt idx="192">
                  <c:v>-7.0771629357370838</c:v>
                </c:pt>
                <c:pt idx="193">
                  <c:v>-7.275129451532897</c:v>
                </c:pt>
                <c:pt idx="194">
                  <c:v>-7.4730671062498653</c:v>
                </c:pt>
                <c:pt idx="195">
                  <c:v>-7.670972607929146</c:v>
                </c:pt>
                <c:pt idx="196">
                  <c:v>-7.8688426849754824</c:v>
                </c:pt>
                <c:pt idx="197">
                  <c:v>-8.0666740861805284</c:v>
                </c:pt>
                <c:pt idx="198">
                  <c:v>-8.2644635812206761</c:v>
                </c:pt>
                <c:pt idx="199">
                  <c:v>-8.462207961649046</c:v>
                </c:pt>
                <c:pt idx="200">
                  <c:v>-8.6599040423990949</c:v>
                </c:pt>
                <c:pt idx="201">
                  <c:v>-8.8575486638191236</c:v>
                </c:pt>
                <c:pt idx="202">
                  <c:v>-9.0551386942544614</c:v>
                </c:pt>
                <c:pt idx="203">
                  <c:v>-9.2526710331953979</c:v>
                </c:pt>
                <c:pt idx="204">
                  <c:v>-9.4501426150053938</c:v>
                </c:pt>
                <c:pt idx="205">
                  <c:v>-9.6475504132445877</c:v>
                </c:pt>
                <c:pt idx="206">
                  <c:v>-9.8448914456004459</c:v>
                </c:pt>
                <c:pt idx="207">
                  <c:v>-10.042162779434944</c:v>
                </c:pt>
                <c:pt idx="208">
                  <c:v>-10.239361537955544</c:v>
                </c:pt>
                <c:pt idx="209">
                  <c:v>-10.436484907012678</c:v>
                </c:pt>
                <c:pt idx="210">
                  <c:v>-10.633530142523476</c:v>
                </c:pt>
                <c:pt idx="211">
                  <c:v>-10.830494578515889</c:v>
                </c:pt>
                <c:pt idx="212">
                  <c:v>-11.027375635783221</c:v>
                </c:pt>
                <c:pt idx="213">
                  <c:v>-11.224170831132298</c:v>
                </c:pt>
                <c:pt idx="214">
                  <c:v>-11.420877787203414</c:v>
                </c:pt>
                <c:pt idx="215">
                  <c:v>-11.617494242831867</c:v>
                </c:pt>
                <c:pt idx="216">
                  <c:v>-11.814018063914856</c:v>
                </c:pt>
                <c:pt idx="217">
                  <c:v>-12.010447254738596</c:v>
                </c:pt>
                <c:pt idx="218">
                  <c:v>-12.206779969712688</c:v>
                </c:pt>
                <c:pt idx="219">
                  <c:v>-12.403014525449803</c:v>
                </c:pt>
                <c:pt idx="220">
                  <c:v>-12.599149413119905</c:v>
                </c:pt>
                <c:pt idx="221">
                  <c:v>-12.79518331099878</c:v>
                </c:pt>
                <c:pt idx="222">
                  <c:v>-12.991115097121885</c:v>
                </c:pt>
                <c:pt idx="223">
                  <c:v>-13.186943861944647</c:v>
                </c:pt>
                <c:pt idx="224">
                  <c:v>-13.382668920902862</c:v>
                </c:pt>
                <c:pt idx="225">
                  <c:v>-13.578289826756313</c:v>
                </c:pt>
                <c:pt idx="226">
                  <c:v>-13.773806381593509</c:v>
                </c:pt>
                <c:pt idx="227">
                  <c:v>-13.969218648366299</c:v>
                </c:pt>
                <c:pt idx="228">
                  <c:v>-14.164526961819083</c:v>
                </c:pt>
                <c:pt idx="229">
                  <c:v>-14.359731938670944</c:v>
                </c:pt>
                <c:pt idx="230">
                  <c:v>-14.554834486908341</c:v>
                </c:pt>
                <c:pt idx="231">
                  <c:v>-14.749835814041941</c:v>
                </c:pt>
                <c:pt idx="232">
                  <c:v>-14.944737434184393</c:v>
                </c:pt>
                <c:pt idx="233">
                  <c:v>-15.139541173806453</c:v>
                </c:pt>
                <c:pt idx="234">
                  <c:v>-15.334249176034815</c:v>
                </c:pt>
                <c:pt idx="235">
                  <c:v>-15.528863903362511</c:v>
                </c:pt>
                <c:pt idx="236">
                  <c:v>-15.723388138651025</c:v>
                </c:pt>
                <c:pt idx="237">
                  <c:v>-15.91782498431747</c:v>
                </c:pt>
                <c:pt idx="238">
                  <c:v>-16.112177859612622</c:v>
                </c:pt>
                <c:pt idx="239">
                  <c:v>-16.306450495914405</c:v>
                </c:pt>
                <c:pt idx="240">
                  <c:v>-16.500646929978803</c:v>
                </c:pt>
                <c:pt idx="241">
                  <c:v>-16.694771495112942</c:v>
                </c:pt>
                <c:pt idx="242">
                  <c:v>-16.888828810256484</c:v>
                </c:pt>
                <c:pt idx="243">
                  <c:v>-17.082823766983065</c:v>
                </c:pt>
                <c:pt idx="244">
                  <c:v>-17.276761514457025</c:v>
                </c:pt>
                <c:pt idx="245">
                  <c:v>-17.470647442408961</c:v>
                </c:pt>
                <c:pt idx="246">
                  <c:v>-17.664487162217174</c:v>
                </c:pt>
                <c:pt idx="247">
                  <c:v>-17.858286486209277</c:v>
                </c:pt>
                <c:pt idx="248">
                  <c:v>-18.052051405322693</c:v>
                </c:pt>
                <c:pt idx="249">
                  <c:v>-18.245788065286</c:v>
                </c:pt>
                <c:pt idx="250">
                  <c:v>-18.439502741504725</c:v>
                </c:pt>
                <c:pt idx="251">
                  <c:v>-18.633201812853375</c:v>
                </c:pt>
                <c:pt idx="252">
                  <c:v>-18.826891734596199</c:v>
                </c:pt>
                <c:pt idx="253">
                  <c:v>-19.020579010664608</c:v>
                </c:pt>
                <c:pt idx="254">
                  <c:v>-19.214270165537563</c:v>
                </c:pt>
                <c:pt idx="255">
                  <c:v>-19.407971715971783</c:v>
                </c:pt>
                <c:pt idx="256">
                  <c:v>-19.601690142833387</c:v>
                </c:pt>
                <c:pt idx="257">
                  <c:v>-19.795431863280886</c:v>
                </c:pt>
                <c:pt idx="258">
                  <c:v>-19.989203203542921</c:v>
                </c:pt>
                <c:pt idx="259">
                  <c:v>-20.183010372527939</c:v>
                </c:pt>
                <c:pt idx="260">
                  <c:v>-20.37685943648642</c:v>
                </c:pt>
                <c:pt idx="261">
                  <c:v>-20.57075629493513</c:v>
                </c:pt>
                <c:pt idx="262">
                  <c:v>-20.764706658030256</c:v>
                </c:pt>
                <c:pt idx="263">
                  <c:v>-20.958716025558189</c:v>
                </c:pt>
                <c:pt idx="264">
                  <c:v>-21.152789667688001</c:v>
                </c:pt>
                <c:pt idx="265">
                  <c:v>-21.346932607606263</c:v>
                </c:pt>
                <c:pt idx="266">
                  <c:v>-21.541149606128506</c:v>
                </c:pt>
                <c:pt idx="267">
                  <c:v>-21.735445148356451</c:v>
                </c:pt>
                <c:pt idx="268">
                  <c:v>-21.929823432423579</c:v>
                </c:pt>
                <c:pt idx="269">
                  <c:v>-22.124288360346931</c:v>
                </c:pt>
                <c:pt idx="270">
                  <c:v>-22.318843530977649</c:v>
                </c:pt>
                <c:pt idx="271">
                  <c:v>-22.513492235020021</c:v>
                </c:pt>
                <c:pt idx="272">
                  <c:v>-22.708237452067802</c:v>
                </c:pt>
                <c:pt idx="273">
                  <c:v>-22.903081849585806</c:v>
                </c:pt>
                <c:pt idx="274">
                  <c:v>-23.098027783748176</c:v>
                </c:pt>
                <c:pt idx="275">
                  <c:v>-23.293077302029818</c:v>
                </c:pt>
                <c:pt idx="276">
                  <c:v>-23.48823214743377</c:v>
                </c:pt>
                <c:pt idx="277">
                  <c:v>-23.683493764228089</c:v>
                </c:pt>
                <c:pt idx="278">
                  <c:v>-23.8788633050576</c:v>
                </c:pt>
                <c:pt idx="279">
                  <c:v>-24.074341639290033</c:v>
                </c:pt>
                <c:pt idx="280">
                  <c:v>-24.269929362453745</c:v>
                </c:pt>
                <c:pt idx="281">
                  <c:v>-24.465626806622581</c:v>
                </c:pt>
                <c:pt idx="282">
                  <c:v>-24.661434051604587</c:v>
                </c:pt>
                <c:pt idx="283">
                  <c:v>-24.857350936793441</c:v>
                </c:pt>
                <c:pt idx="284">
                  <c:v>-25.053377073547068</c:v>
                </c:pt>
                <c:pt idx="285">
                  <c:v>-25.249511857961878</c:v>
                </c:pt>
                <c:pt idx="286">
                  <c:v>-25.445754483918712</c:v>
                </c:pt>
                <c:pt idx="287">
                  <c:v>-25.642103956284092</c:v>
                </c:pt>
                <c:pt idx="288">
                  <c:v>-25.838559104158296</c:v>
                </c:pt>
                <c:pt idx="289">
                  <c:v>-26.035118594071417</c:v>
                </c:pt>
                <c:pt idx="290">
                  <c:v>-26.231780943036355</c:v>
                </c:pt>
                <c:pt idx="291">
                  <c:v>-26.428544531378201</c:v>
                </c:pt>
                <c:pt idx="292">
                  <c:v>-26.625407615268625</c:v>
                </c:pt>
                <c:pt idx="293">
                  <c:v>-26.822368338900691</c:v>
                </c:pt>
                <c:pt idx="294">
                  <c:v>-27.019424746255289</c:v>
                </c:pt>
                <c:pt idx="295">
                  <c:v>-27.216574792405101</c:v>
                </c:pt>
                <c:pt idx="296">
                  <c:v>-27.413816354330056</c:v>
                </c:pt>
                <c:pt idx="297">
                  <c:v>-27.611147241205014</c:v>
                </c:pt>
                <c:pt idx="298">
                  <c:v>-27.808565204143065</c:v>
                </c:pt>
                <c:pt idx="299">
                  <c:v>-28.006067945376532</c:v>
                </c:pt>
                <c:pt idx="300">
                  <c:v>-28.203653126865767</c:v>
                </c:pt>
                <c:pt idx="301">
                  <c:v>-28.401318378331503</c:v>
                </c:pt>
                <c:pt idx="302">
                  <c:v>-28.59906130471094</c:v>
                </c:pt>
                <c:pt idx="303">
                  <c:v>-28.79687949304186</c:v>
                </c:pt>
                <c:pt idx="304">
                  <c:v>-28.994770518783078</c:v>
                </c:pt>
                <c:pt idx="305">
                  <c:v>-29.192731951582456</c:v>
                </c:pt>
                <c:pt idx="306">
                  <c:v>-29.390761360506463</c:v>
                </c:pt>
                <c:pt idx="307">
                  <c:v>-29.588856318747649</c:v>
                </c:pt>
                <c:pt idx="308">
                  <c:v>-29.787014407827513</c:v>
                </c:pt>
                <c:pt idx="309">
                  <c:v>-29.985233221314697</c:v>
                </c:pt>
                <c:pt idx="310">
                  <c:v>-30.183510368078462</c:v>
                </c:pt>
                <c:pt idx="311">
                  <c:v>-30.381843475098837</c:v>
                </c:pt>
                <c:pt idx="312">
                  <c:v>-30.580230189854635</c:v>
                </c:pt>
                <c:pt idx="313">
                  <c:v>-30.778668182311232</c:v>
                </c:pt>
                <c:pt idx="314">
                  <c:v>-30.97715514652948</c:v>
                </c:pt>
                <c:pt idx="315">
                  <c:v>-31.175688801917598</c:v>
                </c:pt>
                <c:pt idx="316">
                  <c:v>-31.37426689414594</c:v>
                </c:pt>
                <c:pt idx="317">
                  <c:v>-31.572887195746539</c:v>
                </c:pt>
                <c:pt idx="318">
                  <c:v>-31.771547506415153</c:v>
                </c:pt>
                <c:pt idx="319">
                  <c:v>-31.970245653036674</c:v>
                </c:pt>
                <c:pt idx="320">
                  <c:v>-32.16897948945055</c:v>
                </c:pt>
                <c:pt idx="321">
                  <c:v>-32.367746895973653</c:v>
                </c:pt>
                <c:pt idx="322">
                  <c:v>-32.56654577869736</c:v>
                </c:pt>
                <c:pt idx="323">
                  <c:v>-32.765374068573557</c:v>
                </c:pt>
                <c:pt idx="324">
                  <c:v>-32.964229720303074</c:v>
                </c:pt>
                <c:pt idx="325">
                  <c:v>-33.163110711041512</c:v>
                </c:pt>
                <c:pt idx="326">
                  <c:v>-33.362015038932746</c:v>
                </c:pt>
                <c:pt idx="327">
                  <c:v>-33.560940721482353</c:v>
                </c:pt>
                <c:pt idx="328">
                  <c:v>-33.759885793781173</c:v>
                </c:pt>
                <c:pt idx="329">
                  <c:v>-33.958848306587299</c:v>
                </c:pt>
                <c:pt idx="330">
                  <c:v>-34.157826324275852</c:v>
                </c:pt>
                <c:pt idx="331">
                  <c:v>-34.35681792266351</c:v>
                </c:pt>
                <c:pt idx="332">
                  <c:v>-34.555821186713779</c:v>
                </c:pt>
                <c:pt idx="333">
                  <c:v>-34.754834208129722</c:v>
                </c:pt>
                <c:pt idx="334">
                  <c:v>-34.953855082837578</c:v>
                </c:pt>
                <c:pt idx="335">
                  <c:v>-35.152881908366723</c:v>
                </c:pt>
                <c:pt idx="336">
                  <c:v>-35.351912781127517</c:v>
                </c:pt>
                <c:pt idx="337">
                  <c:v>-35.550945793592284</c:v>
                </c:pt>
                <c:pt idx="338">
                  <c:v>-35.749979031377777</c:v>
                </c:pt>
                <c:pt idx="339">
                  <c:v>-35.949010570233341</c:v>
                </c:pt>
                <c:pt idx="340">
                  <c:v>-36.148038472933514</c:v>
                </c:pt>
                <c:pt idx="341">
                  <c:v>-36.347060786076042</c:v>
                </c:pt>
                <c:pt idx="342">
                  <c:v>-36.546075536783995</c:v>
                </c:pt>
                <c:pt idx="343">
                  <c:v>-36.745080729311468</c:v>
                </c:pt>
                <c:pt idx="344">
                  <c:v>-36.944074341550802</c:v>
                </c:pt>
                <c:pt idx="345">
                  <c:v>-37.14305432143923</c:v>
                </c:pt>
                <c:pt idx="346">
                  <c:v>-37.342018583262266</c:v>
                </c:pt>
                <c:pt idx="347">
                  <c:v>-37.540965003851213</c:v>
                </c:pt>
                <c:pt idx="348">
                  <c:v>-37.73989141867051</c:v>
                </c:pt>
                <c:pt idx="349">
                  <c:v>-37.938795617791882</c:v>
                </c:pt>
                <c:pt idx="350">
                  <c:v>-38.13767534174999</c:v>
                </c:pt>
                <c:pt idx="351">
                  <c:v>-38.336528277276003</c:v>
                </c:pt>
                <c:pt idx="352">
                  <c:v>-38.535352052903256</c:v>
                </c:pt>
                <c:pt idx="353">
                  <c:v>-38.734144234439839</c:v>
                </c:pt>
                <c:pt idx="354">
                  <c:v>-38.93290232030256</c:v>
                </c:pt>
                <c:pt idx="355">
                  <c:v>-39.131623736706025</c:v>
                </c:pt>
                <c:pt idx="356">
                  <c:v>-39.330305832700766</c:v>
                </c:pt>
                <c:pt idx="357">
                  <c:v>-39.528945875053786</c:v>
                </c:pt>
                <c:pt idx="358">
                  <c:v>-39.727541042964397</c:v>
                </c:pt>
                <c:pt idx="359">
                  <c:v>-39.926088422608331</c:v>
                </c:pt>
                <c:pt idx="360">
                  <c:v>-40.124585001503299</c:v>
                </c:pt>
                <c:pt idx="361">
                  <c:v>-40.32302766268743</c:v>
                </c:pt>
                <c:pt idx="362">
                  <c:v>-40.521413178703625</c:v>
                </c:pt>
                <c:pt idx="363">
                  <c:v>-40.719738205381262</c:v>
                </c:pt>
                <c:pt idx="364">
                  <c:v>-40.917999275407915</c:v>
                </c:pt>
                <c:pt idx="365">
                  <c:v>-41.116192791681357</c:v>
                </c:pt>
                <c:pt idx="366">
                  <c:v>-41.314315020435096</c:v>
                </c:pt>
                <c:pt idx="367">
                  <c:v>-41.512362084127311</c:v>
                </c:pt>
                <c:pt idx="368">
                  <c:v>-41.7103299540859</c:v>
                </c:pt>
                <c:pt idx="369">
                  <c:v>-41.908214442899798</c:v>
                </c:pt>
                <c:pt idx="370">
                  <c:v>-42.106011196548685</c:v>
                </c:pt>
                <c:pt idx="371">
                  <c:v>-42.303715686261974</c:v>
                </c:pt>
                <c:pt idx="372">
                  <c:v>-42.501323200098305</c:v>
                </c:pt>
                <c:pt idx="373">
                  <c:v>-42.698828834237489</c:v>
                </c:pt>
                <c:pt idx="374">
                  <c:v>-42.896227483975913</c:v>
                </c:pt>
                <c:pt idx="375">
                  <c:v>-43.093513834417514</c:v>
                </c:pt>
                <c:pt idx="376">
                  <c:v>-43.290682350852236</c:v>
                </c:pt>
                <c:pt idx="377">
                  <c:v>-43.487727268814332</c:v>
                </c:pt>
                <c:pt idx="378">
                  <c:v>-43.684642583813165</c:v>
                </c:pt>
                <c:pt idx="379">
                  <c:v>-43.881422040729134</c:v>
                </c:pt>
                <c:pt idx="380">
                  <c:v>-44.078059122870478</c:v>
                </c:pt>
                <c:pt idx="381">
                  <c:v>-44.274547040682236</c:v>
                </c:pt>
                <c:pt idx="382">
                  <c:v>-44.470878720104658</c:v>
                </c:pt>
                <c:pt idx="383">
                  <c:v>-44.667046790576215</c:v>
                </c:pt>
                <c:pt idx="384">
                  <c:v>-44.863043572678301</c:v>
                </c:pt>
                <c:pt idx="385">
                  <c:v>-45.058861065419052</c:v>
                </c:pt>
                <c:pt idx="386">
                  <c:v>-45.254490933156248</c:v>
                </c:pt>
                <c:pt idx="387">
                  <c:v>-45.449924492158772</c:v>
                </c:pt>
                <c:pt idx="388">
                  <c:v>-45.645152696809951</c:v>
                </c:pt>
                <c:pt idx="389">
                  <c:v>-45.84016612545534</c:v>
                </c:pt>
                <c:pt idx="390">
                  <c:v>-46.034954965901264</c:v>
                </c:pt>
                <c:pt idx="391">
                  <c:v>-46.229509000571817</c:v>
                </c:pt>
                <c:pt idx="392">
                  <c:v>-46.423817591333908</c:v>
                </c:pt>
                <c:pt idx="393">
                  <c:v>-46.617869664003742</c:v>
                </c:pt>
                <c:pt idx="394">
                  <c:v>-46.811653692548859</c:v>
                </c:pt>
                <c:pt idx="395">
                  <c:v>-47.005157683005173</c:v>
                </c:pt>
                <c:pt idx="396">
                  <c:v>-47.19836915712991</c:v>
                </c:pt>
                <c:pt idx="397">
                  <c:v>-47.391275135815789</c:v>
                </c:pt>
                <c:pt idx="398">
                  <c:v>-47.583862122295827</c:v>
                </c:pt>
                <c:pt idx="399">
                  <c:v>-47.776116085170841</c:v>
                </c:pt>
                <c:pt idx="400">
                  <c:v>-47.968022441298871</c:v>
                </c:pt>
                <c:pt idx="401">
                  <c:v>-48.159566038587066</c:v>
                </c:pt>
                <c:pt idx="402">
                  <c:v>-48.350731138735384</c:v>
                </c:pt>
                <c:pt idx="403">
                  <c:v>-48.541501399983531</c:v>
                </c:pt>
                <c:pt idx="404">
                  <c:v>-48.731859859921016</c:v>
                </c:pt>
                <c:pt idx="405">
                  <c:v>-48.921788918424454</c:v>
                </c:pt>
                <c:pt idx="406">
                  <c:v>-49.111270320794112</c:v>
                </c:pt>
                <c:pt idx="407">
                  <c:v>-49.300285141167436</c:v>
                </c:pt>
                <c:pt idx="408">
                  <c:v>-49.488813766294882</c:v>
                </c:pt>
                <c:pt idx="409">
                  <c:v>-49.676835879771367</c:v>
                </c:pt>
                <c:pt idx="410">
                  <c:v>-49.864330446822642</c:v>
                </c:pt>
                <c:pt idx="411">
                  <c:v>-50.051275699756197</c:v>
                </c:pt>
                <c:pt idx="412">
                  <c:v>-50.23764912419221</c:v>
                </c:pt>
                <c:pt idx="413">
                  <c:v>-50.423427446199703</c:v>
                </c:pt>
                <c:pt idx="414">
                  <c:v>-50.608586620471506</c:v>
                </c:pt>
                <c:pt idx="415">
                  <c:v>-50.793101819679151</c:v>
                </c:pt>
                <c:pt idx="416">
                  <c:v>-50.976947425157704</c:v>
                </c:pt>
                <c:pt idx="417">
                  <c:v>-51.160097019079785</c:v>
                </c:pt>
                <c:pt idx="418">
                  <c:v>-51.342523378284028</c:v>
                </c:pt>
                <c:pt idx="419">
                  <c:v>-51.524198469933403</c:v>
                </c:pt>
                <c:pt idx="420">
                  <c:v>-51.7050934491836</c:v>
                </c:pt>
                <c:pt idx="421">
                  <c:v>-51.885178659050787</c:v>
                </c:pt>
                <c:pt idx="422">
                  <c:v>-52.064423632671335</c:v>
                </c:pt>
                <c:pt idx="423">
                  <c:v>-52.242797098154874</c:v>
                </c:pt>
                <c:pt idx="424">
                  <c:v>-52.420266986230835</c:v>
                </c:pt>
                <c:pt idx="425">
                  <c:v>-52.596800440896068</c:v>
                </c:pt>
                <c:pt idx="426">
                  <c:v>-52.772363833269644</c:v>
                </c:pt>
                <c:pt idx="427">
                  <c:v>-52.946922778861172</c:v>
                </c:pt>
                <c:pt idx="428">
                  <c:v>-53.120442158456306</c:v>
                </c:pt>
                <c:pt idx="429">
                  <c:v>-53.292886142819263</c:v>
                </c:pt>
                <c:pt idx="430">
                  <c:v>-53.46421822140433</c:v>
                </c:pt>
                <c:pt idx="431">
                  <c:v>-53.634401235260249</c:v>
                </c:pt>
                <c:pt idx="432">
                  <c:v>-53.803397414297507</c:v>
                </c:pt>
                <c:pt idx="433">
                  <c:v>-53.971168419076136</c:v>
                </c:pt>
                <c:pt idx="434">
                  <c:v>-54.137675387250887</c:v>
                </c:pt>
                <c:pt idx="435">
                  <c:v>-54.30287898479088</c:v>
                </c:pt>
                <c:pt idx="436">
                  <c:v>-54.466739462066577</c:v>
                </c:pt>
                <c:pt idx="437">
                  <c:v>-54.629216714867098</c:v>
                </c:pt>
                <c:pt idx="438">
                  <c:v>-54.790270350381547</c:v>
                </c:pt>
                <c:pt idx="439">
                  <c:v>-54.949859758141372</c:v>
                </c:pt>
                <c:pt idx="440">
                  <c:v>-55.107944185884016</c:v>
                </c:pt>
                <c:pt idx="441">
                  <c:v>-55.264482820255921</c:v>
                </c:pt>
                <c:pt idx="442">
                  <c:v>-55.419434872228877</c:v>
                </c:pt>
                <c:pt idx="443">
                  <c:v>-55.572759667056317</c:v>
                </c:pt>
                <c:pt idx="444">
                  <c:v>-55.72441673854847</c:v>
                </c:pt>
                <c:pt idx="445">
                  <c:v>-55.874365927391807</c:v>
                </c:pt>
                <c:pt idx="446">
                  <c:v>-56.022567483187892</c:v>
                </c:pt>
                <c:pt idx="447">
                  <c:v>-56.168982169833782</c:v>
                </c:pt>
                <c:pt idx="448">
                  <c:v>-56.31357137381076</c:v>
                </c:pt>
                <c:pt idx="449">
                  <c:v>-56.456297214899067</c:v>
                </c:pt>
                <c:pt idx="450">
                  <c:v>-56.597122658784258</c:v>
                </c:pt>
                <c:pt idx="451">
                  <c:v>-56.736011630971838</c:v>
                </c:pt>
                <c:pt idx="452">
                  <c:v>-56.872929131383941</c:v>
                </c:pt>
                <c:pt idx="453">
                  <c:v>-57.007841348970651</c:v>
                </c:pt>
                <c:pt idx="454">
                  <c:v>-57.140715775630881</c:v>
                </c:pt>
                <c:pt idx="455">
                  <c:v>-57.271521318713546</c:v>
                </c:pt>
                <c:pt idx="456">
                  <c:v>-57.400228411341487</c:v>
                </c:pt>
                <c:pt idx="457">
                  <c:v>-57.526809119790236</c:v>
                </c:pt>
                <c:pt idx="458">
                  <c:v>-57.651237247145097</c:v>
                </c:pt>
                <c:pt idx="459">
                  <c:v>-57.773488432462031</c:v>
                </c:pt>
                <c:pt idx="460">
                  <c:v>-57.893540244671406</c:v>
                </c:pt>
                <c:pt idx="461">
                  <c:v>-58.011372270482418</c:v>
                </c:pt>
                <c:pt idx="462">
                  <c:v>-58.126966195578248</c:v>
                </c:pt>
                <c:pt idx="463">
                  <c:v>-58.240305878431279</c:v>
                </c:pt>
                <c:pt idx="464">
                  <c:v>-58.351377416118396</c:v>
                </c:pt>
                <c:pt idx="465">
                  <c:v>-58.460169201572569</c:v>
                </c:pt>
                <c:pt idx="466">
                  <c:v>-58.566671971774824</c:v>
                </c:pt>
                <c:pt idx="467">
                  <c:v>-58.670878846465413</c:v>
                </c:pt>
                <c:pt idx="468">
                  <c:v>-58.772785357028035</c:v>
                </c:pt>
                <c:pt idx="469">
                  <c:v>-58.872389465293047</c:v>
                </c:pt>
                <c:pt idx="470">
                  <c:v>-58.969691572088088</c:v>
                </c:pt>
                <c:pt idx="471">
                  <c:v>-59.064694515461497</c:v>
                </c:pt>
                <c:pt idx="472">
                  <c:v>-59.157403558591525</c:v>
                </c:pt>
                <c:pt idx="473">
                  <c:v>-59.247826367492138</c:v>
                </c:pt>
                <c:pt idx="474">
                  <c:v>-59.335972978712846</c:v>
                </c:pt>
                <c:pt idx="475">
                  <c:v>-59.421855757319889</c:v>
                </c:pt>
                <c:pt idx="476">
                  <c:v>-59.505489345529526</c:v>
                </c:pt>
                <c:pt idx="477">
                  <c:v>-59.586890602441535</c:v>
                </c:pt>
                <c:pt idx="478">
                  <c:v>-59.666078535391897</c:v>
                </c:pt>
                <c:pt idx="479">
                  <c:v>-59.743074223508948</c:v>
                </c:pt>
                <c:pt idx="480">
                  <c:v>-59.817900734110552</c:v>
                </c:pt>
                <c:pt idx="481">
                  <c:v>-59.890583032626957</c:v>
                </c:pt>
                <c:pt idx="482">
                  <c:v>-59.961147886772665</c:v>
                </c:pt>
                <c:pt idx="483">
                  <c:v>-60.029623765714383</c:v>
                </c:pt>
                <c:pt idx="484">
                  <c:v>-60.096040735003662</c:v>
                </c:pt>
                <c:pt idx="485">
                  <c:v>-60.160430348049204</c:v>
                </c:pt>
                <c:pt idx="486">
                  <c:v>-60.222825534903627</c:v>
                </c:pt>
                <c:pt idx="487">
                  <c:v>-60.283260489129624</c:v>
                </c:pt>
                <c:pt idx="488">
                  <c:v>-60.341770553494307</c:v>
                </c:pt>
                <c:pt idx="489">
                  <c:v>-60.39839210521361</c:v>
                </c:pt>
                <c:pt idx="490">
                  <c:v>-60.453162441439019</c:v>
                </c:pt>
                <c:pt idx="491">
                  <c:v>-60.506119665640831</c:v>
                </c:pt>
                <c:pt idx="492">
                  <c:v>-60.557302575499818</c:v>
                </c:pt>
                <c:pt idx="493">
                  <c:v>-60.606750552874445</c:v>
                </c:pt>
                <c:pt idx="494">
                  <c:v>-60.654503456359883</c:v>
                </c:pt>
                <c:pt idx="495">
                  <c:v>-60.700601516905081</c:v>
                </c:pt>
                <c:pt idx="496">
                  <c:v>-60.745085236901879</c:v>
                </c:pt>
                <c:pt idx="497">
                  <c:v>-60.787995293105901</c:v>
                </c:pt>
                <c:pt idx="498">
                  <c:v>-60.829372443696684</c:v>
                </c:pt>
                <c:pt idx="499">
                  <c:v>-60.869257439733417</c:v>
                </c:pt>
                <c:pt idx="500">
                  <c:v>-60.907690941210483</c:v>
                </c:pt>
                <c:pt idx="501">
                  <c:v>-60.944713437869602</c:v>
                </c:pt>
                <c:pt idx="502">
                  <c:v>-60.980365174879523</c:v>
                </c:pt>
                <c:pt idx="503">
                  <c:v>-61.014686083449639</c:v>
                </c:pt>
                <c:pt idx="504">
                  <c:v>-61.04771571640493</c:v>
                </c:pt>
                <c:pt idx="505">
                  <c:v>-61.079493188711396</c:v>
                </c:pt>
                <c:pt idx="506">
                  <c:v>-61.110057122908884</c:v>
                </c:pt>
                <c:pt idx="507">
                  <c:v>-61.139445599375762</c:v>
                </c:pt>
                <c:pt idx="508">
                  <c:v>-61.167696111325263</c:v>
                </c:pt>
                <c:pt idx="509">
                  <c:v>-61.194845524408564</c:v>
                </c:pt>
                <c:pt idx="510">
                  <c:v>-61.220930040779308</c:v>
                </c:pt>
                <c:pt idx="511">
                  <c:v>-61.245985167458038</c:v>
                </c:pt>
                <c:pt idx="512">
                  <c:v>-61.270045688820915</c:v>
                </c:pt>
                <c:pt idx="513">
                  <c:v>-61.293145643024936</c:v>
                </c:pt>
                <c:pt idx="514">
                  <c:v>-61.315318302174688</c:v>
                </c:pt>
                <c:pt idx="515">
                  <c:v>-61.336596156029181</c:v>
                </c:pt>
                <c:pt idx="516">
                  <c:v>-61.357010899042756</c:v>
                </c:pt>
                <c:pt idx="517">
                  <c:v>-61.376593420534249</c:v>
                </c:pt>
                <c:pt idx="518">
                  <c:v>-61.395373797775257</c:v>
                </c:pt>
                <c:pt idx="519">
                  <c:v>-61.413381291794884</c:v>
                </c:pt>
                <c:pt idx="520">
                  <c:v>-61.430644345696514</c:v>
                </c:pt>
                <c:pt idx="521">
                  <c:v>-61.447190585289256</c:v>
                </c:pt>
                <c:pt idx="522">
                  <c:v>-61.463046821841999</c:v>
                </c:pt>
                <c:pt idx="523">
                  <c:v>-61.478239056772686</c:v>
                </c:pt>
                <c:pt idx="524">
                  <c:v>-61.49279248809367</c:v>
                </c:pt>
                <c:pt idx="525">
                  <c:v>-61.506731518440567</c:v>
                </c:pt>
                <c:pt idx="526">
                  <c:v>-61.52007976452078</c:v>
                </c:pt>
                <c:pt idx="527">
                  <c:v>-61.532860067824586</c:v>
                </c:pt>
                <c:pt idx="528">
                  <c:v>-61.54509450645142</c:v>
                </c:pt>
                <c:pt idx="529">
                  <c:v>-61.556804407911841</c:v>
                </c:pt>
                <c:pt idx="530">
                  <c:v>-61.568010362773322</c:v>
                </c:pt>
                <c:pt idx="531">
                  <c:v>-61.578732239027765</c:v>
                </c:pt>
                <c:pt idx="532">
                  <c:v>-61.588989197066233</c:v>
                </c:pt>
                <c:pt idx="533">
                  <c:v>-61.598799705153453</c:v>
                </c:pt>
                <c:pt idx="534">
                  <c:v>-61.608181555304306</c:v>
                </c:pt>
                <c:pt idx="535">
                  <c:v>-61.61715187947086</c:v>
                </c:pt>
                <c:pt idx="536">
                  <c:v>-61.62572716595588</c:v>
                </c:pt>
                <c:pt idx="537">
                  <c:v>-61.633923275975889</c:v>
                </c:pt>
                <c:pt idx="538">
                  <c:v>-61.641755460304111</c:v>
                </c:pt>
                <c:pt idx="539">
                  <c:v>-61.649238375928206</c:v>
                </c:pt>
                <c:pt idx="540">
                  <c:v>-61.656386102666197</c:v>
                </c:pt>
                <c:pt idx="541">
                  <c:v>-61.663212159686964</c:v>
                </c:pt>
                <c:pt idx="542">
                  <c:v>-61.669729521889074</c:v>
                </c:pt>
                <c:pt idx="543">
                  <c:v>-61.675950636095322</c:v>
                </c:pt>
                <c:pt idx="544">
                  <c:v>-61.681887437025829</c:v>
                </c:pt>
                <c:pt idx="545">
                  <c:v>-61.687551363016048</c:v>
                </c:pt>
                <c:pt idx="546">
                  <c:v>-61.692953371451289</c:v>
                </c:pt>
                <c:pt idx="547">
                  <c:v>-61.698103953890644</c:v>
                </c:pt>
                <c:pt idx="548">
                  <c:v>-61.703013150860059</c:v>
                </c:pt>
                <c:pt idx="549">
                  <c:v>-61.707690566294076</c:v>
                </c:pt>
                <c:pt idx="550">
                  <c:v>-61.71214538161032</c:v>
                </c:pt>
                <c:pt idx="551">
                  <c:v>-61.716386369403772</c:v>
                </c:pt>
                <c:pt idx="552">
                  <c:v>-61.720421906748733</c:v>
                </c:pt>
                <c:pt idx="553">
                  <c:v>-61.724259988099952</c:v>
                </c:pt>
                <c:pt idx="554">
                  <c:v>-61.727908237785137</c:v>
                </c:pt>
                <c:pt idx="555">
                  <c:v>-61.731373922084138</c:v>
                </c:pt>
                <c:pt idx="556">
                  <c:v>-61.734663960890671</c:v>
                </c:pt>
                <c:pt idx="557">
                  <c:v>-61.737784938953091</c:v>
                </c:pt>
                <c:pt idx="558">
                  <c:v>-61.740743116694603</c:v>
                </c:pt>
                <c:pt idx="559">
                  <c:v>-61.743544440611394</c:v>
                </c:pt>
                <c:pt idx="560">
                  <c:v>-61.746194553249623</c:v>
                </c:pt>
                <c:pt idx="561">
                  <c:v>-61.748698802763037</c:v>
                </c:pt>
                <c:pt idx="562">
                  <c:v>-61.751062252053408</c:v>
                </c:pt>
                <c:pt idx="563">
                  <c:v>-61.753289687495894</c:v>
                </c:pt>
                <c:pt idx="564">
                  <c:v>-61.755385627253652</c:v>
                </c:pt>
                <c:pt idx="565">
                  <c:v>-61.757354329183862</c:v>
                </c:pt>
                <c:pt idx="566">
                  <c:v>-61.759199798341079</c:v>
                </c:pt>
                <c:pt idx="567">
                  <c:v>-61.760925794079718</c:v>
                </c:pt>
                <c:pt idx="568">
                  <c:v>-61.762535836761927</c:v>
                </c:pt>
                <c:pt idx="569">
                  <c:v>-61.764033214074374</c:v>
                </c:pt>
                <c:pt idx="570">
                  <c:v>-61.765420986958105</c:v>
                </c:pt>
                <c:pt idx="571">
                  <c:v>-61.766701995156893</c:v>
                </c:pt>
                <c:pt idx="572">
                  <c:v>-61.76787886238764</c:v>
                </c:pt>
                <c:pt idx="573">
                  <c:v>-61.768954001136969</c:v>
                </c:pt>
                <c:pt idx="574">
                  <c:v>-61.769929617088842</c:v>
                </c:pt>
                <c:pt idx="575">
                  <c:v>-61.770807713186841</c:v>
                </c:pt>
                <c:pt idx="576">
                  <c:v>-61.771590093334417</c:v>
                </c:pt>
                <c:pt idx="577">
                  <c:v>-61.772278365737101</c:v>
                </c:pt>
                <c:pt idx="578">
                  <c:v>-61.772873945889941</c:v>
                </c:pt>
                <c:pt idx="579">
                  <c:v>-61.773378059212739</c:v>
                </c:pt>
                <c:pt idx="580">
                  <c:v>-61.773791743335913</c:v>
                </c:pt>
                <c:pt idx="581">
                  <c:v>-61.77411585003955</c:v>
                </c:pt>
                <c:pt idx="582">
                  <c:v>-61.774351046847485</c:v>
                </c:pt>
                <c:pt idx="583">
                  <c:v>-61.774497818277887</c:v>
                </c:pt>
                <c:pt idx="584">
                  <c:v>-61.774556466752067</c:v>
                </c:pt>
                <c:pt idx="585">
                  <c:v>-61.77452711316208</c:v>
                </c:pt>
                <c:pt idx="586">
                  <c:v>-61.774409697098328</c:v>
                </c:pt>
                <c:pt idx="587">
                  <c:v>-61.77420397673653</c:v>
                </c:pt>
                <c:pt idx="588">
                  <c:v>-61.773909528384785</c:v>
                </c:pt>
                <c:pt idx="589">
                  <c:v>-61.773525745689902</c:v>
                </c:pt>
                <c:pt idx="590">
                  <c:v>-61.773051838501942</c:v>
                </c:pt>
                <c:pt idx="591">
                  <c:v>-61.772486831396016</c:v>
                </c:pt>
                <c:pt idx="592">
                  <c:v>-61.771829561850168</c:v>
                </c:pt>
                <c:pt idx="593">
                  <c:v>-61.771078678076442</c:v>
                </c:pt>
                <c:pt idx="594">
                  <c:v>-61.770232636503891</c:v>
                </c:pt>
                <c:pt idx="595">
                  <c:v>-61.769289698910747</c:v>
                </c:pt>
                <c:pt idx="596">
                  <c:v>-61.768247929202019</c:v>
                </c:pt>
                <c:pt idx="597">
                  <c:v>-61.767105189831291</c:v>
                </c:pt>
                <c:pt idx="598">
                  <c:v>-61.765859137861085</c:v>
                </c:pt>
                <c:pt idx="599">
                  <c:v>-61.764507220660093</c:v>
                </c:pt>
                <c:pt idx="600">
                  <c:v>-61.763046671231791</c:v>
                </c:pt>
                <c:pt idx="601">
                  <c:v>-61.761474503171883</c:v>
                </c:pt>
                <c:pt idx="602">
                  <c:v>-61.759787505249122</c:v>
                </c:pt>
                <c:pt idx="603">
                  <c:v>-61.757982235606114</c:v>
                </c:pt>
                <c:pt idx="604">
                  <c:v>-61.756055015575178</c:v>
                </c:pt>
                <c:pt idx="605">
                  <c:v>-61.75400192310498</c:v>
                </c:pt>
                <c:pt idx="606">
                  <c:v>-61.751818785793674</c:v>
                </c:pt>
                <c:pt idx="607">
                  <c:v>-61.749501173524123</c:v>
                </c:pt>
                <c:pt idx="608">
                  <c:v>-61.747044390697113</c:v>
                </c:pt>
                <c:pt idx="609">
                  <c:v>-61.744443468058286</c:v>
                </c:pt>
                <c:pt idx="610">
                  <c:v>-61.741693154115644</c:v>
                </c:pt>
                <c:pt idx="611">
                  <c:v>-61.738787906143891</c:v>
                </c:pt>
                <c:pt idx="612">
                  <c:v>-61.735721880772459</c:v>
                </c:pt>
                <c:pt idx="613">
                  <c:v>-61.732488924156058</c:v>
                </c:pt>
                <c:pt idx="614">
                  <c:v>-61.72908256172456</c:v>
                </c:pt>
                <c:pt idx="615">
                  <c:v>-61.725495987512282</c:v>
                </c:pt>
                <c:pt idx="616">
                  <c:v>-61.721722053066621</c:v>
                </c:pt>
                <c:pt idx="617">
                  <c:v>-61.717753255936408</c:v>
                </c:pt>
                <c:pt idx="618">
                  <c:v>-61.713581727742941</c:v>
                </c:pt>
                <c:pt idx="619">
                  <c:v>-61.709199221836883</c:v>
                </c:pt>
                <c:pt idx="620">
                  <c:v>-61.704597100545577</c:v>
                </c:pt>
                <c:pt idx="621">
                  <c:v>-61.699766322018377</c:v>
                </c:pt>
                <c:pt idx="622">
                  <c:v>-61.694697426677813</c:v>
                </c:pt>
                <c:pt idx="623">
                  <c:v>-61.689380523287383</c:v>
                </c:pt>
                <c:pt idx="624">
                  <c:v>-61.683805274649224</c:v>
                </c:pt>
                <c:pt idx="625">
                  <c:v>-61.677960882946579</c:v>
                </c:pt>
                <c:pt idx="626">
                  <c:v>-61.671836074749748</c:v>
                </c:pt>
                <c:pt idx="627">
                  <c:v>-61.665419085706368</c:v>
                </c:pt>
                <c:pt idx="628">
                  <c:v>-61.658697644940858</c:v>
                </c:pt>
                <c:pt idx="629">
                  <c:v>-61.651658959191089</c:v>
                </c:pt>
                <c:pt idx="630">
                  <c:v>-61.644289696714402</c:v>
                </c:pt>
                <c:pt idx="631">
                  <c:v>-61.636575970998905</c:v>
                </c:pt>
                <c:pt idx="632">
                  <c:v>-61.628503324320953</c:v>
                </c:pt>
                <c:pt idx="633">
                  <c:v>-61.620056711195019</c:v>
                </c:pt>
                <c:pt idx="634">
                  <c:v>-61.611220481765322</c:v>
                </c:pt>
                <c:pt idx="635">
                  <c:v>-61.601978365197041</c:v>
                </c:pt>
                <c:pt idx="636">
                  <c:v>-61.592313453128419</c:v>
                </c:pt>
                <c:pt idx="637">
                  <c:v>-61.582208183252192</c:v>
                </c:pt>
                <c:pt idx="638">
                  <c:v>-61.571644323101751</c:v>
                </c:pt>
                <c:pt idx="639">
                  <c:v>-61.560602954123098</c:v>
                </c:pt>
                <c:pt idx="640">
                  <c:v>-61.54906445612253</c:v>
                </c:pt>
                <c:pt idx="641">
                  <c:v>-61.537008492185691</c:v>
                </c:pt>
                <c:pt idx="642">
                  <c:v>-61.524413994172257</c:v>
                </c:pt>
                <c:pt idx="643">
                  <c:v>-61.511259148899775</c:v>
                </c:pt>
                <c:pt idx="644">
                  <c:v>-61.497521385134554</c:v>
                </c:pt>
                <c:pt idx="645">
                  <c:v>-61.483177361521079</c:v>
                </c:pt>
                <c:pt idx="646">
                  <c:v>-61.468202955585134</c:v>
                </c:pt>
                <c:pt idx="647">
                  <c:v>-61.452573253956849</c:v>
                </c:pt>
                <c:pt idx="648">
                  <c:v>-61.436262543967686</c:v>
                </c:pt>
                <c:pt idx="649">
                  <c:v>-61.419244306783327</c:v>
                </c:pt>
                <c:pt idx="650">
                  <c:v>-61.401491212242277</c:v>
                </c:pt>
                <c:pt idx="651">
                  <c:v>-61.382975115578361</c:v>
                </c:pt>
                <c:pt idx="652">
                  <c:v>-61.363667056210993</c:v>
                </c:pt>
                <c:pt idx="653">
                  <c:v>-61.343537258795052</c:v>
                </c:pt>
                <c:pt idx="654">
                  <c:v>-61.322555136726656</c:v>
                </c:pt>
                <c:pt idx="655">
                  <c:v>-61.300689298306075</c:v>
                </c:pt>
                <c:pt idx="656">
                  <c:v>-61.277907555762695</c:v>
                </c:pt>
                <c:pt idx="657">
                  <c:v>-61.254176937349072</c:v>
                </c:pt>
                <c:pt idx="658">
                  <c:v>-61.229463702711207</c:v>
                </c:pt>
                <c:pt idx="659">
                  <c:v>-61.203733361741932</c:v>
                </c:pt>
                <c:pt idx="660">
                  <c:v>-61.176950697120141</c:v>
                </c:pt>
                <c:pt idx="661">
                  <c:v>-61.149079790733836</c:v>
                </c:pt>
                <c:pt idx="662">
                  <c:v>-61.120084054177696</c:v>
                </c:pt>
                <c:pt idx="663">
                  <c:v>-61.089926263504722</c:v>
                </c:pt>
                <c:pt idx="664">
                  <c:v>-61.058568598398381</c:v>
                </c:pt>
                <c:pt idx="665">
                  <c:v>-61.02597268591748</c:v>
                </c:pt>
                <c:pt idx="666">
                  <c:v>-60.992099648943963</c:v>
                </c:pt>
                <c:pt idx="667">
                  <c:v>-60.956910159443019</c:v>
                </c:pt>
                <c:pt idx="668">
                  <c:v>-60.920364496620131</c:v>
                </c:pt>
                <c:pt idx="669">
                  <c:v>-60.882422610027639</c:v>
                </c:pt>
                <c:pt idx="670">
                  <c:v>-60.843044187642967</c:v>
                </c:pt>
                <c:pt idx="671">
                  <c:v>-60.80218872890449</c:v>
                </c:pt>
                <c:pt idx="672">
                  <c:v>-60.759815622650009</c:v>
                </c:pt>
                <c:pt idx="673">
                  <c:v>-60.715884229862802</c:v>
                </c:pt>
                <c:pt idx="674">
                  <c:v>-60.670353971082577</c:v>
                </c:pt>
                <c:pt idx="675">
                  <c:v>-60.623184418293029</c:v>
                </c:pt>
                <c:pt idx="676">
                  <c:v>-60.574335391046326</c:v>
                </c:pt>
                <c:pt idx="677">
                  <c:v>-60.523767056533472</c:v>
                </c:pt>
                <c:pt idx="678">
                  <c:v>-60.471440033257629</c:v>
                </c:pt>
                <c:pt idx="679">
                  <c:v>-60.417315497914032</c:v>
                </c:pt>
                <c:pt idx="680">
                  <c:v>-60.361355295026925</c:v>
                </c:pt>
                <c:pt idx="681">
                  <c:v>-60.303522048842915</c:v>
                </c:pt>
                <c:pt idx="682">
                  <c:v>-60.243779276930283</c:v>
                </c:pt>
                <c:pt idx="683">
                  <c:v>-60.182091504885804</c:v>
                </c:pt>
                <c:pt idx="684">
                  <c:v>-60.11842438150947</c:v>
                </c:pt>
                <c:pt idx="685">
                  <c:v>-60.052744793765712</c:v>
                </c:pt>
                <c:pt idx="686">
                  <c:v>-59.985020980819662</c:v>
                </c:pt>
                <c:pt idx="687">
                  <c:v>-59.915222646407116</c:v>
                </c:pt>
                <c:pt idx="688">
                  <c:v>-59.843321068779403</c:v>
                </c:pt>
                <c:pt idx="689">
                  <c:v>-59.769289207450981</c:v>
                </c:pt>
                <c:pt idx="690">
                  <c:v>-59.693101805974905</c:v>
                </c:pt>
                <c:pt idx="691">
                  <c:v>-59.614735489976361</c:v>
                </c:pt>
                <c:pt idx="692">
                  <c:v>-59.534168859690041</c:v>
                </c:pt>
                <c:pt idx="693">
                  <c:v>-59.451382576271115</c:v>
                </c:pt>
                <c:pt idx="694">
                  <c:v>-59.366359441183597</c:v>
                </c:pt>
                <c:pt idx="695">
                  <c:v>-59.279084468014965</c:v>
                </c:pt>
                <c:pt idx="696">
                  <c:v>-59.189544946114935</c:v>
                </c:pt>
                <c:pt idx="697">
                  <c:v>-59.097730495522633</c:v>
                </c:pt>
                <c:pt idx="698">
                  <c:v>-59.003633112710489</c:v>
                </c:pt>
                <c:pt idx="699">
                  <c:v>-58.907247206752395</c:v>
                </c:pt>
                <c:pt idx="700">
                  <c:v>-58.808569625604733</c:v>
                </c:pt>
                <c:pt idx="701">
                  <c:v>-58.70759967227491</c:v>
                </c:pt>
                <c:pt idx="702">
                  <c:v>-58.604339110742799</c:v>
                </c:pt>
                <c:pt idx="703">
                  <c:v>-58.498792161593357</c:v>
                </c:pt>
                <c:pt idx="704">
                  <c:v>-58.390965487409929</c:v>
                </c:pt>
                <c:pt idx="705">
                  <c:v>-58.280868168071699</c:v>
                </c:pt>
                <c:pt idx="706">
                  <c:v>-58.168511666188166</c:v>
                </c:pt>
                <c:pt idx="707">
                  <c:v>-58.053909782988917</c:v>
                </c:pt>
                <c:pt idx="708">
                  <c:v>-57.9370786050711</c:v>
                </c:pt>
                <c:pt idx="709">
                  <c:v>-57.818036442480796</c:v>
                </c:pt>
                <c:pt idx="710">
                  <c:v>-57.696803758673347</c:v>
                </c:pt>
                <c:pt idx="711">
                  <c:v>-57.57340309296</c:v>
                </c:pt>
                <c:pt idx="712">
                  <c:v>-57.44785897609917</c:v>
                </c:pt>
                <c:pt idx="713">
                  <c:v>-57.320197839734504</c:v>
                </c:pt>
                <c:pt idx="714">
                  <c:v>-57.190447920414996</c:v>
                </c:pt>
                <c:pt idx="715">
                  <c:v>-57.058639158957796</c:v>
                </c:pt>
                <c:pt idx="716">
                  <c:v>-56.924803095927508</c:v>
                </c:pt>
                <c:pt idx="717">
                  <c:v>-56.788972764012399</c:v>
                </c:pt>
                <c:pt idx="718">
                  <c:v>-56.651182578072941</c:v>
                </c:pt>
                <c:pt idx="719">
                  <c:v>-56.511468223627162</c:v>
                </c:pt>
                <c:pt idx="720">
                  <c:v>-56.369866544516285</c:v>
                </c:pt>
                <c:pt idx="721">
                  <c:v>-56.22641543046749</c:v>
                </c:pt>
                <c:pt idx="722">
                  <c:v>-56.081153705237497</c:v>
                </c:pt>
                <c:pt idx="723">
                  <c:v>-55.934121015980757</c:v>
                </c:pt>
                <c:pt idx="724">
                  <c:v>-55.785357724443578</c:v>
                </c:pt>
                <c:pt idx="725">
                  <c:v>-55.63490480053936</c:v>
                </c:pt>
                <c:pt idx="726">
                  <c:v>-55.482803718806586</c:v>
                </c:pt>
                <c:pt idx="727">
                  <c:v>-55.329096358205426</c:v>
                </c:pt>
                <c:pt idx="728">
                  <c:v>-55.173824905650804</c:v>
                </c:pt>
                <c:pt idx="729">
                  <c:v>-55.017031763630058</c:v>
                </c:pt>
                <c:pt idx="730">
                  <c:v>-54.858759462199529</c:v>
                </c:pt>
                <c:pt idx="731">
                  <c:v>-54.699050575604112</c:v>
                </c:pt>
                <c:pt idx="732">
                  <c:v>-54.537947643712819</c:v>
                </c:pt>
                <c:pt idx="733">
                  <c:v>-54.375493098417067</c:v>
                </c:pt>
                <c:pt idx="734">
                  <c:v>-54.211729195093326</c:v>
                </c:pt>
                <c:pt idx="735">
                  <c:v>-54.046697949187873</c:v>
                </c:pt>
                <c:pt idx="736">
                  <c:v>-53.880441077946294</c:v>
                </c:pt>
                <c:pt idx="737">
                  <c:v>-53.712999947269616</c:v>
                </c:pt>
                <c:pt idx="738">
                  <c:v>-53.544415523650947</c:v>
                </c:pt>
                <c:pt idx="739">
                  <c:v>-53.374728331115236</c:v>
                </c:pt>
                <c:pt idx="740">
                  <c:v>-53.20397841305963</c:v>
                </c:pt>
                <c:pt idx="741">
                  <c:v>-53.032205298870466</c:v>
                </c:pt>
                <c:pt idx="742">
                  <c:v>-52.859447975173637</c:v>
                </c:pt>
                <c:pt idx="743">
                  <c:v>-52.685744861558113</c:v>
                </c:pt>
                <c:pt idx="744">
                  <c:v>-52.511133790602507</c:v>
                </c:pt>
                <c:pt idx="745">
                  <c:v>-52.335651992020694</c:v>
                </c:pt>
                <c:pt idx="746">
                  <c:v>-52.159336080738612</c:v>
                </c:pt>
                <c:pt idx="747">
                  <c:v>-51.982222048706632</c:v>
                </c:pt>
                <c:pt idx="748">
                  <c:v>-51.804345260250443</c:v>
                </c:pt>
                <c:pt idx="749">
                  <c:v>-51.625740450761015</c:v>
                </c:pt>
                <c:pt idx="750">
                  <c:v>-51.446441728527006</c:v>
                </c:pt>
                <c:pt idx="751">
                  <c:v>-51.2664825795122</c:v>
                </c:pt>
                <c:pt idx="752">
                  <c:v>-51.085895874886845</c:v>
                </c:pt>
                <c:pt idx="753">
                  <c:v>-50.904713881124046</c:v>
                </c:pt>
                <c:pt idx="754">
                  <c:v>-50.722968272480188</c:v>
                </c:pt>
                <c:pt idx="755">
                  <c:v>-50.540690145681459</c:v>
                </c:pt>
                <c:pt idx="756">
                  <c:v>-50.357910036649372</c:v>
                </c:pt>
                <c:pt idx="757">
                  <c:v>-50.174657939100754</c:v>
                </c:pt>
                <c:pt idx="758">
                  <c:v>-49.99096332487013</c:v>
                </c:pt>
                <c:pt idx="759">
                  <c:v>-49.806855165805885</c:v>
                </c:pt>
                <c:pt idx="760">
                  <c:v>-49.622361957102058</c:v>
                </c:pt>
                <c:pt idx="761">
                  <c:v>-49.437511741934536</c:v>
                </c:pt>
                <c:pt idx="762">
                  <c:v>-49.25233213727789</c:v>
                </c:pt>
                <c:pt idx="763">
                  <c:v>-49.066850360786084</c:v>
                </c:pt>
                <c:pt idx="764">
                  <c:v>-48.881093258629967</c:v>
                </c:pt>
                <c:pt idx="765">
                  <c:v>-48.695087334186837</c:v>
                </c:pt>
                <c:pt idx="766">
                  <c:v>-48.508858777488605</c:v>
                </c:pt>
                <c:pt idx="767">
                  <c:v>-48.322433495337414</c:v>
                </c:pt>
                <c:pt idx="768">
                  <c:v>-48.13583714200557</c:v>
                </c:pt>
                <c:pt idx="769">
                  <c:v>-47.949095150441039</c:v>
                </c:pt>
                <c:pt idx="770">
                  <c:v>-47.762232763901977</c:v>
                </c:pt>
                <c:pt idx="771">
                  <c:v>-47.575275067953328</c:v>
                </c:pt>
                <c:pt idx="772">
                  <c:v>-47.388247022755948</c:v>
                </c:pt>
                <c:pt idx="773">
                  <c:v>-47.201173495584428</c:v>
                </c:pt>
                <c:pt idx="774">
                  <c:v>-47.014079293514044</c:v>
                </c:pt>
                <c:pt idx="775">
                  <c:v>-46.826989196213788</c:v>
                </c:pt>
                <c:pt idx="776">
                  <c:v>-46.639927988788976</c:v>
                </c:pt>
                <c:pt idx="777">
                  <c:v>-46.452920494613664</c:v>
                </c:pt>
                <c:pt idx="778">
                  <c:v>-46.26599160809527</c:v>
                </c:pt>
                <c:pt idx="779">
                  <c:v>-46.079166327311448</c:v>
                </c:pt>
                <c:pt idx="780">
                  <c:v>-45.892469786459024</c:v>
                </c:pt>
                <c:pt idx="781">
                  <c:v>-45.705927288053005</c:v>
                </c:pt>
                <c:pt idx="782">
                  <c:v>-45.519564334809886</c:v>
                </c:pt>
                <c:pt idx="783">
                  <c:v>-45.333406661147663</c:v>
                </c:pt>
                <c:pt idx="784">
                  <c:v>-45.147480264231291</c:v>
                </c:pt>
                <c:pt idx="785">
                  <c:v>-44.961811434487259</c:v>
                </c:pt>
                <c:pt idx="786">
                  <c:v>-44.776426785506445</c:v>
                </c:pt>
                <c:pt idx="787">
                  <c:v>-44.591353283250065</c:v>
                </c:pt>
                <c:pt idx="788">
                  <c:v>-44.406618274466766</c:v>
                </c:pt>
                <c:pt idx="789">
                  <c:v>-44.222249514222753</c:v>
                </c:pt>
                <c:pt idx="790">
                  <c:v>-44.038275192441375</c:v>
                </c:pt>
                <c:pt idx="791">
                  <c:v>-43.854723959340305</c:v>
                </c:pt>
                <c:pt idx="792">
                  <c:v>-43.671624949647466</c:v>
                </c:pt>
                <c:pt idx="793">
                  <c:v>-43.489007805470109</c:v>
                </c:pt>
                <c:pt idx="794">
                  <c:v>-43.306902697683583</c:v>
                </c:pt>
                <c:pt idx="795">
                  <c:v>-43.1253403456965</c:v>
                </c:pt>
                <c:pt idx="796">
                  <c:v>-42.944352035445661</c:v>
                </c:pt>
                <c:pt idx="797">
                  <c:v>-42.763969635460597</c:v>
                </c:pt>
                <c:pt idx="798">
                  <c:v>-42.584225610835922</c:v>
                </c:pt>
                <c:pt idx="799">
                  <c:v>-42.405153034938351</c:v>
                </c:pt>
                <c:pt idx="800">
                  <c:v>-42.226785598670283</c:v>
                </c:pt>
                <c:pt idx="801">
                  <c:v>-42.049157617106502</c:v>
                </c:pt>
                <c:pt idx="802">
                  <c:v>-41.872304033313327</c:v>
                </c:pt>
                <c:pt idx="803">
                  <c:v>-41.69626041915744</c:v>
                </c:pt>
                <c:pt idx="804">
                  <c:v>-41.521062972907892</c:v>
                </c:pt>
                <c:pt idx="805">
                  <c:v>-41.346748513431336</c:v>
                </c:pt>
                <c:pt idx="806">
                  <c:v>-41.173354470784375</c:v>
                </c:pt>
                <c:pt idx="807">
                  <c:v>-41.000918873003613</c:v>
                </c:pt>
                <c:pt idx="808">
                  <c:v>-40.829480328902548</c:v>
                </c:pt>
                <c:pt idx="809">
                  <c:v>-40.659078006685689</c:v>
                </c:pt>
                <c:pt idx="810">
                  <c:v>-40.489751608204621</c:v>
                </c:pt>
                <c:pt idx="811">
                  <c:v>-40.321541338681101</c:v>
                </c:pt>
                <c:pt idx="812">
                  <c:v>-40.154487871752821</c:v>
                </c:pt>
                <c:pt idx="813">
                  <c:v>-39.988632309695404</c:v>
                </c:pt>
                <c:pt idx="814">
                  <c:v>-39.824016138707165</c:v>
                </c:pt>
                <c:pt idx="815">
                  <c:v>-39.660681179163525</c:v>
                </c:pt>
                <c:pt idx="816">
                  <c:v>-39.498669530770584</c:v>
                </c:pt>
                <c:pt idx="817">
                  <c:v>-39.338023512582581</c:v>
                </c:pt>
                <c:pt idx="818">
                  <c:v>-39.17878559787804</c:v>
                </c:pt>
              </c:numCache>
            </c:numRef>
          </c:yVal>
          <c:smooth val="1"/>
          <c:extLst>
            <c:ext xmlns:c16="http://schemas.microsoft.com/office/drawing/2014/chart" uri="{C3380CC4-5D6E-409C-BE32-E72D297353CC}">
              <c16:uniqueId val="{00000001-2102-4F63-8226-F1A16E8E59F0}"/>
            </c:ext>
          </c:extLst>
        </c:ser>
        <c:dLbls>
          <c:showLegendKey val="0"/>
          <c:showVal val="0"/>
          <c:showCatName val="0"/>
          <c:showSerName val="0"/>
          <c:showPercent val="0"/>
          <c:showBubbleSize val="0"/>
        </c:dLbls>
        <c:axId val="529020032"/>
        <c:axId val="529021952"/>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Sheet2!$AS$4:$AS$822</c:f>
              <c:numCache>
                <c:formatCode>0.0000</c:formatCode>
                <c:ptCount val="819"/>
                <c:pt idx="0">
                  <c:v>-48.125718823928871</c:v>
                </c:pt>
                <c:pt idx="1">
                  <c:v>-47.773257545012456</c:v>
                </c:pt>
                <c:pt idx="2">
                  <c:v>-47.431304629394944</c:v>
                </c:pt>
                <c:pt idx="3">
                  <c:v>-47.100213967468235</c:v>
                </c:pt>
                <c:pt idx="4">
                  <c:v>-46.780328240875754</c:v>
                </c:pt>
                <c:pt idx="5">
                  <c:v>-46.471978473032102</c:v>
                </c:pt>
                <c:pt idx="6">
                  <c:v>-46.175483626654426</c:v>
                </c:pt>
                <c:pt idx="7">
                  <c:v>-45.891150247174053</c:v>
                </c:pt>
                <c:pt idx="8">
                  <c:v>-45.61927215048577</c:v>
                </c:pt>
                <c:pt idx="9">
                  <c:v>-45.360130153122498</c:v>
                </c:pt>
                <c:pt idx="10">
                  <c:v>-45.113991842617004</c:v>
                </c:pt>
                <c:pt idx="11">
                  <c:v>-44.881111385532421</c:v>
                </c:pt>
                <c:pt idx="12">
                  <c:v>-44.661729370412033</c:v>
                </c:pt>
                <c:pt idx="13">
                  <c:v>-44.45607268271614</c:v>
                </c:pt>
                <c:pt idx="14">
                  <c:v>-44.264354408679878</c:v>
                </c:pt>
                <c:pt idx="15">
                  <c:v>-44.086773764940787</c:v>
                </c:pt>
                <c:pt idx="16">
                  <c:v>-43.923516050745917</c:v>
                </c:pt>
                <c:pt idx="17">
                  <c:v>-43.774752619555272</c:v>
                </c:pt>
                <c:pt idx="18">
                  <c:v>-43.640640866908697</c:v>
                </c:pt>
                <c:pt idx="19">
                  <c:v>-43.521324231512679</c:v>
                </c:pt>
                <c:pt idx="20">
                  <c:v>-43.416932206632772</c:v>
                </c:pt>
                <c:pt idx="21">
                  <c:v>-43.327580359039402</c:v>
                </c:pt>
                <c:pt idx="22">
                  <c:v>-43.25337035294919</c:v>
                </c:pt>
                <c:pt idx="23">
                  <c:v>-43.194389976627185</c:v>
                </c:pt>
                <c:pt idx="24">
                  <c:v>-43.150713169561705</c:v>
                </c:pt>
                <c:pt idx="25">
                  <c:v>-43.122400048394368</c:v>
                </c:pt>
                <c:pt idx="26">
                  <c:v>-43.109496930073668</c:v>
                </c:pt>
                <c:pt idx="27">
                  <c:v>-43.112036351005102</c:v>
                </c:pt>
                <c:pt idx="28">
                  <c:v>-43.130037081283838</c:v>
                </c:pt>
                <c:pt idx="29">
                  <c:v>-43.163504133420602</c:v>
                </c:pt>
                <c:pt idx="30">
                  <c:v>-43.212428765299641</c:v>
                </c:pt>
                <c:pt idx="31">
                  <c:v>-43.276788477439382</c:v>
                </c:pt>
                <c:pt idx="32">
                  <c:v>-43.356547004957207</c:v>
                </c:pt>
                <c:pt idx="33">
                  <c:v>-43.451654304967057</c:v>
                </c:pt>
                <c:pt idx="34">
                  <c:v>-43.56204654045807</c:v>
                </c:pt>
                <c:pt idx="35">
                  <c:v>-43.687646062013393</c:v>
                </c:pt>
                <c:pt idx="36">
                  <c:v>-43.828361389024863</c:v>
                </c:pt>
                <c:pt idx="37">
                  <c:v>-43.984087192339615</c:v>
                </c:pt>
                <c:pt idx="38">
                  <c:v>-44.154704280535469</c:v>
                </c:pt>
                <c:pt idx="39">
                  <c:v>-44.340079592259926</c:v>
                </c:pt>
                <c:pt idx="40">
                  <c:v>-44.540066197278364</c:v>
                </c:pt>
                <c:pt idx="41">
                  <c:v>-44.754503309059054</c:v>
                </c:pt>
                <c:pt idx="42">
                  <c:v>-44.983216311871821</c:v>
                </c:pt>
                <c:pt idx="43">
                  <c:v>-45.226016805489337</c:v>
                </c:pt>
                <c:pt idx="44">
                  <c:v>-45.482702670654639</c:v>
                </c:pt>
                <c:pt idx="45">
                  <c:v>-45.753058158510818</c:v>
                </c:pt>
                <c:pt idx="46">
                  <c:v>-46.036854007176828</c:v>
                </c:pt>
                <c:pt idx="47">
                  <c:v>-46.333847588596278</c:v>
                </c:pt>
                <c:pt idx="48">
                  <c:v>-46.643783088680017</c:v>
                </c:pt>
                <c:pt idx="49">
                  <c:v>-46.966391723610471</c:v>
                </c:pt>
                <c:pt idx="50">
                  <c:v>-47.301391994972022</c:v>
                </c:pt>
                <c:pt idx="51">
                  <c:v>-47.648489986120516</c:v>
                </c:pt>
                <c:pt idx="52">
                  <c:v>-48.00737970190626</c:v>
                </c:pt>
                <c:pt idx="53">
                  <c:v>-48.377743453520118</c:v>
                </c:pt>
                <c:pt idx="54">
                  <c:v>-48.759252289844731</c:v>
                </c:pt>
                <c:pt idx="55">
                  <c:v>-49.151566476267377</c:v>
                </c:pt>
                <c:pt idx="56">
                  <c:v>-49.554336021449274</c:v>
                </c:pt>
                <c:pt idx="57">
                  <c:v>-49.96720125205708</c:v>
                </c:pt>
                <c:pt idx="58">
                  <c:v>-50.389793434949404</c:v>
                </c:pt>
                <c:pt idx="59">
                  <c:v>-50.821735445783531</c:v>
                </c:pt>
                <c:pt idx="60">
                  <c:v>-51.262642482470262</c:v>
                </c:pt>
                <c:pt idx="61">
                  <c:v>-51.712122821370102</c:v>
                </c:pt>
                <c:pt idx="62">
                  <c:v>-52.169778613594445</c:v>
                </c:pt>
                <c:pt idx="63">
                  <c:v>-52.635206718266538</c:v>
                </c:pt>
                <c:pt idx="64">
                  <c:v>-53.107999569110433</c:v>
                </c:pt>
                <c:pt idx="65">
                  <c:v>-53.587746070286883</c:v>
                </c:pt>
                <c:pt idx="66">
                  <c:v>-54.074032516985433</c:v>
                </c:pt>
                <c:pt idx="67">
                  <c:v>-54.566443535922794</c:v>
                </c:pt>
                <c:pt idx="68">
                  <c:v>-55.064563040594834</c:v>
                </c:pt>
                <c:pt idx="69">
                  <c:v>-55.567975195887492</c:v>
                </c:pt>
                <c:pt idx="70">
                  <c:v>-56.076265386476351</c:v>
                </c:pt>
                <c:pt idx="71">
                  <c:v>-56.589021183338268</c:v>
                </c:pt>
                <c:pt idx="72">
                  <c:v>-57.105833302663697</c:v>
                </c:pt>
                <c:pt idx="73">
                  <c:v>-57.626296551494057</c:v>
                </c:pt>
                <c:pt idx="74">
                  <c:v>-58.150010754517169</c:v>
                </c:pt>
                <c:pt idx="75">
                  <c:v>-58.676581656628642</c:v>
                </c:pt>
                <c:pt idx="76">
                  <c:v>-59.205621796108744</c:v>
                </c:pt>
                <c:pt idx="77">
                  <c:v>-59.736751343566212</c:v>
                </c:pt>
                <c:pt idx="78">
                  <c:v>-60.269598902155806</c:v>
                </c:pt>
                <c:pt idx="79">
                  <c:v>-60.803802264981151</c:v>
                </c:pt>
                <c:pt idx="80">
                  <c:v>-61.339009126038647</c:v>
                </c:pt>
                <c:pt idx="81">
                  <c:v>-61.874877741535492</c:v>
                </c:pt>
                <c:pt idx="82">
                  <c:v>-62.411077538916253</c:v>
                </c:pt>
                <c:pt idx="83">
                  <c:v>-62.947289671449447</c:v>
                </c:pt>
                <c:pt idx="84">
                  <c:v>-63.483207516751207</c:v>
                </c:pt>
                <c:pt idx="85">
                  <c:v>-64.018537118145474</c:v>
                </c:pt>
                <c:pt idx="86">
                  <c:v>-64.552997568278016</c:v>
                </c:pt>
                <c:pt idx="87">
                  <c:v>-65.086321334900688</c:v>
                </c:pt>
                <c:pt idx="88">
                  <c:v>-65.618254529220394</c:v>
                </c:pt>
                <c:pt idx="89">
                  <c:v>-66.148557117659735</c:v>
                </c:pt>
                <c:pt idx="90">
                  <c:v>-66.677003078292572</c:v>
                </c:pt>
                <c:pt idx="91">
                  <c:v>-67.203380503601934</c:v>
                </c:pt>
                <c:pt idx="92">
                  <c:v>-67.727491651548576</c:v>
                </c:pt>
                <c:pt idx="93">
                  <c:v>-68.249152947241129</c:v>
                </c:pt>
                <c:pt idx="94">
                  <c:v>-68.768194937756604</c:v>
                </c:pt>
                <c:pt idx="95">
                  <c:v>-69.284462202875389</c:v>
                </c:pt>
                <c:pt idx="96">
                  <c:v>-69.797813224667394</c:v>
                </c:pt>
                <c:pt idx="97">
                  <c:v>-70.308120218997615</c:v>
                </c:pt>
                <c:pt idx="98">
                  <c:v>-70.815268932107742</c:v>
                </c:pt>
                <c:pt idx="99">
                  <c:v>-71.319158405485737</c:v>
                </c:pt>
                <c:pt idx="100">
                  <c:v>-71.819700712249485</c:v>
                </c:pt>
                <c:pt idx="101">
                  <c:v>-72.316820668256639</c:v>
                </c:pt>
                <c:pt idx="102">
                  <c:v>-72.810455521106604</c:v>
                </c:pt>
                <c:pt idx="103">
                  <c:v>-73.300554620128608</c:v>
                </c:pt>
                <c:pt idx="104">
                  <c:v>-73.787079070355688</c:v>
                </c:pt>
                <c:pt idx="105">
                  <c:v>-74.270001373369041</c:v>
                </c:pt>
                <c:pt idx="106">
                  <c:v>-74.749305057766634</c:v>
                </c:pt>
                <c:pt idx="107">
                  <c:v>-75.224984301865135</c:v>
                </c:pt>
                <c:pt idx="108">
                  <c:v>-75.697043551090275</c:v>
                </c:pt>
                <c:pt idx="109">
                  <c:v>-76.165497132346971</c:v>
                </c:pt>
                <c:pt idx="110">
                  <c:v>-76.630368867494965</c:v>
                </c:pt>
                <c:pt idx="111">
                  <c:v>-77.091691687884975</c:v>
                </c:pt>
                <c:pt idx="112">
                  <c:v>-77.549507251739939</c:v>
                </c:pt>
                <c:pt idx="113">
                  <c:v>-78.003865565997884</c:v>
                </c:pt>
                <c:pt idx="114">
                  <c:v>-78.454824614066567</c:v>
                </c:pt>
                <c:pt idx="115">
                  <c:v>-78.902449990778237</c:v>
                </c:pt>
                <c:pt idx="116">
                  <c:v>-79.346814545679052</c:v>
                </c:pt>
                <c:pt idx="117">
                  <c:v>-79.787998035635553</c:v>
                </c:pt>
                <c:pt idx="118">
                  <c:v>-80.226086787601844</c:v>
                </c:pt>
                <c:pt idx="119">
                  <c:v>-80.661173372254737</c:v>
                </c:pt>
                <c:pt idx="120">
                  <c:v>-81.093356289079679</c:v>
                </c:pt>
                <c:pt idx="121">
                  <c:v>-81.52273966337242</c:v>
                </c:pt>
                <c:pt idx="122">
                  <c:v>-81.949432955512989</c:v>
                </c:pt>
                <c:pt idx="123">
                  <c:v>-82.373550682768524</c:v>
                </c:pt>
                <c:pt idx="124">
                  <c:v>-82.79521215378918</c:v>
                </c:pt>
                <c:pt idx="125">
                  <c:v>-83.214541215878739</c:v>
                </c:pt>
                <c:pt idx="126">
                  <c:v>-83.631666015045894</c:v>
                </c:pt>
                <c:pt idx="127">
                  <c:v>-84.046718768773687</c:v>
                </c:pt>
                <c:pt idx="128">
                  <c:v>-84.45983555138551</c:v>
                </c:pt>
                <c:pt idx="129">
                  <c:v>-84.871156091831068</c:v>
                </c:pt>
                <c:pt idx="130">
                  <c:v>-85.280823583669687</c:v>
                </c:pt>
                <c:pt idx="131">
                  <c:v>-85.688984506985989</c:v>
                </c:pt>
                <c:pt idx="132">
                  <c:v>-86.095788461939151</c:v>
                </c:pt>
                <c:pt idx="133">
                  <c:v>-86.501388013614758</c:v>
                </c:pt>
                <c:pt idx="134">
                  <c:v>-86.905938547823425</c:v>
                </c:pt>
                <c:pt idx="135">
                  <c:v>-87.309598137469123</c:v>
                </c:pt>
                <c:pt idx="136">
                  <c:v>-87.712527419091444</c:v>
                </c:pt>
                <c:pt idx="137">
                  <c:v>-88.114889479173002</c:v>
                </c:pt>
                <c:pt idx="138">
                  <c:v>-88.516849749790623</c:v>
                </c:pt>
                <c:pt idx="139">
                  <c:v>-88.918575913181726</c:v>
                </c:pt>
                <c:pt idx="140">
                  <c:v>-89.320237814789749</c:v>
                </c:pt>
                <c:pt idx="141">
                  <c:v>-89.722007384349368</c:v>
                </c:pt>
                <c:pt idx="142">
                  <c:v>-90.12405856456833</c:v>
                </c:pt>
                <c:pt idx="143">
                  <c:v>-90.526567246963054</c:v>
                </c:pt>
                <c:pt idx="144">
                  <c:v>-90.929711214403355</c:v>
                </c:pt>
                <c:pt idx="145">
                  <c:v>-91.333670089923757</c:v>
                </c:pt>
                <c:pt idx="146">
                  <c:v>-91.73862529135971</c:v>
                </c:pt>
                <c:pt idx="147">
                  <c:v>-92.144759991368687</c:v>
                </c:pt>
                <c:pt idx="148">
                  <c:v>-92.552259082398649</c:v>
                </c:pt>
                <c:pt idx="149">
                  <c:v>-92.961309146168759</c:v>
                </c:pt>
                <c:pt idx="150">
                  <c:v>-93.372098427228309</c:v>
                </c:pt>
                <c:pt idx="151">
                  <c:v>-93.784816810163107</c:v>
                </c:pt>
                <c:pt idx="152">
                  <c:v>-94.199655800019428</c:v>
                </c:pt>
                <c:pt idx="153">
                  <c:v>-94.616808505515905</c:v>
                </c:pt>
                <c:pt idx="154">
                  <c:v>-95.03646962461697</c:v>
                </c:pt>
                <c:pt idx="155">
                  <c:v>-95.458835432037645</c:v>
                </c:pt>
                <c:pt idx="156">
                  <c:v>-95.884103768251848</c:v>
                </c:pt>
                <c:pt idx="157">
                  <c:v>-96.312474029573153</c:v>
                </c:pt>
                <c:pt idx="158">
                  <c:v>-96.744147158874597</c:v>
                </c:pt>
                <c:pt idx="159">
                  <c:v>-97.179325636510796</c:v>
                </c:pt>
                <c:pt idx="160">
                  <c:v>-97.618213471002335</c:v>
                </c:pt>
                <c:pt idx="161">
                  <c:v>-98.061016189034291</c:v>
                </c:pt>
                <c:pt idx="162">
                  <c:v>-98.507940824318169</c:v>
                </c:pt>
                <c:pt idx="163">
                  <c:v>-98.959195904855264</c:v>
                </c:pt>
                <c:pt idx="164">
                  <c:v>-99.414991438134493</c:v>
                </c:pt>
                <c:pt idx="165">
                  <c:v>-99.875538893785105</c:v>
                </c:pt>
                <c:pt idx="166">
                  <c:v>-100.341051183197</c:v>
                </c:pt>
                <c:pt idx="167">
                  <c:v>-100.81174263560739</c:v>
                </c:pt>
                <c:pt idx="168">
                  <c:v>-101.28782897014246</c:v>
                </c:pt>
                <c:pt idx="169">
                  <c:v>-101.76952726328642</c:v>
                </c:pt>
                <c:pt idx="170">
                  <c:v>-102.25705591123895</c:v>
                </c:pt>
                <c:pt idx="171">
                  <c:v>-102.75063458660493</c:v>
                </c:pt>
                <c:pt idx="172">
                  <c:v>-103.25048418884511</c:v>
                </c:pt>
                <c:pt idx="173">
                  <c:v>-103.75682678789958</c:v>
                </c:pt>
                <c:pt idx="174">
                  <c:v>-104.26988556038033</c:v>
                </c:pt>
                <c:pt idx="175">
                  <c:v>-104.78988471770893</c:v>
                </c:pt>
                <c:pt idx="176">
                  <c:v>-105.317049425561</c:v>
                </c:pt>
                <c:pt idx="177">
                  <c:v>-105.85160571395875</c:v>
                </c:pt>
                <c:pt idx="178">
                  <c:v>-106.39378037733715</c:v>
                </c:pt>
                <c:pt idx="179">
                  <c:v>-106.94380086389137</c:v>
                </c:pt>
                <c:pt idx="180">
                  <c:v>-107.50189515349592</c:v>
                </c:pt>
                <c:pt idx="181">
                  <c:v>-108.06829162347233</c:v>
                </c:pt>
                <c:pt idx="182">
                  <c:v>-108.64321890146481</c:v>
                </c:pt>
                <c:pt idx="183">
                  <c:v>-109.22690570467365</c:v>
                </c:pt>
                <c:pt idx="184">
                  <c:v>-109.81958066468256</c:v>
                </c:pt>
                <c:pt idx="185">
                  <c:v>-110.42147213710932</c:v>
                </c:pt>
                <c:pt idx="186">
                  <c:v>-111.03280799530231</c:v>
                </c:pt>
                <c:pt idx="187">
                  <c:v>-111.65381540730458</c:v>
                </c:pt>
                <c:pt idx="188">
                  <c:v>-112.2847205953065</c:v>
                </c:pt>
                <c:pt idx="189">
                  <c:v>-112.9257485768165</c:v>
                </c:pt>
                <c:pt idx="190">
                  <c:v>-113.57712288678815</c:v>
                </c:pt>
                <c:pt idx="191">
                  <c:v>-114.23906527996101</c:v>
                </c:pt>
                <c:pt idx="192">
                  <c:v>-114.911795412694</c:v>
                </c:pt>
                <c:pt idx="193">
                  <c:v>-115.59553050360218</c:v>
                </c:pt>
                <c:pt idx="194">
                  <c:v>-116.29048497234503</c:v>
                </c:pt>
                <c:pt idx="195">
                  <c:v>-116.99687005596402</c:v>
                </c:pt>
                <c:pt idx="196">
                  <c:v>-117.71489340222118</c:v>
                </c:pt>
                <c:pt idx="197">
                  <c:v>-118.44475863946136</c:v>
                </c:pt>
                <c:pt idx="198">
                  <c:v>-119.18666492259713</c:v>
                </c:pt>
                <c:pt idx="199">
                  <c:v>-119.94080645490914</c:v>
                </c:pt>
                <c:pt idx="200">
                  <c:v>-120.70737198545653</c:v>
                </c:pt>
                <c:pt idx="201">
                  <c:v>-121.48654428201311</c:v>
                </c:pt>
                <c:pt idx="202">
                  <c:v>-122.27849957957497</c:v>
                </c:pt>
                <c:pt idx="203">
                  <c:v>-123.0834070046371</c:v>
                </c:pt>
                <c:pt idx="204">
                  <c:v>-123.9014279755975</c:v>
                </c:pt>
                <c:pt idx="205">
                  <c:v>-124.73271557983054</c:v>
                </c:pt>
                <c:pt idx="206">
                  <c:v>-125.5774139281687</c:v>
                </c:pt>
                <c:pt idx="207">
                  <c:v>-126.43565748774424</c:v>
                </c:pt>
                <c:pt idx="208">
                  <c:v>-127.3075703943785</c:v>
                </c:pt>
                <c:pt idx="209">
                  <c:v>-128.19326574594922</c:v>
                </c:pt>
                <c:pt idx="210">
                  <c:v>-129.0928448784363</c:v>
                </c:pt>
                <c:pt idx="211">
                  <c:v>-130.00639662662201</c:v>
                </c:pt>
                <c:pt idx="212">
                  <c:v>-130.93399657171818</c:v>
                </c:pt>
                <c:pt idx="213">
                  <c:v>-131.87570627849837</c:v>
                </c:pt>
                <c:pt idx="214">
                  <c:v>-132.83157252483082</c:v>
                </c:pt>
                <c:pt idx="215">
                  <c:v>-133.80162652683242</c:v>
                </c:pt>
                <c:pt idx="216">
                  <c:v>-134.78588316319676</c:v>
                </c:pt>
                <c:pt idx="217">
                  <c:v>-135.78434020257933</c:v>
                </c:pt>
                <c:pt idx="218">
                  <c:v>-136.79697753825781</c:v>
                </c:pt>
                <c:pt idx="219">
                  <c:v>-137.82375643460676</c:v>
                </c:pt>
                <c:pt idx="220">
                  <c:v>-138.86461879024398</c:v>
                </c:pt>
                <c:pt idx="221">
                  <c:v>-139.91948642300105</c:v>
                </c:pt>
                <c:pt idx="222">
                  <c:v>-140.9882603821514</c:v>
                </c:pt>
                <c:pt idx="223">
                  <c:v>-142.07082029357392</c:v>
                </c:pt>
                <c:pt idx="224">
                  <c:v>-143.16702374375129</c:v>
                </c:pt>
                <c:pt idx="225">
                  <c:v>-144.27670570867181</c:v>
                </c:pt>
                <c:pt idx="226">
                  <c:v>-145.39967803383831</c:v>
                </c:pt>
                <c:pt idx="227">
                  <c:v>-146.53572897165793</c:v>
                </c:pt>
                <c:pt idx="228">
                  <c:v>-147.68462278250544</c:v>
                </c:pt>
                <c:pt idx="229">
                  <c:v>-148.84609940570283</c:v>
                </c:pt>
                <c:pt idx="230">
                  <c:v>-150.01987420653526</c:v>
                </c:pt>
                <c:pt idx="231">
                  <c:v>-151.20563780522869</c:v>
                </c:pt>
                <c:pt idx="232">
                  <c:v>-152.40305599353493</c:v>
                </c:pt>
                <c:pt idx="233">
                  <c:v>-153.61176974421281</c:v>
                </c:pt>
                <c:pt idx="234">
                  <c:v>-154.83139531824463</c:v>
                </c:pt>
                <c:pt idx="235">
                  <c:v>-156.0615244741017</c:v>
                </c:pt>
                <c:pt idx="236">
                  <c:v>-157.30172478275159</c:v>
                </c:pt>
                <c:pt idx="237">
                  <c:v>-158.5515400514096</c:v>
                </c:pt>
                <c:pt idx="238">
                  <c:v>-159.81049085825612</c:v>
                </c:pt>
                <c:pt idx="239">
                  <c:v>-161.07807519950106</c:v>
                </c:pt>
                <c:pt idx="240">
                  <c:v>-162.35376924926427</c:v>
                </c:pt>
                <c:pt idx="241">
                  <c:v>-163.63702823178136</c:v>
                </c:pt>
                <c:pt idx="242">
                  <c:v>-164.92728740443408</c:v>
                </c:pt>
                <c:pt idx="243">
                  <c:v>-166.2239631490767</c:v>
                </c:pt>
                <c:pt idx="244">
                  <c:v>-167.52645416807115</c:v>
                </c:pt>
                <c:pt idx="245">
                  <c:v>-168.83414278040101</c:v>
                </c:pt>
                <c:pt idx="246">
                  <c:v>-170.1463963121914</c:v>
                </c:pt>
                <c:pt idx="247">
                  <c:v>-171.46256857496422</c:v>
                </c:pt>
                <c:pt idx="248">
                  <c:v>-172.78200142399999</c:v>
                </c:pt>
                <c:pt idx="249">
                  <c:v>-174.10402638828782</c:v>
                </c:pt>
                <c:pt idx="250">
                  <c:v>-175.42796636273556</c:v>
                </c:pt>
                <c:pt idx="251">
                  <c:v>-176.75313735258871</c:v>
                </c:pt>
                <c:pt idx="252">
                  <c:v>-178.07885025942383</c:v>
                </c:pt>
                <c:pt idx="253">
                  <c:v>-179.40441269754851</c:v>
                </c:pt>
                <c:pt idx="254">
                  <c:v>-180.72913082932368</c:v>
                </c:pt>
                <c:pt idx="255">
                  <c:v>-182.05231120767053</c:v>
                </c:pt>
                <c:pt idx="256">
                  <c:v>-183.37326261394418</c:v>
                </c:pt>
                <c:pt idx="257">
                  <c:v>-184.69129787941284</c:v>
                </c:pt>
                <c:pt idx="258">
                  <c:v>-186.00573567876538</c:v>
                </c:pt>
                <c:pt idx="259">
                  <c:v>-187.31590228441223</c:v>
                </c:pt>
                <c:pt idx="260">
                  <c:v>-188.62113327078833</c:v>
                </c:pt>
                <c:pt idx="261">
                  <c:v>-189.92077515846222</c:v>
                </c:pt>
                <c:pt idx="262">
                  <c:v>-191.21418698853284</c:v>
                </c:pt>
                <c:pt idx="263">
                  <c:v>-192.50074181859415</c:v>
                </c:pt>
                <c:pt idx="264">
                  <c:v>-193.77982813241366</c:v>
                </c:pt>
                <c:pt idx="265">
                  <c:v>-195.0508511564154</c:v>
                </c:pt>
                <c:pt idx="266">
                  <c:v>-196.31323407704895</c:v>
                </c:pt>
                <c:pt idx="267">
                  <c:v>-197.56641915415588</c:v>
                </c:pt>
                <c:pt idx="268">
                  <c:v>-198.80986872649447</c:v>
                </c:pt>
                <c:pt idx="269">
                  <c:v>-200.04306610663332</c:v>
                </c:pt>
                <c:pt idx="270">
                  <c:v>-201.26551636346673</c:v>
                </c:pt>
                <c:pt idx="271">
                  <c:v>-202.47674699161698</c:v>
                </c:pt>
                <c:pt idx="272">
                  <c:v>-203.67630846796203</c:v>
                </c:pt>
                <c:pt idx="273">
                  <c:v>-204.86377469645333</c:v>
                </c:pt>
                <c:pt idx="274">
                  <c:v>-206.03874334324394</c:v>
                </c:pt>
                <c:pt idx="275">
                  <c:v>-207.20083606494754</c:v>
                </c:pt>
                <c:pt idx="276">
                  <c:v>-208.34969863355667</c:v>
                </c:pt>
                <c:pt idx="277">
                  <c:v>-209.48500096218987</c:v>
                </c:pt>
                <c:pt idx="278">
                  <c:v>-210.60643703638578</c:v>
                </c:pt>
                <c:pt idx="279">
                  <c:v>-211.71372475612802</c:v>
                </c:pt>
                <c:pt idx="280">
                  <c:v>-212.80660569416796</c:v>
                </c:pt>
                <c:pt idx="281">
                  <c:v>-213.88484477650525</c:v>
                </c:pt>
                <c:pt idx="282">
                  <c:v>-214.94822989110722</c:v>
                </c:pt>
                <c:pt idx="283">
                  <c:v>-215.99657143108232</c:v>
                </c:pt>
                <c:pt idx="284">
                  <c:v>-217.02970177859333</c:v>
                </c:pt>
                <c:pt idx="285">
                  <c:v>-218.04747473579266</c:v>
                </c:pt>
                <c:pt idx="286">
                  <c:v>-219.0497649090027</c:v>
                </c:pt>
                <c:pt idx="287">
                  <c:v>-220.03646705224645</c:v>
                </c:pt>
                <c:pt idx="288">
                  <c:v>-221.00749537606936</c:v>
                </c:pt>
                <c:pt idx="289">
                  <c:v>-221.96278282738689</c:v>
                </c:pt>
                <c:pt idx="290">
                  <c:v>-222.90228034585141</c:v>
                </c:pt>
                <c:pt idx="291">
                  <c:v>-223.82595610195841</c:v>
                </c:pt>
                <c:pt idx="292">
                  <c:v>-224.73379472182461</c:v>
                </c:pt>
                <c:pt idx="293">
                  <c:v>-225.62579650324477</c:v>
                </c:pt>
                <c:pt idx="294">
                  <c:v>-226.50197662734587</c:v>
                </c:pt>
                <c:pt idx="295">
                  <c:v>-227.36236436976264</c:v>
                </c:pt>
                <c:pt idx="296">
                  <c:v>-228.20700231501422</c:v>
                </c:pt>
                <c:pt idx="297">
                  <c:v>-229.035945577343</c:v>
                </c:pt>
                <c:pt idx="298">
                  <c:v>-229.84926103101151</c:v>
                </c:pt>
                <c:pt idx="299">
                  <c:v>-230.64702655270304</c:v>
                </c:pt>
                <c:pt idx="300">
                  <c:v>-231.42933027837523</c:v>
                </c:pt>
                <c:pt idx="301">
                  <c:v>-232.1962698766128</c:v>
                </c:pt>
                <c:pt idx="302">
                  <c:v>-232.94795184024684</c:v>
                </c:pt>
                <c:pt idx="303">
                  <c:v>-233.68449079773808</c:v>
                </c:pt>
                <c:pt idx="304">
                  <c:v>-234.40600884556983</c:v>
                </c:pt>
                <c:pt idx="305">
                  <c:v>-235.11263490266248</c:v>
                </c:pt>
                <c:pt idx="306">
                  <c:v>-235.80450408760044</c:v>
                </c:pt>
                <c:pt idx="307">
                  <c:v>-236.48175711926621</c:v>
                </c:pt>
                <c:pt idx="308">
                  <c:v>-237.14453974128537</c:v>
                </c:pt>
                <c:pt idx="309">
                  <c:v>-237.793002170525</c:v>
                </c:pt>
                <c:pt idx="310">
                  <c:v>-238.42729856973313</c:v>
                </c:pt>
                <c:pt idx="311">
                  <c:v>-239.04758654427212</c:v>
                </c:pt>
                <c:pt idx="312">
                  <c:v>-239.65402666277816</c:v>
                </c:pt>
                <c:pt idx="313">
                  <c:v>-240.24678200147093</c:v>
                </c:pt>
                <c:pt idx="314">
                  <c:v>-240.82601771174859</c:v>
                </c:pt>
                <c:pt idx="315">
                  <c:v>-241.39190061061586</c:v>
                </c:pt>
                <c:pt idx="316">
                  <c:v>-241.94459879343088</c:v>
                </c:pt>
                <c:pt idx="317">
                  <c:v>-242.48428126839394</c:v>
                </c:pt>
                <c:pt idx="318">
                  <c:v>-243.01111761215353</c:v>
                </c:pt>
                <c:pt idx="319">
                  <c:v>-243.52527764586983</c:v>
                </c:pt>
                <c:pt idx="320">
                  <c:v>-244.02693113103948</c:v>
                </c:pt>
                <c:pt idx="321">
                  <c:v>-244.51624748436799</c:v>
                </c:pt>
                <c:pt idx="322">
                  <c:v>-244.99339551095522</c:v>
                </c:pt>
                <c:pt idx="323">
                  <c:v>-245.45854315505335</c:v>
                </c:pt>
                <c:pt idx="324">
                  <c:v>-245.91185726764857</c:v>
                </c:pt>
                <c:pt idx="325">
                  <c:v>-246.35350339012058</c:v>
                </c:pt>
                <c:pt idx="326">
                  <c:v>-246.783645553236</c:v>
                </c:pt>
                <c:pt idx="327">
                  <c:v>-247.20244609074246</c:v>
                </c:pt>
                <c:pt idx="328">
                  <c:v>-247.61006546683794</c:v>
                </c:pt>
                <c:pt idx="329">
                  <c:v>-248.00666211680658</c:v>
                </c:pt>
                <c:pt idx="330">
                  <c:v>-248.39239230012782</c:v>
                </c:pt>
                <c:pt idx="331">
                  <c:v>-248.76740996538155</c:v>
                </c:pt>
                <c:pt idx="332">
                  <c:v>-249.13186662629556</c:v>
                </c:pt>
                <c:pt idx="333">
                  <c:v>-249.48591124829812</c:v>
                </c:pt>
                <c:pt idx="334">
                  <c:v>-249.82969014496396</c:v>
                </c:pt>
                <c:pt idx="335">
                  <c:v>-250.16334688376159</c:v>
                </c:pt>
                <c:pt idx="336">
                  <c:v>-250.48702220053428</c:v>
                </c:pt>
                <c:pt idx="337">
                  <c:v>-250.80085392217376</c:v>
                </c:pt>
                <c:pt idx="338">
                  <c:v>-251.10497689695936</c:v>
                </c:pt>
                <c:pt idx="339">
                  <c:v>-251.39952293207153</c:v>
                </c:pt>
                <c:pt idx="340">
                  <c:v>-251.68462073780205</c:v>
                </c:pt>
                <c:pt idx="341">
                  <c:v>-251.96039587801206</c:v>
                </c:pt>
                <c:pt idx="342">
                  <c:v>-252.22697072640895</c:v>
                </c:pt>
                <c:pt idx="343">
                  <c:v>-252.48446442823757</c:v>
                </c:pt>
                <c:pt idx="344">
                  <c:v>-252.73299286700134</c:v>
                </c:pt>
                <c:pt idx="345">
                  <c:v>-252.97266863585236</c:v>
                </c:pt>
                <c:pt idx="346">
                  <c:v>-253.20360101330891</c:v>
                </c:pt>
                <c:pt idx="347">
                  <c:v>-253.42589594297996</c:v>
                </c:pt>
                <c:pt idx="348">
                  <c:v>-253.63965601699616</c:v>
                </c:pt>
                <c:pt idx="349">
                  <c:v>-253.84498046286575</c:v>
                </c:pt>
                <c:pt idx="350">
                  <c:v>-254.04196513349245</c:v>
                </c:pt>
                <c:pt idx="351">
                  <c:v>-254.23070250011099</c:v>
                </c:pt>
                <c:pt idx="352">
                  <c:v>-254.41128164791252</c:v>
                </c:pt>
                <c:pt idx="353">
                  <c:v>-254.58378827415024</c:v>
                </c:pt>
                <c:pt idx="354">
                  <c:v>-254.74830468853057</c:v>
                </c:pt>
                <c:pt idx="355">
                  <c:v>-254.90490981571244</c:v>
                </c:pt>
                <c:pt idx="356">
                  <c:v>-255.05367919975117</c:v>
                </c:pt>
                <c:pt idx="357">
                  <c:v>-255.19468501034015</c:v>
                </c:pt>
                <c:pt idx="358">
                  <c:v>-255.32799605071529</c:v>
                </c:pt>
                <c:pt idx="359">
                  <c:v>-255.45367776710401</c:v>
                </c:pt>
                <c:pt idx="360">
                  <c:v>-255.57179225961173</c:v>
                </c:pt>
                <c:pt idx="361">
                  <c:v>-255.68239829445406</c:v>
                </c:pt>
                <c:pt idx="362">
                  <c:v>-255.78555131745367</c:v>
                </c:pt>
                <c:pt idx="363">
                  <c:v>-255.88130346873479</c:v>
                </c:pt>
                <c:pt idx="364">
                  <c:v>-255.96970359856104</c:v>
                </c:pt>
                <c:pt idx="365">
                  <c:v>-256.05079728427239</c:v>
                </c:pt>
                <c:pt idx="366">
                  <c:v>-256.12462684829006</c:v>
                </c:pt>
                <c:pt idx="367">
                  <c:v>-256.19123137717094</c:v>
                </c:pt>
                <c:pt idx="368">
                  <c:v>-256.25064674170204</c:v>
                </c:pt>
                <c:pt idx="369">
                  <c:v>-256.3029056180394</c:v>
                </c:pt>
                <c:pt idx="370">
                  <c:v>-256.34803750990534</c:v>
                </c:pt>
                <c:pt idx="371">
                  <c:v>-256.38606877187044</c:v>
                </c:pt>
                <c:pt idx="372">
                  <c:v>-256.41702263375748</c:v>
                </c:pt>
                <c:pt idx="373">
                  <c:v>-256.44091922621533</c:v>
                </c:pt>
                <c:pt idx="374">
                  <c:v>-256.45777560752305</c:v>
                </c:pt>
                <c:pt idx="375">
                  <c:v>-256.46760579169461</c:v>
                </c:pt>
                <c:pt idx="376">
                  <c:v>-256.47042077796772</c:v>
                </c:pt>
                <c:pt idx="377">
                  <c:v>-256.46622858176863</c:v>
                </c:pt>
                <c:pt idx="378">
                  <c:v>-256.4550342672614</c:v>
                </c:pt>
                <c:pt idx="379">
                  <c:v>-256.43683998159617</c:v>
                </c:pt>
                <c:pt idx="380">
                  <c:v>-256.4116449909871</c:v>
                </c:pt>
                <c:pt idx="381">
                  <c:v>-256.37944571876039</c:v>
                </c:pt>
                <c:pt idx="382">
                  <c:v>-256.34023578552672</c:v>
                </c:pt>
                <c:pt idx="383">
                  <c:v>-256.2940060516417</c:v>
                </c:pt>
                <c:pt idx="384">
                  <c:v>-256.24074466213528</c:v>
                </c:pt>
                <c:pt idx="385">
                  <c:v>-256.18043709429753</c:v>
                </c:pt>
                <c:pt idx="386">
                  <c:v>-256.11306620812758</c:v>
                </c:pt>
                <c:pt idx="387">
                  <c:v>-256.03861229985841</c:v>
                </c:pt>
                <c:pt idx="388">
                  <c:v>-255.95705315878973</c:v>
                </c:pt>
                <c:pt idx="389">
                  <c:v>-255.86836412766854</c:v>
                </c:pt>
                <c:pt idx="390">
                  <c:v>-255.77251816687351</c:v>
                </c:pt>
                <c:pt idx="391">
                  <c:v>-255.66948592267073</c:v>
                </c:pt>
                <c:pt idx="392">
                  <c:v>-255.55923579981999</c:v>
                </c:pt>
                <c:pt idx="393">
                  <c:v>-255.44173403882638</c:v>
                </c:pt>
                <c:pt idx="394">
                  <c:v>-255.31694479814024</c:v>
                </c:pt>
                <c:pt idx="395">
                  <c:v>-255.18483024162265</c:v>
                </c:pt>
                <c:pt idx="396">
                  <c:v>-255.04535063160543</c:v>
                </c:pt>
                <c:pt idx="397">
                  <c:v>-254.89846442788186</c:v>
                </c:pt>
                <c:pt idx="398">
                  <c:v>-254.74412839297796</c:v>
                </c:pt>
                <c:pt idx="399">
                  <c:v>-254.58229770406001</c:v>
                </c:pt>
                <c:pt idx="400">
                  <c:v>-254.41292607184329</c:v>
                </c:pt>
                <c:pt idx="401">
                  <c:v>-254.23596586687171</c:v>
                </c:pt>
                <c:pt idx="402">
                  <c:v>-254.05136825354367</c:v>
                </c:pt>
                <c:pt idx="403">
                  <c:v>-253.85908333226217</c:v>
                </c:pt>
                <c:pt idx="404">
                  <c:v>-253.65906029008602</c:v>
                </c:pt>
                <c:pt idx="405">
                  <c:v>-253.45124756026019</c:v>
                </c:pt>
                <c:pt idx="406">
                  <c:v>-253.23559299099497</c:v>
                </c:pt>
                <c:pt idx="407">
                  <c:v>-253.01204402385994</c:v>
                </c:pt>
                <c:pt idx="408">
                  <c:v>-252.78054788214382</c:v>
                </c:pt>
                <c:pt idx="409">
                  <c:v>-252.54105176951884</c:v>
                </c:pt>
                <c:pt idx="410">
                  <c:v>-252.29350307932859</c:v>
                </c:pt>
                <c:pt idx="411">
                  <c:v>-252.03784961479383</c:v>
                </c:pt>
                <c:pt idx="412">
                  <c:v>-251.77403982040312</c:v>
                </c:pt>
                <c:pt idx="413">
                  <c:v>-251.50202302471956</c:v>
                </c:pt>
                <c:pt idx="414">
                  <c:v>-251.22174969479599</c:v>
                </c:pt>
                <c:pt idx="415">
                  <c:v>-250.93317170234451</c:v>
                </c:pt>
                <c:pt idx="416">
                  <c:v>-250.63624260175169</c:v>
                </c:pt>
                <c:pt idx="417">
                  <c:v>-250.33091791997185</c:v>
                </c:pt>
                <c:pt idx="418">
                  <c:v>-250.01715545826289</c:v>
                </c:pt>
                <c:pt idx="419">
                  <c:v>-249.69491560565251</c:v>
                </c:pt>
                <c:pt idx="420">
                  <c:v>-249.3641616639392</c:v>
                </c:pt>
                <c:pt idx="421">
                  <c:v>-249.02486018393992</c:v>
                </c:pt>
                <c:pt idx="422">
                  <c:v>-248.67698131259803</c:v>
                </c:pt>
                <c:pt idx="423">
                  <c:v>-248.32049915044757</c:v>
                </c:pt>
                <c:pt idx="424">
                  <c:v>-247.95539211882436</c:v>
                </c:pt>
                <c:pt idx="425">
                  <c:v>-247.5816433360761</c:v>
                </c:pt>
                <c:pt idx="426">
                  <c:v>-247.19924100189519</c:v>
                </c:pt>
                <c:pt idx="427">
                  <c:v>-246.80817878875479</c:v>
                </c:pt>
                <c:pt idx="428">
                  <c:v>-246.40845623927683</c:v>
                </c:pt>
                <c:pt idx="429">
                  <c:v>-246.00007916820829</c:v>
                </c:pt>
                <c:pt idx="430">
                  <c:v>-245.58306006751803</c:v>
                </c:pt>
                <c:pt idx="431">
                  <c:v>-245.15741851296374</c:v>
                </c:pt>
                <c:pt idx="432">
                  <c:v>-244.72318157030981</c:v>
                </c:pt>
                <c:pt idx="433">
                  <c:v>-244.28038419920904</c:v>
                </c:pt>
                <c:pt idx="434">
                  <c:v>-243.82906965259522</c:v>
                </c:pt>
                <c:pt idx="435">
                  <c:v>-243.36928986926824</c:v>
                </c:pt>
                <c:pt idx="436">
                  <c:v>-242.90110585719754</c:v>
                </c:pt>
                <c:pt idx="437">
                  <c:v>-242.42458806491848</c:v>
                </c:pt>
                <c:pt idx="438">
                  <c:v>-241.93981673826235</c:v>
                </c:pt>
                <c:pt idx="439">
                  <c:v>-241.44688225953229</c:v>
                </c:pt>
                <c:pt idx="440">
                  <c:v>-240.94588546613767</c:v>
                </c:pt>
                <c:pt idx="441">
                  <c:v>-240.43693794560997</c:v>
                </c:pt>
                <c:pt idx="442">
                  <c:v>-239.92016230386747</c:v>
                </c:pt>
                <c:pt idx="443">
                  <c:v>-239.3956924035607</c:v>
                </c:pt>
                <c:pt idx="444">
                  <c:v>-238.86367356933062</c:v>
                </c:pt>
                <c:pt idx="445">
                  <c:v>-238.32426275684276</c:v>
                </c:pt>
                <c:pt idx="446">
                  <c:v>-237.77762868253109</c:v>
                </c:pt>
                <c:pt idx="447">
                  <c:v>-237.22395191109163</c:v>
                </c:pt>
                <c:pt idx="448">
                  <c:v>-236.66342489791708</c:v>
                </c:pt>
                <c:pt idx="449">
                  <c:v>-236.09625198385274</c:v>
                </c:pt>
                <c:pt idx="450">
                  <c:v>-235.52264933989176</c:v>
                </c:pt>
                <c:pt idx="451">
                  <c:v>-234.94284485970331</c:v>
                </c:pt>
                <c:pt idx="452">
                  <c:v>-234.35707799821097</c:v>
                </c:pt>
                <c:pt idx="453">
                  <c:v>-233.76559955479738</c:v>
                </c:pt>
                <c:pt idx="454">
                  <c:v>-233.16867140011612</c:v>
                </c:pt>
                <c:pt idx="455">
                  <c:v>-232.56656614592418</c:v>
                </c:pt>
                <c:pt idx="456">
                  <c:v>-231.95956675781798</c:v>
                </c:pt>
                <c:pt idx="457">
                  <c:v>-231.34796611125029</c:v>
                </c:pt>
                <c:pt idx="458">
                  <c:v>-230.73206649171519</c:v>
                </c:pt>
                <c:pt idx="459">
                  <c:v>-230.11217904052148</c:v>
                </c:pt>
                <c:pt idx="460">
                  <c:v>-229.48862314810162</c:v>
                </c:pt>
                <c:pt idx="461">
                  <c:v>-228.86172579734051</c:v>
                </c:pt>
                <c:pt idx="462">
                  <c:v>-228.23182085992539</c:v>
                </c:pt>
                <c:pt idx="463">
                  <c:v>-227.5992483492256</c:v>
                </c:pt>
                <c:pt idx="464">
                  <c:v>-226.9643536336834</c:v>
                </c:pt>
                <c:pt idx="465">
                  <c:v>-226.32748661514202</c:v>
                </c:pt>
                <c:pt idx="466">
                  <c:v>-225.68900087693504</c:v>
                </c:pt>
                <c:pt idx="467">
                  <c:v>-225.0492528069031</c:v>
                </c:pt>
                <c:pt idx="468">
                  <c:v>-224.40860070081291</c:v>
                </c:pt>
                <c:pt idx="469">
                  <c:v>-223.76740385186412</c:v>
                </c:pt>
                <c:pt idx="470">
                  <c:v>-223.12602163214774</c:v>
                </c:pt>
                <c:pt idx="471">
                  <c:v>-222.48481257200905</c:v>
                </c:pt>
                <c:pt idx="472">
                  <c:v>-221.84413344329261</c:v>
                </c:pt>
                <c:pt idx="473">
                  <c:v>-221.20433835239808</c:v>
                </c:pt>
                <c:pt idx="474">
                  <c:v>-220.56577784895978</c:v>
                </c:pt>
                <c:pt idx="475">
                  <c:v>-219.92879805577178</c:v>
                </c:pt>
                <c:pt idx="476">
                  <c:v>-219.29373982533076</c:v>
                </c:pt>
                <c:pt idx="477">
                  <c:v>-218.66093792805623</c:v>
                </c:pt>
                <c:pt idx="478">
                  <c:v>-218.03072027688077</c:v>
                </c:pt>
                <c:pt idx="479">
                  <c:v>-217.40340719248906</c:v>
                </c:pt>
                <c:pt idx="480">
                  <c:v>-216.77931071302984</c:v>
                </c:pt>
                <c:pt idx="481">
                  <c:v>-216.15873395163851</c:v>
                </c:pt>
                <c:pt idx="482">
                  <c:v>-215.54197050459783</c:v>
                </c:pt>
                <c:pt idx="483">
                  <c:v>-214.92930391243766</c:v>
                </c:pt>
                <c:pt idx="484">
                  <c:v>-214.32100717574156</c:v>
                </c:pt>
                <c:pt idx="485">
                  <c:v>-213.71734232689744</c:v>
                </c:pt>
                <c:pt idx="486">
                  <c:v>-213.11856005850171</c:v>
                </c:pt>
                <c:pt idx="487">
                  <c:v>-212.52489940862517</c:v>
                </c:pt>
                <c:pt idx="488">
                  <c:v>-211.93658750265692</c:v>
                </c:pt>
                <c:pt idx="489">
                  <c:v>-211.35383935098906</c:v>
                </c:pt>
                <c:pt idx="490">
                  <c:v>-210.77685770137941</c:v>
                </c:pt>
                <c:pt idx="491">
                  <c:v>-210.20583294443981</c:v>
                </c:pt>
                <c:pt idx="492">
                  <c:v>-209.64094307035072</c:v>
                </c:pt>
                <c:pt idx="493">
                  <c:v>-209.08235367459579</c:v>
                </c:pt>
                <c:pt idx="494">
                  <c:v>-208.53021801024505</c:v>
                </c:pt>
                <c:pt idx="495">
                  <c:v>-207.98467708409734</c:v>
                </c:pt>
                <c:pt idx="496">
                  <c:v>-207.44585979381321</c:v>
                </c:pt>
                <c:pt idx="497">
                  <c:v>-206.913883103036</c:v>
                </c:pt>
                <c:pt idx="498">
                  <c:v>-206.38885225140223</c:v>
                </c:pt>
                <c:pt idx="499">
                  <c:v>-205.8708609962888</c:v>
                </c:pt>
                <c:pt idx="500">
                  <c:v>-205.35999188312053</c:v>
                </c:pt>
                <c:pt idx="501">
                  <c:v>-204.85631654107692</c:v>
                </c:pt>
                <c:pt idx="502">
                  <c:v>-204.35989600107629</c:v>
                </c:pt>
                <c:pt idx="503">
                  <c:v>-203.87078103298626</c:v>
                </c:pt>
                <c:pt idx="504">
                  <c:v>-203.38901249909932</c:v>
                </c:pt>
                <c:pt idx="505">
                  <c:v>-202.91462172102655</c:v>
                </c:pt>
                <c:pt idx="506">
                  <c:v>-202.4476308572867</c:v>
                </c:pt>
                <c:pt idx="507">
                  <c:v>-201.98805328901466</c:v>
                </c:pt>
                <c:pt idx="508">
                  <c:v>-201.53589401136054</c:v>
                </c:pt>
                <c:pt idx="509">
                  <c:v>-201.09115002831655</c:v>
                </c:pt>
                <c:pt idx="510">
                  <c:v>-200.65381074886253</c:v>
                </c:pt>
                <c:pt idx="511">
                  <c:v>-200.2238583825058</c:v>
                </c:pt>
                <c:pt idx="512">
                  <c:v>-199.80126833244123</c:v>
                </c:pt>
                <c:pt idx="513">
                  <c:v>-199.38600958473646</c:v>
                </c:pt>
                <c:pt idx="514">
                  <c:v>-198.97804509210368</c:v>
                </c:pt>
                <c:pt idx="515">
                  <c:v>-198.57733215098398</c:v>
                </c:pt>
                <c:pt idx="516">
                  <c:v>-198.18382277081935</c:v>
                </c:pt>
                <c:pt idx="517">
                  <c:v>-197.79746403453794</c:v>
                </c:pt>
                <c:pt idx="518">
                  <c:v>-197.41819844941574</c:v>
                </c:pt>
                <c:pt idx="519">
                  <c:v>-197.04596428761124</c:v>
                </c:pt>
                <c:pt idx="520">
                  <c:v>-196.68069591579263</c:v>
                </c:pt>
                <c:pt idx="521">
                  <c:v>-196.32232411339311</c:v>
                </c:pt>
                <c:pt idx="522">
                  <c:v>-195.97077637913455</c:v>
                </c:pt>
                <c:pt idx="523">
                  <c:v>-195.6259772255604</c:v>
                </c:pt>
                <c:pt idx="524">
                  <c:v>-195.2878484614061</c:v>
                </c:pt>
                <c:pt idx="525">
                  <c:v>-194.95630946171747</c:v>
                </c:pt>
                <c:pt idx="526">
                  <c:v>-194.6312774256993</c:v>
                </c:pt>
                <c:pt idx="527">
                  <c:v>-194.31266762234452</c:v>
                </c:pt>
                <c:pt idx="528">
                  <c:v>-194.00039362394833</c:v>
                </c:pt>
                <c:pt idx="529">
                  <c:v>-193.69436752766609</c:v>
                </c:pt>
                <c:pt idx="530">
                  <c:v>-193.39450016531606</c:v>
                </c:pt>
                <c:pt idx="531">
                  <c:v>-193.10070130166673</c:v>
                </c:pt>
                <c:pt idx="532">
                  <c:v>-192.81287982148208</c:v>
                </c:pt>
                <c:pt idx="533">
                  <c:v>-192.53094390562291</c:v>
                </c:pt>
                <c:pt idx="534">
                  <c:v>-192.25480119652721</c:v>
                </c:pt>
                <c:pt idx="535">
                  <c:v>-191.98435895340884</c:v>
                </c:pt>
                <c:pt idx="536">
                  <c:v>-191.71952419752813</c:v>
                </c:pt>
                <c:pt idx="537">
                  <c:v>-191.46020384789819</c:v>
                </c:pt>
                <c:pt idx="538">
                  <c:v>-191.20630484779747</c:v>
                </c:pt>
                <c:pt idx="539">
                  <c:v>-190.95773428246378</c:v>
                </c:pt>
                <c:pt idx="540">
                  <c:v>-190.71439948834507</c:v>
                </c:pt>
                <c:pt idx="541">
                  <c:v>-190.47620815428257</c:v>
                </c:pt>
                <c:pt idx="542">
                  <c:v>-190.24306841499902</c:v>
                </c:pt>
                <c:pt idx="543">
                  <c:v>-190.014888937259</c:v>
                </c:pt>
                <c:pt idx="544">
                  <c:v>-189.79157899906363</c:v>
                </c:pt>
                <c:pt idx="545">
                  <c:v>-189.57304856223362</c:v>
                </c:pt>
                <c:pt idx="546">
                  <c:v>-189.359208338727</c:v>
                </c:pt>
                <c:pt idx="547">
                  <c:v>-189.14996985102766</c:v>
                </c:pt>
                <c:pt idx="548">
                  <c:v>-188.94524548693241</c:v>
                </c:pt>
                <c:pt idx="549">
                  <c:v>-188.7449485490518</c:v>
                </c:pt>
                <c:pt idx="550">
                  <c:v>-188.54899329933068</c:v>
                </c:pt>
                <c:pt idx="551">
                  <c:v>-188.35729499888208</c:v>
                </c:pt>
                <c:pt idx="552">
                  <c:v>-188.16976994341914</c:v>
                </c:pt>
                <c:pt idx="553">
                  <c:v>-187.98633549455201</c:v>
                </c:pt>
                <c:pt idx="554">
                  <c:v>-187.80691010721463</c:v>
                </c:pt>
                <c:pt idx="555">
                  <c:v>-187.63141335346646</c:v>
                </c:pt>
                <c:pt idx="556">
                  <c:v>-187.4597659429063</c:v>
                </c:pt>
                <c:pt idx="557">
                  <c:v>-187.29188973992575</c:v>
                </c:pt>
                <c:pt idx="558">
                  <c:v>-187.12770777801481</c:v>
                </c:pt>
                <c:pt idx="559">
                  <c:v>-186.96714427132576</c:v>
                </c:pt>
                <c:pt idx="560">
                  <c:v>-186.81012462368756</c:v>
                </c:pt>
                <c:pt idx="561">
                  <c:v>-186.65657543525498</c:v>
                </c:pt>
                <c:pt idx="562">
                  <c:v>-186.50642450696591</c:v>
                </c:pt>
                <c:pt idx="563">
                  <c:v>-186.35960084297153</c:v>
                </c:pt>
                <c:pt idx="564">
                  <c:v>-186.21603465119344</c:v>
                </c:pt>
                <c:pt idx="565">
                  <c:v>-186.07565734215507</c:v>
                </c:pt>
                <c:pt idx="566">
                  <c:v>-185.93840152622437</c:v>
                </c:pt>
                <c:pt idx="567">
                  <c:v>-185.8042010093983</c:v>
                </c:pt>
                <c:pt idx="568">
                  <c:v>-185.67299078775039</c:v>
                </c:pt>
                <c:pt idx="569">
                  <c:v>-185.54470704065636</c:v>
                </c:pt>
                <c:pt idx="570">
                  <c:v>-185.41928712290533</c:v>
                </c:pt>
                <c:pt idx="571">
                  <c:v>-185.29666955579754</c:v>
                </c:pt>
                <c:pt idx="572">
                  <c:v>-185.17679401732266</c:v>
                </c:pt>
                <c:pt idx="573">
                  <c:v>-185.05960133150791</c:v>
                </c:pt>
                <c:pt idx="574">
                  <c:v>-184.94503345701764</c:v>
                </c:pt>
                <c:pt idx="575">
                  <c:v>-184.8330334750826</c:v>
                </c:pt>
                <c:pt idx="576">
                  <c:v>-184.72354557682985</c:v>
                </c:pt>
                <c:pt idx="577">
                  <c:v>-184.61651505008194</c:v>
                </c:pt>
                <c:pt idx="578">
                  <c:v>-184.51188826568659</c:v>
                </c:pt>
                <c:pt idx="579">
                  <c:v>-184.40961266343538</c:v>
                </c:pt>
                <c:pt idx="580">
                  <c:v>-184.30963673762687</c:v>
                </c:pt>
                <c:pt idx="581">
                  <c:v>-184.21191002232251</c:v>
                </c:pt>
                <c:pt idx="582">
                  <c:v>-184.11638307634297</c:v>
                </c:pt>
                <c:pt idx="583">
                  <c:v>-184.02300746804838</c:v>
                </c:pt>
                <c:pt idx="584">
                  <c:v>-183.93173575994209</c:v>
                </c:pt>
                <c:pt idx="585">
                  <c:v>-183.84252149313446</c:v>
                </c:pt>
                <c:pt idx="586">
                  <c:v>-183.75531917170173</c:v>
                </c:pt>
                <c:pt idx="587">
                  <c:v>-183.6700842469711</c:v>
                </c:pt>
                <c:pt idx="588">
                  <c:v>-183.58677310176068</c:v>
                </c:pt>
                <c:pt idx="589">
                  <c:v>-183.50534303460103</c:v>
                </c:pt>
                <c:pt idx="590">
                  <c:v>-183.4257522439637</c:v>
                </c:pt>
                <c:pt idx="591">
                  <c:v>-183.3479598125177</c:v>
                </c:pt>
                <c:pt idx="592">
                  <c:v>-183.27192569143551</c:v>
                </c:pt>
                <c:pt idx="593">
                  <c:v>-183.19761068476697</c:v>
                </c:pt>
                <c:pt idx="594">
                  <c:v>-183.12497643389798</c:v>
                </c:pt>
                <c:pt idx="595">
                  <c:v>-183.05398540211019</c:v>
                </c:pt>
                <c:pt idx="596">
                  <c:v>-182.98460085925433</c:v>
                </c:pt>
                <c:pt idx="597">
                  <c:v>-182.91678686655194</c:v>
                </c:pt>
                <c:pt idx="598">
                  <c:v>-182.85050826153471</c:v>
                </c:pt>
                <c:pt idx="599">
                  <c:v>-182.78573064313338</c:v>
                </c:pt>
                <c:pt idx="600">
                  <c:v>-182.72242035692489</c:v>
                </c:pt>
                <c:pt idx="601">
                  <c:v>-182.66054448054547</c:v>
                </c:pt>
                <c:pt idx="602">
                  <c:v>-182.60007080927772</c:v>
                </c:pt>
                <c:pt idx="603">
                  <c:v>-182.54096784181735</c:v>
                </c:pt>
                <c:pt idx="604">
                  <c:v>-182.48320476622544</c:v>
                </c:pt>
                <c:pt idx="605">
                  <c:v>-182.42675144607131</c:v>
                </c:pt>
                <c:pt idx="606">
                  <c:v>-182.37157840676983</c:v>
                </c:pt>
                <c:pt idx="607">
                  <c:v>-182.31765682211599</c:v>
                </c:pt>
                <c:pt idx="608">
                  <c:v>-182.26495850102168</c:v>
                </c:pt>
                <c:pt idx="609">
                  <c:v>-182.21345587445416</c:v>
                </c:pt>
                <c:pt idx="610">
                  <c:v>-182.16312198258066</c:v>
                </c:pt>
                <c:pt idx="611">
                  <c:v>-182.11393046211901</c:v>
                </c:pt>
                <c:pt idx="612">
                  <c:v>-182.06585553389556</c:v>
                </c:pt>
                <c:pt idx="613">
                  <c:v>-182.01887199061127</c:v>
                </c:pt>
                <c:pt idx="614">
                  <c:v>-181.97295518481621</c:v>
                </c:pt>
                <c:pt idx="615">
                  <c:v>-181.92808101709147</c:v>
                </c:pt>
                <c:pt idx="616">
                  <c:v>-181.88422592443922</c:v>
                </c:pt>
                <c:pt idx="617">
                  <c:v>-181.84136686888007</c:v>
                </c:pt>
                <c:pt idx="618">
                  <c:v>-181.79948132625555</c:v>
                </c:pt>
                <c:pt idx="619">
                  <c:v>-181.75854727523637</c:v>
                </c:pt>
                <c:pt idx="620">
                  <c:v>-181.71854318653374</c:v>
                </c:pt>
                <c:pt idx="621">
                  <c:v>-181.67944801231266</c:v>
                </c:pt>
                <c:pt idx="622">
                  <c:v>-181.64124117580582</c:v>
                </c:pt>
                <c:pt idx="623">
                  <c:v>-181.60390256112544</c:v>
                </c:pt>
                <c:pt idx="624">
                  <c:v>-181.56741250327201</c:v>
                </c:pt>
                <c:pt idx="625">
                  <c:v>-181.53175177833666</c:v>
                </c:pt>
                <c:pt idx="626">
                  <c:v>-181.49690159389621</c:v>
                </c:pt>
                <c:pt idx="627">
                  <c:v>-181.46284357959766</c:v>
                </c:pt>
                <c:pt idx="628">
                  <c:v>-181.4295597779298</c:v>
                </c:pt>
                <c:pt idx="629">
                  <c:v>-181.39703263518015</c:v>
                </c:pt>
                <c:pt idx="630">
                  <c:v>-181.36524499257388</c:v>
                </c:pt>
                <c:pt idx="631">
                  <c:v>-181.33418007759221</c:v>
                </c:pt>
                <c:pt idx="632">
                  <c:v>-181.30382149546884</c:v>
                </c:pt>
                <c:pt idx="633">
                  <c:v>-181.27415322085943</c:v>
                </c:pt>
                <c:pt idx="634">
                  <c:v>-181.24515958968414</c:v>
                </c:pt>
                <c:pt idx="635">
                  <c:v>-181.21682529113829</c:v>
                </c:pt>
                <c:pt idx="636">
                  <c:v>-181.18913535986937</c:v>
                </c:pt>
                <c:pt idx="637">
                  <c:v>-181.16207516831824</c:v>
                </c:pt>
                <c:pt idx="638">
                  <c:v>-181.13563041922021</c:v>
                </c:pt>
                <c:pt idx="639">
                  <c:v>-181.10978713826466</c:v>
                </c:pt>
                <c:pt idx="640">
                  <c:v>-181.08453166690958</c:v>
                </c:pt>
                <c:pt idx="641">
                  <c:v>-181.05985065534918</c:v>
                </c:pt>
                <c:pt idx="642">
                  <c:v>-181.03573105563035</c:v>
                </c:pt>
                <c:pt idx="643">
                  <c:v>-181.01216011491718</c:v>
                </c:pt>
                <c:pt idx="644">
                  <c:v>-180.9891253688989</c:v>
                </c:pt>
                <c:pt idx="645">
                  <c:v>-180.96661463534014</c:v>
                </c:pt>
                <c:pt idx="646">
                  <c:v>-180.94461600776995</c:v>
                </c:pt>
                <c:pt idx="647">
                  <c:v>-180.92311784930683</c:v>
                </c:pt>
                <c:pt idx="648">
                  <c:v>-180.90210878661824</c:v>
                </c:pt>
                <c:pt idx="649">
                  <c:v>-180.88157770401031</c:v>
                </c:pt>
                <c:pt idx="650">
                  <c:v>-180.8615137376469</c:v>
                </c:pt>
                <c:pt idx="651">
                  <c:v>-180.84190626989437</c:v>
                </c:pt>
                <c:pt idx="652">
                  <c:v>-180.82274492378991</c:v>
                </c:pt>
                <c:pt idx="653">
                  <c:v>-180.8040195576308</c:v>
                </c:pt>
                <c:pt idx="654">
                  <c:v>-180.78572025968271</c:v>
                </c:pt>
                <c:pt idx="655">
                  <c:v>-180.76783734300398</c:v>
                </c:pt>
                <c:pt idx="656">
                  <c:v>-180.75036134038373</c:v>
                </c:pt>
                <c:pt idx="657">
                  <c:v>-180.73328299939146</c:v>
                </c:pt>
                <c:pt idx="658">
                  <c:v>-180.71659327753633</c:v>
                </c:pt>
                <c:pt idx="659">
                  <c:v>-180.70028333753308</c:v>
                </c:pt>
                <c:pt idx="660">
                  <c:v>-180.68434454267259</c:v>
                </c:pt>
                <c:pt idx="661">
                  <c:v>-180.66876845229538</c:v>
                </c:pt>
                <c:pt idx="662">
                  <c:v>-180.6535468173654</c:v>
                </c:pt>
                <c:pt idx="663">
                  <c:v>-180.63867157614209</c:v>
                </c:pt>
                <c:pt idx="664">
                  <c:v>-180.62413484994869</c:v>
                </c:pt>
                <c:pt idx="665">
                  <c:v>-180.609928939035</c:v>
                </c:pt>
                <c:pt idx="666">
                  <c:v>-180.59604631853193</c:v>
                </c:pt>
                <c:pt idx="667">
                  <c:v>-180.58247963449648</c:v>
                </c:pt>
                <c:pt idx="668">
                  <c:v>-180.56922170004526</c:v>
                </c:pt>
                <c:pt idx="669">
                  <c:v>-180.55626549157424</c:v>
                </c:pt>
                <c:pt idx="670">
                  <c:v>-180.5436041450626</c:v>
                </c:pt>
                <c:pt idx="671">
                  <c:v>-180.53123095246025</c:v>
                </c:pt>
                <c:pt idx="672">
                  <c:v>-180.51913935815554</c:v>
                </c:pt>
                <c:pt idx="673">
                  <c:v>-180.50732295552226</c:v>
                </c:pt>
                <c:pt idx="674">
                  <c:v>-180.49577548354441</c:v>
                </c:pt>
                <c:pt idx="675">
                  <c:v>-180.48449082351658</c:v>
                </c:pt>
                <c:pt idx="676">
                  <c:v>-180.47346299581818</c:v>
                </c:pt>
                <c:pt idx="677">
                  <c:v>-180.46268615676064</c:v>
                </c:pt>
                <c:pt idx="678">
                  <c:v>-180.45215459550519</c:v>
                </c:pt>
                <c:pt idx="679">
                  <c:v>-180.44186273105012</c:v>
                </c:pt>
                <c:pt idx="680">
                  <c:v>-180.43180510928582</c:v>
                </c:pt>
                <c:pt idx="681">
                  <c:v>-180.42197640011625</c:v>
                </c:pt>
                <c:pt idx="682">
                  <c:v>-180.41237139464496</c:v>
                </c:pt>
                <c:pt idx="683">
                  <c:v>-180.40298500242517</c:v>
                </c:pt>
                <c:pt idx="684">
                  <c:v>-180.39381224877116</c:v>
                </c:pt>
                <c:pt idx="685">
                  <c:v>-180.38484827213085</c:v>
                </c:pt>
                <c:pt idx="686">
                  <c:v>-180.37608832151739</c:v>
                </c:pt>
                <c:pt idx="687">
                  <c:v>-180.36752775399918</c:v>
                </c:pt>
                <c:pt idx="688">
                  <c:v>-180.35916203224576</c:v>
                </c:pt>
                <c:pt idx="689">
                  <c:v>-180.3509867221301</c:v>
                </c:pt>
                <c:pt idx="690">
                  <c:v>-180.34299749038462</c:v>
                </c:pt>
                <c:pt idx="691">
                  <c:v>-180.33519010230998</c:v>
                </c:pt>
                <c:pt idx="692">
                  <c:v>-180.32756041953638</c:v>
                </c:pt>
                <c:pt idx="693">
                  <c:v>-180.32010439783488</c:v>
                </c:pt>
                <c:pt idx="694">
                  <c:v>-180.3128180849784</c:v>
                </c:pt>
                <c:pt idx="695">
                  <c:v>-180.30569761865155</c:v>
                </c:pt>
                <c:pt idx="696">
                  <c:v>-180.29873922440714</c:v>
                </c:pt>
                <c:pt idx="697">
                  <c:v>-180.29193921366954</c:v>
                </c:pt>
                <c:pt idx="698">
                  <c:v>-180.28529398178293</c:v>
                </c:pt>
                <c:pt idx="699">
                  <c:v>-180.27880000610389</c:v>
                </c:pt>
                <c:pt idx="700">
                  <c:v>-180.27245384413715</c:v>
                </c:pt>
                <c:pt idx="701">
                  <c:v>-180.26625213171388</c:v>
                </c:pt>
                <c:pt idx="702">
                  <c:v>-180.26019158121085</c:v>
                </c:pt>
                <c:pt idx="703">
                  <c:v>-180.25426897981021</c:v>
                </c:pt>
                <c:pt idx="704">
                  <c:v>-180.24848118779875</c:v>
                </c:pt>
                <c:pt idx="705">
                  <c:v>-180.24282513690576</c:v>
                </c:pt>
                <c:pt idx="706">
                  <c:v>-180.23729782867852</c:v>
                </c:pt>
                <c:pt idx="707">
                  <c:v>-180.23189633289462</c:v>
                </c:pt>
                <c:pt idx="708">
                  <c:v>-180.22661778601031</c:v>
                </c:pt>
                <c:pt idx="709">
                  <c:v>-180.22145938964434</c:v>
                </c:pt>
                <c:pt idx="710">
                  <c:v>-180.21641840909592</c:v>
                </c:pt>
                <c:pt idx="711">
                  <c:v>-180.21149217189623</c:v>
                </c:pt>
                <c:pt idx="712">
                  <c:v>-180.20667806639318</c:v>
                </c:pt>
                <c:pt idx="713">
                  <c:v>-180.20197354036824</c:v>
                </c:pt>
                <c:pt idx="714">
                  <c:v>-180.19737609968422</c:v>
                </c:pt>
                <c:pt idx="715">
                  <c:v>-180.1928833069644</c:v>
                </c:pt>
                <c:pt idx="716">
                  <c:v>-180.1884927803014</c:v>
                </c:pt>
                <c:pt idx="717">
                  <c:v>-180.1842021919951</c:v>
                </c:pt>
                <c:pt idx="718">
                  <c:v>-180.18000926731975</c:v>
                </c:pt>
                <c:pt idx="719">
                  <c:v>-180.17591178331861</c:v>
                </c:pt>
                <c:pt idx="720">
                  <c:v>-180.17190756762656</c:v>
                </c:pt>
                <c:pt idx="721">
                  <c:v>-180.16799449731869</c:v>
                </c:pt>
                <c:pt idx="722">
                  <c:v>-180.16417049778579</c:v>
                </c:pt>
                <c:pt idx="723">
                  <c:v>-180.16043354163489</c:v>
                </c:pt>
                <c:pt idx="724">
                  <c:v>-180.15678164761511</c:v>
                </c:pt>
                <c:pt idx="725">
                  <c:v>-180.15321287956786</c:v>
                </c:pt>
                <c:pt idx="726">
                  <c:v>-180.14972534540064</c:v>
                </c:pt>
                <c:pt idx="727">
                  <c:v>-180.14631719608468</c:v>
                </c:pt>
                <c:pt idx="728">
                  <c:v>-180.14298662467473</c:v>
                </c:pt>
                <c:pt idx="729">
                  <c:v>-180.13973186535168</c:v>
                </c:pt>
                <c:pt idx="730">
                  <c:v>-180.13655119248688</c:v>
                </c:pt>
                <c:pt idx="731">
                  <c:v>-180.13344291972726</c:v>
                </c:pt>
                <c:pt idx="732">
                  <c:v>-180.13040539910185</c:v>
                </c:pt>
                <c:pt idx="733">
                  <c:v>-180.12743702014831</c:v>
                </c:pt>
                <c:pt idx="734">
                  <c:v>-180.12453620905939</c:v>
                </c:pt>
                <c:pt idx="735">
                  <c:v>-180.12170142784873</c:v>
                </c:pt>
                <c:pt idx="736">
                  <c:v>-180.11893117353571</c:v>
                </c:pt>
                <c:pt idx="737">
                  <c:v>-180.11622397734897</c:v>
                </c:pt>
                <c:pt idx="738">
                  <c:v>-180.11357840394774</c:v>
                </c:pt>
                <c:pt idx="739">
                  <c:v>-180.11099305066108</c:v>
                </c:pt>
                <c:pt idx="740">
                  <c:v>-180.10846654674435</c:v>
                </c:pt>
                <c:pt idx="741">
                  <c:v>-180.10599755265281</c:v>
                </c:pt>
                <c:pt idx="742">
                  <c:v>-180.10358475933134</c:v>
                </c:pt>
                <c:pt idx="743">
                  <c:v>-180.10122688752085</c:v>
                </c:pt>
                <c:pt idx="744">
                  <c:v>-180.09892268707972</c:v>
                </c:pt>
                <c:pt idx="745">
                  <c:v>-180.09667093632152</c:v>
                </c:pt>
                <c:pt idx="746">
                  <c:v>-180.09447044136726</c:v>
                </c:pt>
                <c:pt idx="747">
                  <c:v>-180.09232003551247</c:v>
                </c:pt>
                <c:pt idx="748">
                  <c:v>-180.09021857860884</c:v>
                </c:pt>
                <c:pt idx="749">
                  <c:v>-180.08816495645971</c:v>
                </c:pt>
                <c:pt idx="750">
                  <c:v>-180.08615808022938</c:v>
                </c:pt>
                <c:pt idx="751">
                  <c:v>-180.08419688586613</c:v>
                </c:pt>
                <c:pt idx="752">
                  <c:v>-180.08228033353799</c:v>
                </c:pt>
                <c:pt idx="753">
                  <c:v>-180.08040740708134</c:v>
                </c:pt>
                <c:pt idx="754">
                  <c:v>-180.07857711346264</c:v>
                </c:pt>
                <c:pt idx="755">
                  <c:v>-180.0767884822514</c:v>
                </c:pt>
                <c:pt idx="756">
                  <c:v>-180.07504056510641</c:v>
                </c:pt>
                <c:pt idx="757">
                  <c:v>-180.07333243527239</c:v>
                </c:pt>
                <c:pt idx="758">
                  <c:v>-180.07166318708886</c:v>
                </c:pt>
                <c:pt idx="759">
                  <c:v>-180.07003193551031</c:v>
                </c:pt>
                <c:pt idx="760">
                  <c:v>-180.06843781563657</c:v>
                </c:pt>
                <c:pt idx="761">
                  <c:v>-180.06687998225445</c:v>
                </c:pt>
                <c:pt idx="762">
                  <c:v>-180.06535760938976</c:v>
                </c:pt>
                <c:pt idx="763">
                  <c:v>-180.06386988986912</c:v>
                </c:pt>
                <c:pt idx="764">
                  <c:v>-180.06241603489241</c:v>
                </c:pt>
                <c:pt idx="765">
                  <c:v>-180.06099527361428</c:v>
                </c:pt>
                <c:pt idx="766">
                  <c:v>-180.05960685273556</c:v>
                </c:pt>
                <c:pt idx="767">
                  <c:v>-180.05825003610397</c:v>
                </c:pt>
                <c:pt idx="768">
                  <c:v>-180.05692410432368</c:v>
                </c:pt>
                <c:pt idx="769">
                  <c:v>-180.05562835437411</c:v>
                </c:pt>
                <c:pt idx="770">
                  <c:v>-180.05436209923693</c:v>
                </c:pt>
                <c:pt idx="771">
                  <c:v>-180.05312466753213</c:v>
                </c:pt>
                <c:pt idx="772">
                  <c:v>-180.0519154031619</c:v>
                </c:pt>
                <c:pt idx="773">
                  <c:v>-180.05073366496262</c:v>
                </c:pt>
                <c:pt idx="774">
                  <c:v>-180.0495788263654</c:v>
                </c:pt>
                <c:pt idx="775">
                  <c:v>-180.0484502750634</c:v>
                </c:pt>
                <c:pt idx="776">
                  <c:v>-180.04734741268737</c:v>
                </c:pt>
                <c:pt idx="777">
                  <c:v>-180.04626965448864</c:v>
                </c:pt>
                <c:pt idx="778">
                  <c:v>-180.04521642902859</c:v>
                </c:pt>
                <c:pt idx="779">
                  <c:v>-180.04418717787621</c:v>
                </c:pt>
                <c:pt idx="780">
                  <c:v>-180.04318135531159</c:v>
                </c:pt>
                <c:pt idx="781">
                  <c:v>-180.04219842803695</c:v>
                </c:pt>
                <c:pt idx="782">
                  <c:v>-180.04123787489362</c:v>
                </c:pt>
                <c:pt idx="783">
                  <c:v>-180.04029918658591</c:v>
                </c:pt>
                <c:pt idx="784">
                  <c:v>-180.03938186541095</c:v>
                </c:pt>
                <c:pt idx="785">
                  <c:v>-180.0384854249948</c:v>
                </c:pt>
                <c:pt idx="786">
                  <c:v>-180.03760939003482</c:v>
                </c:pt>
                <c:pt idx="787">
                  <c:v>-180.03675329604732</c:v>
                </c:pt>
                <c:pt idx="788">
                  <c:v>-180.03591668912156</c:v>
                </c:pt>
                <c:pt idx="789">
                  <c:v>-180.03509912567895</c:v>
                </c:pt>
                <c:pt idx="790">
                  <c:v>-180.03430017223798</c:v>
                </c:pt>
                <c:pt idx="791">
                  <c:v>-180.03351940518414</c:v>
                </c:pt>
                <c:pt idx="792">
                  <c:v>-180.03275641054574</c:v>
                </c:pt>
                <c:pt idx="793">
                  <c:v>-180.03201078377396</c:v>
                </c:pt>
                <c:pt idx="794">
                  <c:v>-180.03128212952868</c:v>
                </c:pt>
                <c:pt idx="795">
                  <c:v>-180.03057006146884</c:v>
                </c:pt>
                <c:pt idx="796">
                  <c:v>-180.02987420204732</c:v>
                </c:pt>
                <c:pt idx="797">
                  <c:v>-180.02919418231127</c:v>
                </c:pt>
                <c:pt idx="798">
                  <c:v>-180.02852964170586</c:v>
                </c:pt>
                <c:pt idx="799">
                  <c:v>-180.02788022788371</c:v>
                </c:pt>
                <c:pt idx="800">
                  <c:v>-180.02724559651767</c:v>
                </c:pt>
                <c:pt idx="801">
                  <c:v>-180.0266254111184</c:v>
                </c:pt>
                <c:pt idx="802">
                  <c:v>-180.02601934285616</c:v>
                </c:pt>
                <c:pt idx="803">
                  <c:v>-180.02542707038589</c:v>
                </c:pt>
                <c:pt idx="804">
                  <c:v>-180.02484827967754</c:v>
                </c:pt>
                <c:pt idx="805">
                  <c:v>-180.02428266384908</c:v>
                </c:pt>
                <c:pt idx="806">
                  <c:v>-180.02372992300403</c:v>
                </c:pt>
                <c:pt idx="807">
                  <c:v>-180.02318976407221</c:v>
                </c:pt>
                <c:pt idx="808">
                  <c:v>-180.02266190065464</c:v>
                </c:pt>
                <c:pt idx="809">
                  <c:v>-180.02214605287156</c:v>
                </c:pt>
                <c:pt idx="810">
                  <c:v>-180.02164194721394</c:v>
                </c:pt>
                <c:pt idx="811">
                  <c:v>-180.02114931639866</c:v>
                </c:pt>
                <c:pt idx="812">
                  <c:v>-180.02066789922662</c:v>
                </c:pt>
                <c:pt idx="813">
                  <c:v>-180.02019744044435</c:v>
                </c:pt>
                <c:pt idx="814">
                  <c:v>-180.01973769060859</c:v>
                </c:pt>
                <c:pt idx="815">
                  <c:v>-180.01928840595428</c:v>
                </c:pt>
                <c:pt idx="816">
                  <c:v>-180.01884934826487</c:v>
                </c:pt>
                <c:pt idx="817">
                  <c:v>-180.01842028474641</c:v>
                </c:pt>
                <c:pt idx="818">
                  <c:v>-180.01800098790392</c:v>
                </c:pt>
              </c:numCache>
            </c:numRef>
          </c:yVal>
          <c:smooth val="1"/>
          <c:extLst>
            <c:ext xmlns:c16="http://schemas.microsoft.com/office/drawing/2014/chart" uri="{C3380CC4-5D6E-409C-BE32-E72D297353CC}">
              <c16:uniqueId val="{00000002-2102-4F63-8226-F1A16E8E59F0}"/>
            </c:ext>
          </c:extLst>
        </c:ser>
        <c:ser>
          <c:idx val="3"/>
          <c:order val="3"/>
          <c:tx>
            <c:v>phase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Sheet2!$BA$4:$BA$822</c:f>
              <c:numCache>
                <c:formatCode>0.00</c:formatCode>
                <c:ptCount val="819"/>
                <c:pt idx="0">
                  <c:v>-48.125713282527599</c:v>
                </c:pt>
                <c:pt idx="1">
                  <c:v>-47.773251874535362</c:v>
                </c:pt>
                <c:pt idx="2">
                  <c:v>-47.431298826835473</c:v>
                </c:pt>
                <c:pt idx="3">
                  <c:v>-47.100208029749794</c:v>
                </c:pt>
                <c:pt idx="4">
                  <c:v>-46.780322164850084</c:v>
                </c:pt>
                <c:pt idx="5">
                  <c:v>-46.47197225547761</c:v>
                </c:pt>
                <c:pt idx="6">
                  <c:v>-46.175477264274484</c:v>
                </c:pt>
                <c:pt idx="7">
                  <c:v>-45.891143736595247</c:v>
                </c:pt>
                <c:pt idx="8">
                  <c:v>-45.619265488256097</c:v>
                </c:pt>
                <c:pt idx="9">
                  <c:v>-45.360123335709567</c:v>
                </c:pt>
                <c:pt idx="10">
                  <c:v>-45.11398486640612</c:v>
                </c:pt>
                <c:pt idx="11">
                  <c:v>-44.881104246824712</c:v>
                </c:pt>
                <c:pt idx="12">
                  <c:v>-44.66172206542246</c:v>
                </c:pt>
                <c:pt idx="13">
                  <c:v>-44.456065207571505</c:v>
                </c:pt>
                <c:pt idx="14">
                  <c:v>-44.264346759416753</c:v>
                </c:pt>
                <c:pt idx="15">
                  <c:v>-44.086765937503436</c:v>
                </c:pt>
                <c:pt idx="16">
                  <c:v>-43.923508040984132</c:v>
                </c:pt>
                <c:pt idx="17">
                  <c:v>-43.774744423222167</c:v>
                </c:pt>
                <c:pt idx="18">
                  <c:v>-43.640632479658464</c:v>
                </c:pt>
                <c:pt idx="19">
                  <c:v>-43.521315648898295</c:v>
                </c:pt>
                <c:pt idx="20">
                  <c:v>-43.416923424103615</c:v>
                </c:pt>
                <c:pt idx="21">
                  <c:v>-43.327571371938859</c:v>
                </c:pt>
                <c:pt idx="22">
                  <c:v>-43.253361156512184</c:v>
                </c:pt>
                <c:pt idx="23">
                  <c:v>-43.194380565977646</c:v>
                </c:pt>
                <c:pt idx="24">
                  <c:v>-43.15070353970998</c:v>
                </c:pt>
                <c:pt idx="25">
                  <c:v>-43.122390194234583</c:v>
                </c:pt>
                <c:pt idx="26">
                  <c:v>-43.10948684638101</c:v>
                </c:pt>
                <c:pt idx="27">
                  <c:v>-43.112026032433072</c:v>
                </c:pt>
                <c:pt idx="28">
                  <c:v>-43.130026522361391</c:v>
                </c:pt>
                <c:pt idx="29">
                  <c:v>-43.163493328549251</c:v>
                </c:pt>
                <c:pt idx="30">
                  <c:v>-43.212417708750507</c:v>
                </c:pt>
                <c:pt idx="31">
                  <c:v>-43.276777163350133</c:v>
                </c:pt>
                <c:pt idx="32">
                  <c:v>-43.356535427328964</c:v>
                </c:pt>
                <c:pt idx="33">
                  <c:v>-43.451642457661208</c:v>
                </c:pt>
                <c:pt idx="34">
                  <c:v>-43.562034417193018</c:v>
                </c:pt>
                <c:pt idx="35">
                  <c:v>-43.687633656361221</c:v>
                </c:pt>
                <c:pt idx="36">
                  <c:v>-43.828348694407936</c:v>
                </c:pt>
                <c:pt idx="37">
                  <c:v>-43.984074202027074</c:v>
                </c:pt>
                <c:pt idx="38">
                  <c:v>-44.154690987639675</c:v>
                </c:pt>
                <c:pt idx="39">
                  <c:v>-44.340065989732814</c:v>
                </c:pt>
                <c:pt idx="40">
                  <c:v>-44.540052277907691</c:v>
                </c:pt>
                <c:pt idx="41">
                  <c:v>-44.75448906546459</c:v>
                </c:pt>
                <c:pt idx="42">
                  <c:v>-44.983201736501421</c:v>
                </c:pt>
                <c:pt idx="43">
                  <c:v>-45.226001890614945</c:v>
                </c:pt>
                <c:pt idx="44">
                  <c:v>-45.482687408368193</c:v>
                </c:pt>
                <c:pt idx="45">
                  <c:v>-45.753042540720053</c:v>
                </c:pt>
                <c:pt idx="46">
                  <c:v>-46.036838025600986</c:v>
                </c:pt>
                <c:pt idx="47">
                  <c:v>-46.333831234761711</c:v>
                </c:pt>
                <c:pt idx="48">
                  <c:v>-46.643766353915709</c:v>
                </c:pt>
                <c:pt idx="49">
                  <c:v>-46.966374599043426</c:v>
                </c:pt>
                <c:pt idx="50">
                  <c:v>-47.301374471522564</c:v>
                </c:pt>
                <c:pt idx="51">
                  <c:v>-47.648472054497489</c:v>
                </c:pt>
                <c:pt idx="52">
                  <c:v>-48.007361352602075</c:v>
                </c:pt>
                <c:pt idx="53">
                  <c:v>-48.377724676805734</c:v>
                </c:pt>
                <c:pt idx="54">
                  <c:v>-48.759233075764485</c:v>
                </c:pt>
                <c:pt idx="55">
                  <c:v>-49.151546814633704</c:v>
                </c:pt>
                <c:pt idx="56">
                  <c:v>-49.55431590183732</c:v>
                </c:pt>
                <c:pt idx="57">
                  <c:v>-49.967180663799162</c:v>
                </c:pt>
                <c:pt idx="58">
                  <c:v>-50.389772367129353</c:v>
                </c:pt>
                <c:pt idx="59">
                  <c:v>-50.821713887230914</c:v>
                </c:pt>
                <c:pt idx="60">
                  <c:v>-51.262620421754441</c:v>
                </c:pt>
                <c:pt idx="61">
                  <c:v>-51.712100246794201</c:v>
                </c:pt>
                <c:pt idx="62">
                  <c:v>-52.169755513189116</c:v>
                </c:pt>
                <c:pt idx="63">
                  <c:v>-52.635183079783651</c:v>
                </c:pt>
                <c:pt idx="64">
                  <c:v>-53.107975380016548</c:v>
                </c:pt>
                <c:pt idx="65">
                  <c:v>-53.587721317756618</c:v>
                </c:pt>
                <c:pt idx="66">
                  <c:v>-54.074007187894672</c:v>
                </c:pt>
                <c:pt idx="67">
                  <c:v>-54.566417616841719</c:v>
                </c:pt>
                <c:pt idx="68">
                  <c:v>-55.064536517780802</c:v>
                </c:pt>
                <c:pt idx="69">
                  <c:v>-55.567948055277753</c:v>
                </c:pt>
                <c:pt idx="70">
                  <c:v>-56.076237613680604</c:v>
                </c:pt>
                <c:pt idx="71">
                  <c:v>-56.588992763631005</c:v>
                </c:pt>
                <c:pt idx="72">
                  <c:v>-57.10580422097641</c:v>
                </c:pt>
                <c:pt idx="73">
                  <c:v>-57.62626679240725</c:v>
                </c:pt>
                <c:pt idx="74">
                  <c:v>-58.149980302252182</c:v>
                </c:pt>
                <c:pt idx="75">
                  <c:v>-58.676550495039287</c:v>
                </c:pt>
                <c:pt idx="76">
                  <c:v>-59.205589908672728</c:v>
                </c:pt>
                <c:pt idx="77">
                  <c:v>-59.736718713376391</c:v>
                </c:pt>
                <c:pt idx="78">
                  <c:v>-60.269565511911225</c:v>
                </c:pt>
                <c:pt idx="79">
                  <c:v>-60.803768096977862</c:v>
                </c:pt>
                <c:pt idx="80">
                  <c:v>-61.338974162160319</c:v>
                </c:pt>
                <c:pt idx="81">
                  <c:v>-61.874841963243817</c:v>
                </c:pt>
                <c:pt idx="82">
                  <c:v>-62.41104092724111</c:v>
                </c:pt>
                <c:pt idx="83">
                  <c:v>-62.947252206978838</c:v>
                </c:pt>
                <c:pt idx="84">
                  <c:v>-63.483169179620972</c:v>
                </c:pt>
                <c:pt idx="85">
                  <c:v>-64.018497888028762</c:v>
                </c:pt>
                <c:pt idx="86">
                  <c:v>-64.552957424374497</c:v>
                </c:pt>
                <c:pt idx="87">
                  <c:v>-65.08628025592553</c:v>
                </c:pt>
                <c:pt idx="88">
                  <c:v>-65.618212493392988</c:v>
                </c:pt>
                <c:pt idx="89">
                  <c:v>-66.148514102692118</c:v>
                </c:pt>
                <c:pt idx="90">
                  <c:v>-66.676959061377659</c:v>
                </c:pt>
                <c:pt idx="91">
                  <c:v>-67.203335461401352</c:v>
                </c:pt>
                <c:pt idx="92">
                  <c:v>-67.727445560180371</c:v>
                </c:pt>
                <c:pt idx="93">
                  <c:v>-68.249105782267037</c:v>
                </c:pt>
                <c:pt idx="94">
                  <c:v>-68.768146674169131</c:v>
                </c:pt>
                <c:pt idx="95">
                  <c:v>-69.284412815084551</c:v>
                </c:pt>
                <c:pt idx="96">
                  <c:v>-69.797762686487118</c:v>
                </c:pt>
                <c:pt idx="97">
                  <c:v>-70.308068503631901</c:v>
                </c:pt>
                <c:pt idx="98">
                  <c:v>-70.815216012136418</c:v>
                </c:pt>
                <c:pt idx="99">
                  <c:v>-71.319104252849925</c:v>
                </c:pt>
                <c:pt idx="100">
                  <c:v>-71.81964529823675</c:v>
                </c:pt>
                <c:pt idx="101">
                  <c:v>-72.316763963485727</c:v>
                </c:pt>
                <c:pt idx="102">
                  <c:v>-72.810397495511907</c:v>
                </c:pt>
                <c:pt idx="103">
                  <c:v>-73.30049524294418</c:v>
                </c:pt>
                <c:pt idx="104">
                  <c:v>-73.787018310098958</c:v>
                </c:pt>
                <c:pt idx="105">
                  <c:v>-74.269939197824115</c:v>
                </c:pt>
                <c:pt idx="106">
                  <c:v>-74.749241433967228</c:v>
                </c:pt>
                <c:pt idx="107">
                  <c:v>-75.224919196077053</c:v>
                </c:pt>
                <c:pt idx="108">
                  <c:v>-75.696976928793575</c:v>
                </c:pt>
                <c:pt idx="109">
                  <c:v>-76.165428958217632</c:v>
                </c:pt>
                <c:pt idx="110">
                  <c:v>-76.630299105386158</c:v>
                </c:pt>
                <c:pt idx="111">
                  <c:v>-77.091620300807904</c:v>
                </c:pt>
                <c:pt idx="112">
                  <c:v>-77.549434201844235</c:v>
                </c:pt>
                <c:pt idx="113">
                  <c:v>-78.003790814551522</c:v>
                </c:pt>
                <c:pt idx="114">
                  <c:v>-78.454748121435344</c:v>
                </c:pt>
                <c:pt idx="115">
                  <c:v>-78.902371716404744</c:v>
                </c:pt>
                <c:pt idx="116">
                  <c:v>-79.346734448061184</c:v>
                </c:pt>
                <c:pt idx="117">
                  <c:v>-79.787916072304483</c:v>
                </c:pt>
                <c:pt idx="118">
                  <c:v>-80.226002915099542</c:v>
                </c:pt>
                <c:pt idx="119">
                  <c:v>-80.661087546110892</c:v>
                </c:pt>
                <c:pt idx="120">
                  <c:v>-81.093268463788121</c:v>
                </c:pt>
                <c:pt idx="121">
                  <c:v>-81.522649792367019</c:v>
                </c:pt>
                <c:pt idx="122">
                  <c:v>-81.949340991142961</c:v>
                </c:pt>
                <c:pt idx="123">
                  <c:v>-82.373456576273128</c:v>
                </c:pt>
                <c:pt idx="124">
                  <c:v>-82.795115855271916</c:v>
                </c:pt>
                <c:pt idx="125">
                  <c:v>-83.214442674280861</c:v>
                </c:pt>
                <c:pt idx="126">
                  <c:v>-83.631565178119331</c:v>
                </c:pt>
                <c:pt idx="127">
                  <c:v>-84.046615583053381</c:v>
                </c:pt>
                <c:pt idx="128">
                  <c:v>-84.459729962161006</c:v>
                </c:pt>
                <c:pt idx="129">
                  <c:v>-84.871048043117582</c:v>
                </c:pt>
                <c:pt idx="130">
                  <c:v>-85.280713018178346</c:v>
                </c:pt>
                <c:pt idx="131">
                  <c:v>-85.688871366093508</c:v>
                </c:pt>
                <c:pt idx="132">
                  <c:v>-86.095672685656737</c:v>
                </c:pt>
                <c:pt idx="133">
                  <c:v>-86.501269540556294</c:v>
                </c:pt>
                <c:pt idx="134">
                  <c:v>-86.905817315172925</c:v>
                </c:pt>
                <c:pt idx="135">
                  <c:v>-87.309474080947439</c:v>
                </c:pt>
                <c:pt idx="136">
                  <c:v>-87.712400472922155</c:v>
                </c:pt>
                <c:pt idx="137">
                  <c:v>-88.114759576047561</c:v>
                </c:pt>
                <c:pt idx="138">
                  <c:v>-88.516716820832684</c:v>
                </c:pt>
                <c:pt idx="139">
                  <c:v>-88.918439887910608</c:v>
                </c:pt>
                <c:pt idx="140">
                  <c:v>-89.320098621083034</c:v>
                </c:pt>
                <c:pt idx="141">
                  <c:v>-89.721864948404715</c:v>
                </c:pt>
                <c:pt idx="142">
                  <c:v>-90.123912810864326</c:v>
                </c:pt>
                <c:pt idx="143">
                  <c:v>-90.526418098219139</c:v>
                </c:pt>
                <c:pt idx="144">
                  <c:v>-90.929558591538907</c:v>
                </c:pt>
                <c:pt idx="145">
                  <c:v>-91.333513912016102</c:v>
                </c:pt>
                <c:pt idx="146">
                  <c:v>-91.738465475601259</c:v>
                </c:pt>
                <c:pt idx="147">
                  <c:v>-92.144596453023013</c:v>
                </c:pt>
                <c:pt idx="148">
                  <c:v>-92.55209173475555</c:v>
                </c:pt>
                <c:pt idx="149">
                  <c:v>-92.961137900498301</c:v>
                </c:pt>
                <c:pt idx="150">
                  <c:v>-93.37192319273376</c:v>
                </c:pt>
                <c:pt idx="151">
                  <c:v>-93.784637493932834</c:v>
                </c:pt>
                <c:pt idx="152">
                  <c:v>-94.199472306977583</c:v>
                </c:pt>
                <c:pt idx="153">
                  <c:v>-94.616620738372063</c:v>
                </c:pt>
                <c:pt idx="154">
                  <c:v>-95.036277483814487</c:v>
                </c:pt>
                <c:pt idx="155">
                  <c:v>-95.458638815700937</c:v>
                </c:pt>
                <c:pt idx="156">
                  <c:v>-95.883902572132328</c:v>
                </c:pt>
                <c:pt idx="157">
                  <c:v>-96.312268146993972</c:v>
                </c:pt>
                <c:pt idx="158">
                  <c:v>-96.743936480674094</c:v>
                </c:pt>
                <c:pt idx="159">
                  <c:v>-97.17911005098459</c:v>
                </c:pt>
                <c:pt idx="160">
                  <c:v>-97.617992863844137</c:v>
                </c:pt>
                <c:pt idx="161">
                  <c:v>-98.060790443275252</c:v>
                </c:pt>
                <c:pt idx="162">
                  <c:v>-98.507709820264907</c:v>
                </c:pt>
                <c:pt idx="163">
                  <c:v>-98.958959520026369</c:v>
                </c:pt>
                <c:pt idx="164">
                  <c:v>-99.414749547195612</c:v>
                </c:pt>
                <c:pt idx="165">
                  <c:v>-99.875291368482451</c:v>
                </c:pt>
                <c:pt idx="166">
                  <c:v>-100.34079789228937</c:v>
                </c:pt>
                <c:pt idx="167">
                  <c:v>-100.81148344479661</c:v>
                </c:pt>
                <c:pt idx="168">
                  <c:v>-101.28756374200212</c:v>
                </c:pt>
                <c:pt idx="169">
                  <c:v>-101.76925585718907</c:v>
                </c:pt>
                <c:pt idx="170">
                  <c:v>-102.25677818328147</c:v>
                </c:pt>
                <c:pt idx="171">
                  <c:v>-102.75035038953227</c:v>
                </c:pt>
                <c:pt idx="172">
                  <c:v>-103.25019337197223</c:v>
                </c:pt>
                <c:pt idx="173">
                  <c:v>-103.75652919703154</c:v>
                </c:pt>
                <c:pt idx="174">
                  <c:v>-104.26958103773049</c:v>
                </c:pt>
                <c:pt idx="175">
                  <c:v>-104.78957310181535</c:v>
                </c:pt>
                <c:pt idx="176">
                  <c:v>-105.31673055120082</c:v>
                </c:pt>
                <c:pt idx="177">
                  <c:v>-105.85127941206056</c:v>
                </c:pt>
                <c:pt idx="178">
                  <c:v>-106.39344647489136</c:v>
                </c:pt>
                <c:pt idx="179">
                  <c:v>-106.94345918385849</c:v>
                </c:pt>
                <c:pt idx="180">
                  <c:v>-107.50154551471267</c:v>
                </c:pt>
                <c:pt idx="181">
                  <c:v>-108.06793384055561</c:v>
                </c:pt>
                <c:pt idx="182">
                  <c:v>-108.64285278471337</c:v>
                </c:pt>
                <c:pt idx="183">
                  <c:v>-109.22653105996756</c:v>
                </c:pt>
                <c:pt idx="184">
                  <c:v>-109.81919729338021</c:v>
                </c:pt>
                <c:pt idx="185">
                  <c:v>-110.42107983594218</c:v>
                </c:pt>
                <c:pt idx="186">
                  <c:v>-111.03240655626712</c:v>
                </c:pt>
                <c:pt idx="187">
                  <c:v>-111.65340461755304</c:v>
                </c:pt>
                <c:pt idx="188">
                  <c:v>-112.28430023703244</c:v>
                </c:pt>
                <c:pt idx="189">
                  <c:v>-112.92531842714041</c:v>
                </c:pt>
                <c:pt idx="190">
                  <c:v>-113.57668271763897</c:v>
                </c:pt>
                <c:pt idx="191">
                  <c:v>-114.23861485795526</c:v>
                </c:pt>
                <c:pt idx="192">
                  <c:v>-114.91133449901194</c:v>
                </c:pt>
                <c:pt idx="193">
                  <c:v>-115.59505885386127</c:v>
                </c:pt>
                <c:pt idx="194">
                  <c:v>-116.29000233647035</c:v>
                </c:pt>
                <c:pt idx="195">
                  <c:v>-116.99637617805564</c:v>
                </c:pt>
                <c:pt idx="196">
                  <c:v>-117.7143880204185</c:v>
                </c:pt>
                <c:pt idx="197">
                  <c:v>-118.44424148580424</c:v>
                </c:pt>
                <c:pt idx="198">
                  <c:v>-119.18613572288388</c:v>
                </c:pt>
                <c:pt idx="199">
                  <c:v>-119.94026492855104</c:v>
                </c:pt>
                <c:pt idx="200">
                  <c:v>-120.70681784532917</c:v>
                </c:pt>
                <c:pt idx="201">
                  <c:v>-121.48597723430403</c:v>
                </c:pt>
                <c:pt idx="202">
                  <c:v>-122.27791932362798</c:v>
                </c:pt>
                <c:pt idx="203">
                  <c:v>-123.08281323279282</c:v>
                </c:pt>
                <c:pt idx="204">
                  <c:v>-123.90082037303023</c:v>
                </c:pt>
                <c:pt idx="205">
                  <c:v>-124.73209382438137</c:v>
                </c:pt>
                <c:pt idx="206">
                  <c:v>-125.57677769017465</c:v>
                </c:pt>
                <c:pt idx="207">
                  <c:v>-126.43500642986351</c:v>
                </c:pt>
                <c:pt idx="208">
                  <c:v>-127.30690417141157</c:v>
                </c:pt>
                <c:pt idx="209">
                  <c:v>-128.19258400465588</c:v>
                </c:pt>
                <c:pt idx="210">
                  <c:v>-129.09214725734827</c:v>
                </c:pt>
                <c:pt idx="211">
                  <c:v>-130.00568275585135</c:v>
                </c:pt>
                <c:pt idx="212">
                  <c:v>-130.9332660727612</c:v>
                </c:pt>
                <c:pt idx="213">
                  <c:v>-131.87495876403483</c:v>
                </c:pt>
                <c:pt idx="214">
                  <c:v>-132.83080759851865</c:v>
                </c:pt>
                <c:pt idx="215">
                  <c:v>-133.80084378309755</c:v>
                </c:pt>
                <c:pt idx="216">
                  <c:v>-134.78508218701813</c:v>
                </c:pt>
                <c:pt idx="217">
                  <c:v>-135.78352056926875</c:v>
                </c:pt>
                <c:pt idx="218">
                  <c:v>-136.79613881323485</c:v>
                </c:pt>
                <c:pt idx="219">
                  <c:v>-137.82289817316834</c:v>
                </c:pt>
                <c:pt idx="220">
                  <c:v>-138.86374053732848</c:v>
                </c:pt>
                <c:pt idx="221">
                  <c:v>-139.91858771294719</c:v>
                </c:pt>
                <c:pt idx="222">
                  <c:v>-140.98734073845119</c:v>
                </c:pt>
                <c:pt idx="223">
                  <c:v>-142.0698792286201</c:v>
                </c:pt>
                <c:pt idx="224">
                  <c:v>-143.16606075857877</c:v>
                </c:pt>
                <c:pt idx="225">
                  <c:v>-144.27572029269311</c:v>
                </c:pt>
                <c:pt idx="226">
                  <c:v>-145.39866966457282</c:v>
                </c:pt>
                <c:pt idx="227">
                  <c:v>-146.53469711445493</c:v>
                </c:pt>
                <c:pt idx="228">
                  <c:v>-147.68356689026058</c:v>
                </c:pt>
                <c:pt idx="229">
                  <c:v>-148.84501891856809</c:v>
                </c:pt>
                <c:pt idx="230">
                  <c:v>-150.01876855162203</c:v>
                </c:pt>
                <c:pt idx="231">
                  <c:v>-151.20450639630411</c:v>
                </c:pt>
                <c:pt idx="232">
                  <c:v>-152.401898230711</c:v>
                </c:pt>
                <c:pt idx="233">
                  <c:v>-153.61058501362837</c:v>
                </c:pt>
                <c:pt idx="234">
                  <c:v>-154.83018299173983</c:v>
                </c:pt>
                <c:pt idx="235">
                  <c:v>-156.060283908885</c:v>
                </c:pt>
                <c:pt idx="236">
                  <c:v>-157.30045532105888</c:v>
                </c:pt>
                <c:pt idx="237">
                  <c:v>-158.55024102015551</c:v>
                </c:pt>
                <c:pt idx="238">
                  <c:v>-159.80916156867704</c:v>
                </c:pt>
                <c:pt idx="239">
                  <c:v>-161.0767149467901</c:v>
                </c:pt>
                <c:pt idx="240">
                  <c:v>-162.35237731219743</c:v>
                </c:pt>
                <c:pt idx="241">
                  <c:v>-163.63560387233517</c:v>
                </c:pt>
                <c:pt idx="242">
                  <c:v>-164.92582986739433</c:v>
                </c:pt>
                <c:pt idx="243">
                  <c:v>-166.22247166163794</c:v>
                </c:pt>
                <c:pt idx="244">
                  <c:v>-167.52492793942702</c:v>
                </c:pt>
                <c:pt idx="245">
                  <c:v>-168.83258100132488</c:v>
                </c:pt>
                <c:pt idx="246">
                  <c:v>-170.14479815460732</c:v>
                </c:pt>
                <c:pt idx="247">
                  <c:v>-171.46093319150791</c:v>
                </c:pt>
                <c:pt idx="248">
                  <c:v>-172.78032794756948</c:v>
                </c:pt>
                <c:pt idx="249">
                  <c:v>-174.10231393158375</c:v>
                </c:pt>
                <c:pt idx="250">
                  <c:v>-175.42621401779073</c:v>
                </c:pt>
                <c:pt idx="251">
                  <c:v>-176.75134419028663</c:v>
                </c:pt>
                <c:pt idx="252">
                  <c:v>-178.07701532900612</c:v>
                </c:pt>
                <c:pt idx="253">
                  <c:v>-179.40253502611077</c:v>
                </c:pt>
                <c:pt idx="254">
                  <c:v>-180.72720942129968</c:v>
                </c:pt>
                <c:pt idx="255">
                  <c:v>-182.05034504430429</c:v>
                </c:pt>
                <c:pt idx="256">
                  <c:v>-183.37125065274986</c:v>
                </c:pt>
                <c:pt idx="257">
                  <c:v>-184.689239053622</c:v>
                </c:pt>
                <c:pt idx="258">
                  <c:v>-186.00362889676134</c:v>
                </c:pt>
                <c:pt idx="259">
                  <c:v>-187.31374642915128</c:v>
                </c:pt>
                <c:pt idx="260">
                  <c:v>-188.61892719920749</c:v>
                </c:pt>
                <c:pt idx="261">
                  <c:v>-189.91851770087314</c:v>
                </c:pt>
                <c:pt idx="262">
                  <c:v>-191.21187694800162</c:v>
                </c:pt>
                <c:pt idx="263">
                  <c:v>-192.49837797030673</c:v>
                </c:pt>
                <c:pt idx="264">
                  <c:v>-193.77740922302641</c:v>
                </c:pt>
                <c:pt idx="265">
                  <c:v>-195.04837590339054</c:v>
                </c:pt>
                <c:pt idx="266">
                  <c:v>-196.31070116797457</c:v>
                </c:pt>
                <c:pt idx="267">
                  <c:v>-197.56382724605007</c:v>
                </c:pt>
                <c:pt idx="268">
                  <c:v>-198.80721644509325</c:v>
                </c:pt>
                <c:pt idx="269">
                  <c:v>-200.04035204566199</c:v>
                </c:pt>
                <c:pt idx="270">
                  <c:v>-201.26273908389427</c:v>
                </c:pt>
                <c:pt idx="271">
                  <c:v>-202.47390502089297</c:v>
                </c:pt>
                <c:pt idx="272">
                  <c:v>-203.67340029923602</c:v>
                </c:pt>
                <c:pt idx="273">
                  <c:v>-204.86079878777576</c:v>
                </c:pt>
                <c:pt idx="274">
                  <c:v>-206.03569811674868</c:v>
                </c:pt>
                <c:pt idx="275">
                  <c:v>-207.19771990601518</c:v>
                </c:pt>
                <c:pt idx="276">
                  <c:v>-208.3465098899585</c:v>
                </c:pt>
                <c:pt idx="277">
                  <c:v>-209.48173794321187</c:v>
                </c:pt>
                <c:pt idx="278">
                  <c:v>-210.6030980119321</c:v>
                </c:pt>
                <c:pt idx="279">
                  <c:v>-211.7103079558037</c:v>
                </c:pt>
                <c:pt idx="280">
                  <c:v>-212.8031093063403</c:v>
                </c:pt>
                <c:pt idx="281">
                  <c:v>-213.88126694734314</c:v>
                </c:pt>
                <c:pt idx="282">
                  <c:v>-214.94456872359831</c:v>
                </c:pt>
                <c:pt idx="283">
                  <c:v>-215.99282498402712</c:v>
                </c:pt>
                <c:pt idx="284">
                  <c:v>-217.02586806557611</c:v>
                </c:pt>
                <c:pt idx="285">
                  <c:v>-218.04355172412801</c:v>
                </c:pt>
                <c:pt idx="286">
                  <c:v>-219.04575051865797</c:v>
                </c:pt>
                <c:pt idx="287">
                  <c:v>-220.03235915473874</c:v>
                </c:pt>
                <c:pt idx="288">
                  <c:v>-221.0032917933371</c:v>
                </c:pt>
                <c:pt idx="289">
                  <c:v>-221.9584813306349</c:v>
                </c:pt>
                <c:pt idx="290">
                  <c:v>-222.89787865436921</c:v>
                </c:pt>
                <c:pt idx="291">
                  <c:v>-223.82145188191095</c:v>
                </c:pt>
                <c:pt idx="292">
                  <c:v>-224.72918558501485</c:v>
                </c:pt>
                <c:pt idx="293">
                  <c:v>-225.62108000584743</c:v>
                </c:pt>
                <c:pt idx="294">
                  <c:v>-226.49715026861162</c:v>
                </c:pt>
                <c:pt idx="295">
                  <c:v>-227.35742559069226</c:v>
                </c:pt>
                <c:pt idx="296">
                  <c:v>-228.20194849700172</c:v>
                </c:pt>
                <c:pt idx="297">
                  <c:v>-229.03077404078726</c:v>
                </c:pt>
                <c:pt idx="298">
                  <c:v>-229.84396903389543</c:v>
                </c:pt>
                <c:pt idx="299">
                  <c:v>-230.6416112891398</c:v>
                </c:pt>
                <c:pt idx="300">
                  <c:v>-231.42378887712047</c:v>
                </c:pt>
                <c:pt idx="301">
                  <c:v>-232.19059939954232</c:v>
                </c:pt>
                <c:pt idx="302">
                  <c:v>-232.9421492807987</c:v>
                </c:pt>
                <c:pt idx="303">
                  <c:v>-233.67855307931856</c:v>
                </c:pt>
                <c:pt idx="304">
                  <c:v>-234.39993281992216</c:v>
                </c:pt>
                <c:pt idx="305">
                  <c:v>-235.10641734819751</c:v>
                </c:pt>
                <c:pt idx="306">
                  <c:v>-235.79814170768861</c:v>
                </c:pt>
                <c:pt idx="307">
                  <c:v>-236.47524654048959</c:v>
                </c:pt>
                <c:pt idx="308">
                  <c:v>-237.13787751164907</c:v>
                </c:pt>
                <c:pt idx="309">
                  <c:v>-237.78618475762681</c:v>
                </c:pt>
                <c:pt idx="310">
                  <c:v>-238.42032235889064</c:v>
                </c:pt>
                <c:pt idx="311">
                  <c:v>-239.04044783660618</c:v>
                </c:pt>
                <c:pt idx="312">
                  <c:v>-239.64672167325165</c:v>
                </c:pt>
                <c:pt idx="313">
                  <c:v>-240.23930685688185</c:v>
                </c:pt>
                <c:pt idx="314">
                  <c:v>-240.81836844867658</c:v>
                </c:pt>
                <c:pt idx="315">
                  <c:v>-241.38407317332059</c:v>
                </c:pt>
                <c:pt idx="316">
                  <c:v>-241.93658903170171</c:v>
                </c:pt>
                <c:pt idx="317">
                  <c:v>-242.47608493534943</c:v>
                </c:pt>
                <c:pt idx="318">
                  <c:v>-243.00273036198965</c:v>
                </c:pt>
                <c:pt idx="319">
                  <c:v>-243.51669503155586</c:v>
                </c:pt>
                <c:pt idx="320">
                  <c:v>-244.01814860195995</c:v>
                </c:pt>
                <c:pt idx="321">
                  <c:v>-244.50726038391008</c:v>
                </c:pt>
                <c:pt idx="322">
                  <c:v>-244.98419907403965</c:v>
                </c:pt>
                <c:pt idx="323">
                  <c:v>-245.44913250560791</c:v>
                </c:pt>
                <c:pt idx="324">
                  <c:v>-245.90222741602275</c:v>
                </c:pt>
                <c:pt idx="325">
                  <c:v>-246.34364923044004</c:v>
                </c:pt>
                <c:pt idx="326">
                  <c:v>-246.77356186069525</c:v>
                </c:pt>
                <c:pt idx="327">
                  <c:v>-247.19212751883475</c:v>
                </c:pt>
                <c:pt idx="328">
                  <c:v>-247.59950654452041</c:v>
                </c:pt>
                <c:pt idx="329">
                  <c:v>-247.99585724559938</c:v>
                </c:pt>
                <c:pt idx="330">
                  <c:v>-248.38133575114585</c:v>
                </c:pt>
                <c:pt idx="331">
                  <c:v>-248.7560958762968</c:v>
                </c:pt>
                <c:pt idx="332">
                  <c:v>-249.12028899822897</c:v>
                </c:pt>
                <c:pt idx="333">
                  <c:v>-249.47406394263876</c:v>
                </c:pt>
                <c:pt idx="334">
                  <c:v>-249.81756688011433</c:v>
                </c:pt>
                <c:pt idx="335">
                  <c:v>-250.15094123180705</c:v>
                </c:pt>
                <c:pt idx="336">
                  <c:v>-250.47432758383488</c:v>
                </c:pt>
                <c:pt idx="337">
                  <c:v>-250.78786360987667</c:v>
                </c:pt>
                <c:pt idx="338">
                  <c:v>-251.09168400143008</c:v>
                </c:pt>
                <c:pt idx="339">
                  <c:v>-251.38592040524205</c:v>
                </c:pt>
                <c:pt idx="340">
                  <c:v>-251.67070136743376</c:v>
                </c:pt>
                <c:pt idx="341">
                  <c:v>-251.94615228387187</c:v>
                </c:pt>
                <c:pt idx="342">
                  <c:v>-252.21239535635604</c:v>
                </c:pt>
                <c:pt idx="343">
                  <c:v>-252.46954955421933</c:v>
                </c:pt>
                <c:pt idx="344">
                  <c:v>-252.7177305809557</c:v>
                </c:pt>
                <c:pt idx="345">
                  <c:v>-252.95705084551494</c:v>
                </c:pt>
                <c:pt idx="346">
                  <c:v>-253.18761943792239</c:v>
                </c:pt>
                <c:pt idx="347">
                  <c:v>-253.40954210890345</c:v>
                </c:pt>
                <c:pt idx="348">
                  <c:v>-253.62292125321244</c:v>
                </c:pt>
                <c:pt idx="349">
                  <c:v>-253.82785589638382</c:v>
                </c:pt>
                <c:pt idx="350">
                  <c:v>-254.02444168464285</c:v>
                </c:pt>
                <c:pt idx="351">
                  <c:v>-254.2127708777318</c:v>
                </c:pt>
                <c:pt idx="352">
                  <c:v>-254.39293234442292</c:v>
                </c:pt>
                <c:pt idx="353">
                  <c:v>-254.56501156050959</c:v>
                </c:pt>
                <c:pt idx="354">
                  <c:v>-254.72909060907989</c:v>
                </c:pt>
                <c:pt idx="355">
                  <c:v>-254.88524818289591</c:v>
                </c:pt>
                <c:pt idx="356">
                  <c:v>-255.03355958871441</c:v>
                </c:pt>
                <c:pt idx="357">
                  <c:v>-255.17409675340298</c:v>
                </c:pt>
                <c:pt idx="358">
                  <c:v>-255.30692823171552</c:v>
                </c:pt>
                <c:pt idx="359">
                  <c:v>-255.43211921560959</c:v>
                </c:pt>
                <c:pt idx="360">
                  <c:v>-255.54973154499808</c:v>
                </c:pt>
                <c:pt idx="361">
                  <c:v>-255.65982371984342</c:v>
                </c:pt>
                <c:pt idx="362">
                  <c:v>-255.76245091351322</c:v>
                </c:pt>
                <c:pt idx="363">
                  <c:v>-255.85766498733051</c:v>
                </c:pt>
                <c:pt idx="364">
                  <c:v>-255.94551450626349</c:v>
                </c:pt>
                <c:pt idx="365">
                  <c:v>-256.02604475571138</c:v>
                </c:pt>
                <c:pt idx="366">
                  <c:v>-256.09929775935456</c:v>
                </c:pt>
                <c:pt idx="367">
                  <c:v>-256.16531229805048</c:v>
                </c:pt>
                <c:pt idx="368">
                  <c:v>-256.22412392976611</c:v>
                </c:pt>
                <c:pt idx="369">
                  <c:v>-256.27576501055091</c:v>
                </c:pt>
                <c:pt idx="370">
                  <c:v>-256.32026471656451</c:v>
                </c:pt>
                <c:pt idx="371">
                  <c:v>-256.35764906718481</c:v>
                </c:pt>
                <c:pt idx="372">
                  <c:v>-256.38794094923446</c:v>
                </c:pt>
                <c:pt idx="373">
                  <c:v>-256.41116014237252</c:v>
                </c:pt>
                <c:pt idx="374">
                  <c:v>-256.42732334571286</c:v>
                </c:pt>
                <c:pt idx="375">
                  <c:v>-256.43644420573821</c:v>
                </c:pt>
                <c:pt idx="376">
                  <c:v>-256.43853334559424</c:v>
                </c:pt>
                <c:pt idx="377">
                  <c:v>-256.4335983958548</c:v>
                </c:pt>
                <c:pt idx="378">
                  <c:v>-256.42164402686728</c:v>
                </c:pt>
                <c:pt idx="379">
                  <c:v>-256.40267198279207</c:v>
                </c:pt>
                <c:pt idx="380">
                  <c:v>-256.37668111746689</c:v>
                </c:pt>
                <c:pt idx="381">
                  <c:v>-256.34366743223586</c:v>
                </c:pt>
                <c:pt idx="382">
                  <c:v>-256.30362411589863</c:v>
                </c:pt>
                <c:pt idx="383">
                  <c:v>-256.25654158694158</c:v>
                </c:pt>
                <c:pt idx="384">
                  <c:v>-256.20240753823316</c:v>
                </c:pt>
                <c:pt idx="385">
                  <c:v>-256.14120698436977</c:v>
                </c:pt>
                <c:pt idx="386">
                  <c:v>-256.07292231187938</c:v>
                </c:pt>
                <c:pt idx="387">
                  <c:v>-255.99753333249546</c:v>
                </c:pt>
                <c:pt idx="388">
                  <c:v>-255.91501733973288</c:v>
                </c:pt>
                <c:pt idx="389">
                  <c:v>-255.82534916900553</c:v>
                </c:pt>
                <c:pt idx="390">
                  <c:v>-255.72850126154185</c:v>
                </c:pt>
                <c:pt idx="391">
                  <c:v>-255.62444373236525</c:v>
                </c:pt>
                <c:pt idx="392">
                  <c:v>-255.5131444426188</c:v>
                </c:pt>
                <c:pt idx="393">
                  <c:v>-255.39456907652848</c:v>
                </c:pt>
                <c:pt idx="394">
                  <c:v>-255.26868122330839</c:v>
                </c:pt>
                <c:pt idx="395">
                  <c:v>-255.13544246432423</c:v>
                </c:pt>
                <c:pt idx="396">
                  <c:v>-254.99481246584466</c:v>
                </c:pt>
                <c:pt idx="397">
                  <c:v>-254.84674907771588</c:v>
                </c:pt>
                <c:pt idx="398">
                  <c:v>-254.69120843830953</c:v>
                </c:pt>
                <c:pt idx="399">
                  <c:v>-254.52814508609939</c:v>
                </c:pt>
                <c:pt idx="400">
                  <c:v>-254.35751207823137</c:v>
                </c:pt>
                <c:pt idx="401">
                  <c:v>-254.17926111645679</c:v>
                </c:pt>
                <c:pt idx="402">
                  <c:v>-253.99334268080344</c:v>
                </c:pt>
                <c:pt idx="403">
                  <c:v>-253.79970617136308</c:v>
                </c:pt>
                <c:pt idx="404">
                  <c:v>-253.59830005857128</c:v>
                </c:pt>
                <c:pt idx="405">
                  <c:v>-253.38907204235778</c:v>
                </c:pt>
                <c:pt idx="406">
                  <c:v>-253.17196922053699</c:v>
                </c:pt>
                <c:pt idx="407">
                  <c:v>-252.94693826680395</c:v>
                </c:pt>
                <c:pt idx="408">
                  <c:v>-252.71392561868728</c:v>
                </c:pt>
                <c:pt idx="409">
                  <c:v>-252.47287767579687</c:v>
                </c:pt>
                <c:pt idx="410">
                  <c:v>-252.22374100868541</c:v>
                </c:pt>
                <c:pt idx="411">
                  <c:v>-251.96646257861815</c:v>
                </c:pt>
                <c:pt idx="412">
                  <c:v>-251.70098996851695</c:v>
                </c:pt>
                <c:pt idx="413">
                  <c:v>-251.42727162531045</c:v>
                </c:pt>
                <c:pt idx="414">
                  <c:v>-251.14525711388174</c:v>
                </c:pt>
                <c:pt idx="415">
                  <c:v>-250.8548973827597</c:v>
                </c:pt>
                <c:pt idx="416">
                  <c:v>-250.55614504164475</c:v>
                </c:pt>
                <c:pt idx="417">
                  <c:v>-250.24895465080129</c:v>
                </c:pt>
                <c:pt idx="418">
                  <c:v>-249.93328302228113</c:v>
                </c:pt>
                <c:pt idx="419">
                  <c:v>-249.60908953286523</c:v>
                </c:pt>
                <c:pt idx="420">
                  <c:v>-249.27633644852813</c:v>
                </c:pt>
                <c:pt idx="421">
                  <c:v>-248.93498926013643</c:v>
                </c:pt>
                <c:pt idx="422">
                  <c:v>-248.58501702999499</c:v>
                </c:pt>
                <c:pt idx="423">
                  <c:v>-248.226392748736</c:v>
                </c:pt>
                <c:pt idx="424">
                  <c:v>-247.85909370194199</c:v>
                </c:pt>
                <c:pt idx="425">
                  <c:v>-247.48310184575354</c:v>
                </c:pt>
                <c:pt idx="426">
                  <c:v>-247.09840419058636</c:v>
                </c:pt>
                <c:pt idx="427">
                  <c:v>-246.70499319193667</c:v>
                </c:pt>
                <c:pt idx="428">
                  <c:v>-246.30286714710417</c:v>
                </c:pt>
                <c:pt idx="429">
                  <c:v>-245.89203059650831</c:v>
                </c:pt>
                <c:pt idx="430">
                  <c:v>-245.47249472810947</c:v>
                </c:pt>
                <c:pt idx="431">
                  <c:v>-245.04427778328485</c:v>
                </c:pt>
                <c:pt idx="432">
                  <c:v>-244.6074054623389</c:v>
                </c:pt>
                <c:pt idx="433">
                  <c:v>-244.16191132766141</c:v>
                </c:pt>
                <c:pt idx="434">
                  <c:v>-243.70783720237938</c:v>
                </c:pt>
                <c:pt idx="435">
                  <c:v>-243.24523356218424</c:v>
                </c:pt>
                <c:pt idx="436">
                  <c:v>-242.77415991785995</c:v>
                </c:pt>
                <c:pt idx="437">
                  <c:v>-242.29468518588573</c:v>
                </c:pt>
                <c:pt idx="438">
                  <c:v>-241.80688804435405</c:v>
                </c:pt>
                <c:pt idx="439">
                  <c:v>-241.31085727131577</c:v>
                </c:pt>
                <c:pt idx="440">
                  <c:v>-240.80669206256417</c:v>
                </c:pt>
                <c:pt idx="441">
                  <c:v>-240.2945023257808</c:v>
                </c:pt>
                <c:pt idx="442">
                  <c:v>-239.77440894790999</c:v>
                </c:pt>
                <c:pt idx="443">
                  <c:v>-239.24654403259319</c:v>
                </c:pt>
                <c:pt idx="444">
                  <c:v>-238.71105110449514</c:v>
                </c:pt>
                <c:pt idx="445">
                  <c:v>-238.16808527738397</c:v>
                </c:pt>
                <c:pt idx="446">
                  <c:v>-237.6178133828991</c:v>
                </c:pt>
                <c:pt idx="447">
                  <c:v>-237.06041405704613</c:v>
                </c:pt>
                <c:pt idx="448">
                  <c:v>-236.49607778160933</c:v>
                </c:pt>
                <c:pt idx="449">
                  <c:v>-235.92500687786199</c:v>
                </c:pt>
                <c:pt idx="450">
                  <c:v>-235.34741545019133</c:v>
                </c:pt>
                <c:pt idx="451">
                  <c:v>-234.763529277532</c:v>
                </c:pt>
                <c:pt idx="452">
                  <c:v>-234.17358565082367</c:v>
                </c:pt>
                <c:pt idx="453">
                  <c:v>-233.5778331550695</c:v>
                </c:pt>
                <c:pt idx="454">
                  <c:v>-232.9765313949747</c:v>
                </c:pt>
                <c:pt idx="455">
                  <c:v>-232.36995066357861</c:v>
                </c:pt>
                <c:pt idx="456">
                  <c:v>-231.75837155376232</c:v>
                </c:pt>
                <c:pt idx="457">
                  <c:v>-231.14208451300885</c:v>
                </c:pt>
                <c:pt idx="458">
                  <c:v>-230.52138934230186</c:v>
                </c:pt>
                <c:pt idx="459">
                  <c:v>-229.89659464058315</c:v>
                </c:pt>
                <c:pt idx="460">
                  <c:v>-229.26801719671494</c:v>
                </c:pt>
                <c:pt idx="461">
                  <c:v>-228.63598133143091</c:v>
                </c:pt>
                <c:pt idx="462">
                  <c:v>-228.00081819227609</c:v>
                </c:pt>
                <c:pt idx="463">
                  <c:v>-227.36286500504411</c:v>
                </c:pt>
                <c:pt idx="464">
                  <c:v>-226.72246428569179</c:v>
                </c:pt>
                <c:pt idx="465">
                  <c:v>-226.07996301715681</c:v>
                </c:pt>
                <c:pt idx="466">
                  <c:v>-225.43571179590168</c:v>
                </c:pt>
                <c:pt idx="467">
                  <c:v>-224.79006395334886</c:v>
                </c:pt>
                <c:pt idx="468">
                  <c:v>-224.1433746576819</c:v>
                </c:pt>
                <c:pt idx="469">
                  <c:v>-223.49600000169661</c:v>
                </c:pt>
                <c:pt idx="470">
                  <c:v>-222.84829608256535</c:v>
                </c:pt>
                <c:pt idx="471">
                  <c:v>-222.20061807946661</c:v>
                </c:pt>
                <c:pt idx="472">
                  <c:v>-221.55331933505653</c:v>
                </c:pt>
                <c:pt idx="473">
                  <c:v>-220.90675044670988</c:v>
                </c:pt>
                <c:pt idx="474">
                  <c:v>-220.26125837334286</c:v>
                </c:pt>
                <c:pt idx="475">
                  <c:v>-219.61718556343837</c:v>
                </c:pt>
                <c:pt idx="476">
                  <c:v>-218.974869109645</c:v>
                </c:pt>
                <c:pt idx="477">
                  <c:v>-218.33463993500834</c:v>
                </c:pt>
                <c:pt idx="478">
                  <c:v>-217.69682201552612</c:v>
                </c:pt>
                <c:pt idx="479">
                  <c:v>-217.06173164330522</c:v>
                </c:pt>
                <c:pt idx="480">
                  <c:v>-216.42967673414324</c:v>
                </c:pt>
                <c:pt idx="481">
                  <c:v>-215.8009561828714</c:v>
                </c:pt>
                <c:pt idx="482">
                  <c:v>-215.17585926928518</c:v>
                </c:pt>
                <c:pt idx="483">
                  <c:v>-214.55466511696235</c:v>
                </c:pt>
                <c:pt idx="484">
                  <c:v>-213.93764220673503</c:v>
                </c:pt>
                <c:pt idx="485">
                  <c:v>-213.32504794605205</c:v>
                </c:pt>
                <c:pt idx="486">
                  <c:v>-212.7171282949393</c:v>
                </c:pt>
                <c:pt idx="487">
                  <c:v>-212.1141174487656</c:v>
                </c:pt>
                <c:pt idx="488">
                  <c:v>-211.51623757752873</c:v>
                </c:pt>
                <c:pt idx="489">
                  <c:v>-210.92369862092332</c:v>
                </c:pt>
                <c:pt idx="490">
                  <c:v>-210.33669813802618</c:v>
                </c:pt>
                <c:pt idx="491">
                  <c:v>-209.75542121004577</c:v>
                </c:pt>
                <c:pt idx="492">
                  <c:v>-209.1800403942344</c:v>
                </c:pt>
                <c:pt idx="493">
                  <c:v>-208.6107157267563</c:v>
                </c:pt>
                <c:pt idx="494">
                  <c:v>-208.04759477203783</c:v>
                </c:pt>
                <c:pt idx="495">
                  <c:v>-207.49081271590993</c:v>
                </c:pt>
                <c:pt idx="496">
                  <c:v>-206.94049249967142</c:v>
                </c:pt>
                <c:pt idx="497">
                  <c:v>-206.3967449920705</c:v>
                </c:pt>
                <c:pt idx="498">
                  <c:v>-205.85966919610303</c:v>
                </c:pt>
                <c:pt idx="499">
                  <c:v>-205.32935248747398</c:v>
                </c:pt>
                <c:pt idx="500">
                  <c:v>-204.80587088154391</c:v>
                </c:pt>
                <c:pt idx="501">
                  <c:v>-204.28928932559737</c:v>
                </c:pt>
                <c:pt idx="502">
                  <c:v>-203.77966201331017</c:v>
                </c:pt>
                <c:pt idx="503">
                  <c:v>-203.27703271836239</c:v>
                </c:pt>
                <c:pt idx="504">
                  <c:v>-202.78143514423397</c:v>
                </c:pt>
                <c:pt idx="505">
                  <c:v>-202.29289328733469</c:v>
                </c:pt>
                <c:pt idx="506">
                  <c:v>-201.8114218107433</c:v>
                </c:pt>
                <c:pt idx="507">
                  <c:v>-201.33702642597831</c:v>
                </c:pt>
                <c:pt idx="508">
                  <c:v>-200.86970428036963</c:v>
                </c:pt>
                <c:pt idx="509">
                  <c:v>-200.4094443477664</c:v>
                </c:pt>
                <c:pt idx="510">
                  <c:v>-199.95622782046959</c:v>
                </c:pt>
                <c:pt idx="511">
                  <c:v>-199.51002850046345</c:v>
                </c:pt>
                <c:pt idx="512">
                  <c:v>-199.07081318816932</c:v>
                </c:pt>
                <c:pt idx="513">
                  <c:v>-198.63854206712469</c:v>
                </c:pt>
                <c:pt idx="514">
                  <c:v>-198.21316908314702</c:v>
                </c:pt>
                <c:pt idx="515">
                  <c:v>-197.79464231670576</c:v>
                </c:pt>
                <c:pt idx="516">
                  <c:v>-197.38290434737607</c:v>
                </c:pt>
                <c:pt idx="517">
                  <c:v>-196.97789260939675</c:v>
                </c:pt>
                <c:pt idx="518">
                  <c:v>-196.57953973749412</c:v>
                </c:pt>
                <c:pt idx="519">
                  <c:v>-196.18777390226569</c:v>
                </c:pt>
                <c:pt idx="520">
                  <c:v>-195.80251913454086</c:v>
                </c:pt>
                <c:pt idx="521">
                  <c:v>-195.42369563825193</c:v>
                </c:pt>
                <c:pt idx="522">
                  <c:v>-195.05122009145316</c:v>
                </c:pt>
                <c:pt idx="523">
                  <c:v>-194.68500593522654</c:v>
                </c:pt>
                <c:pt idx="524">
                  <c:v>-194.32496365029999</c:v>
                </c:pt>
                <c:pt idx="525">
                  <c:v>-193.9710010212857</c:v>
                </c:pt>
                <c:pt idx="526">
                  <c:v>-193.62302338851876</c:v>
                </c:pt>
                <c:pt idx="527">
                  <c:v>-193.28093388754368</c:v>
                </c:pt>
                <c:pt idx="528">
                  <c:v>-192.94463367635061</c:v>
                </c:pt>
                <c:pt idx="529">
                  <c:v>-192.61402215051743</c:v>
                </c:pt>
                <c:pt idx="530">
                  <c:v>-192.28899714645635</c:v>
                </c:pt>
                <c:pt idx="531">
                  <c:v>-191.96945513300204</c:v>
                </c:pt>
                <c:pt idx="532">
                  <c:v>-191.65529139161194</c:v>
                </c:pt>
                <c:pt idx="533">
                  <c:v>-191.34640018547427</c:v>
                </c:pt>
                <c:pt idx="534">
                  <c:v>-191.04267491784415</c:v>
                </c:pt>
                <c:pt idx="535">
                  <c:v>-190.74400827994413</c:v>
                </c:pt>
                <c:pt idx="536">
                  <c:v>-190.4502923887805</c:v>
                </c:pt>
                <c:pt idx="537">
                  <c:v>-190.161418915236</c:v>
                </c:pt>
                <c:pt idx="538">
                  <c:v>-189.87727920280739</c:v>
                </c:pt>
                <c:pt idx="539">
                  <c:v>-189.59776437735968</c:v>
                </c:pt>
                <c:pt idx="540">
                  <c:v>-189.3227654482705</c:v>
                </c:pt>
                <c:pt idx="541">
                  <c:v>-189.05217340133703</c:v>
                </c:pt>
                <c:pt idx="542">
                  <c:v>-188.78587928381563</c:v>
                </c:pt>
                <c:pt idx="543">
                  <c:v>-188.52377428195919</c:v>
                </c:pt>
                <c:pt idx="544">
                  <c:v>-188.26574979141122</c:v>
                </c:pt>
                <c:pt idx="545">
                  <c:v>-188.01169748080875</c:v>
                </c:pt>
                <c:pt idx="546">
                  <c:v>-187.76150934893766</c:v>
                </c:pt>
                <c:pt idx="547">
                  <c:v>-187.51507777577459</c:v>
                </c:pt>
                <c:pt idx="548">
                  <c:v>-187.27229556774026</c:v>
                </c:pt>
                <c:pt idx="549">
                  <c:v>-187.0330559974783</c:v>
                </c:pt>
                <c:pt idx="550">
                  <c:v>-186.79725283846241</c:v>
                </c:pt>
                <c:pt idx="551">
                  <c:v>-186.56478039472418</c:v>
                </c:pt>
                <c:pt idx="552">
                  <c:v>-186.33553352598469</c:v>
                </c:pt>
                <c:pt idx="553">
                  <c:v>-186.10940766845422</c:v>
                </c:pt>
                <c:pt idx="554">
                  <c:v>-185.88629885156473</c:v>
                </c:pt>
                <c:pt idx="555">
                  <c:v>-185.66610371087768</c:v>
                </c:pt>
                <c:pt idx="556">
                  <c:v>-185.44871949740443</c:v>
                </c:pt>
                <c:pt idx="557">
                  <c:v>-185.23404408356464</c:v>
                </c:pt>
                <c:pt idx="558">
                  <c:v>-185.02197596599572</c:v>
                </c:pt>
                <c:pt idx="559">
                  <c:v>-184.81241426541828</c:v>
                </c:pt>
                <c:pt idx="560">
                  <c:v>-184.60525872374996</c:v>
                </c:pt>
                <c:pt idx="561">
                  <c:v>-184.40040969865248</c:v>
                </c:pt>
                <c:pt idx="562">
                  <c:v>-184.19776815568548</c:v>
                </c:pt>
                <c:pt idx="563">
                  <c:v>-183.99723565823291</c:v>
                </c:pt>
                <c:pt idx="564">
                  <c:v>-183.79871435535776</c:v>
                </c:pt>
                <c:pt idx="565">
                  <c:v>-183.6021069677341</c:v>
                </c:pt>
                <c:pt idx="566">
                  <c:v>-183.40731677179562</c:v>
                </c:pt>
                <c:pt idx="567">
                  <c:v>-183.21424758223452</c:v>
                </c:pt>
                <c:pt idx="568">
                  <c:v>-183.02280373297498</c:v>
                </c:pt>
                <c:pt idx="569">
                  <c:v>-182.83289005674078</c:v>
                </c:pt>
                <c:pt idx="570">
                  <c:v>-182.64441186332891</c:v>
                </c:pt>
                <c:pt idx="571">
                  <c:v>-182.45727491669592</c:v>
                </c:pt>
                <c:pt idx="572">
                  <c:v>-182.27138541095744</c:v>
                </c:pt>
                <c:pt idx="573">
                  <c:v>-182.08664994539672</c:v>
                </c:pt>
                <c:pt idx="574">
                  <c:v>-181.90297549857274</c:v>
                </c:pt>
                <c:pt idx="575">
                  <c:v>-181.72026940161436</c:v>
                </c:pt>
                <c:pt idx="576">
                  <c:v>-181.53843931078219</c:v>
                </c:pt>
                <c:pt idx="577">
                  <c:v>-181.35739317937779</c:v>
                </c:pt>
                <c:pt idx="578">
                  <c:v>-181.1770392290741</c:v>
                </c:pt>
                <c:pt idx="579">
                  <c:v>-180.99728592073922</c:v>
                </c:pt>
                <c:pt idx="580">
                  <c:v>-180.81804192482463</c:v>
                </c:pt>
                <c:pt idx="581">
                  <c:v>-180.63921609138262</c:v>
                </c:pt>
                <c:pt idx="582">
                  <c:v>-180.46071741977912</c:v>
                </c:pt>
                <c:pt idx="583">
                  <c:v>-180.28245502816577</c:v>
                </c:pt>
                <c:pt idx="584">
                  <c:v>-180.10433812277262</c:v>
                </c:pt>
                <c:pt idx="585">
                  <c:v>-179.92627596708223</c:v>
                </c:pt>
                <c:pt idx="586">
                  <c:v>-179.74817785094635</c:v>
                </c:pt>
                <c:pt idx="587">
                  <c:v>-179.56995305970503</c:v>
                </c:pt>
                <c:pt idx="588">
                  <c:v>-179.39151084336729</c:v>
                </c:pt>
                <c:pt idx="589">
                  <c:v>-179.21276038591424</c:v>
                </c:pt>
                <c:pt idx="590">
                  <c:v>-179.03361077478601</c:v>
                </c:pt>
                <c:pt idx="591">
                  <c:v>-178.85397097061295</c:v>
                </c:pt>
                <c:pt idx="592">
                  <c:v>-178.67374977725498</c:v>
                </c:pt>
                <c:pt idx="593">
                  <c:v>-178.49285581221366</c:v>
                </c:pt>
                <c:pt idx="594">
                  <c:v>-178.31119747748278</c:v>
                </c:pt>
                <c:pt idx="595">
                  <c:v>-178.12868293090756</c:v>
                </c:pt>
                <c:pt idx="596">
                  <c:v>-177.94522005812209</c:v>
                </c:pt>
                <c:pt idx="597">
                  <c:v>-177.76071644514042</c:v>
                </c:pt>
                <c:pt idx="598">
                  <c:v>-177.57507935167854</c:v>
                </c:pt>
                <c:pt idx="599">
                  <c:v>-177.38821568528812</c:v>
                </c:pt>
                <c:pt idx="600">
                  <c:v>-177.20003197638781</c:v>
                </c:pt>
                <c:pt idx="601">
                  <c:v>-177.01043435428062</c:v>
                </c:pt>
                <c:pt idx="602">
                  <c:v>-176.81932852425271</c:v>
                </c:pt>
                <c:pt idx="603">
                  <c:v>-176.62661974585168</c:v>
                </c:pt>
                <c:pt idx="604">
                  <c:v>-176.43221281245019</c:v>
                </c:pt>
                <c:pt idx="605">
                  <c:v>-176.23601203220514</c:v>
                </c:pt>
                <c:pt idx="606">
                  <c:v>-176.03792121052965</c:v>
                </c:pt>
                <c:pt idx="607">
                  <c:v>-175.83784363420014</c:v>
                </c:pt>
                <c:pt idx="608">
                  <c:v>-175.63568205723172</c:v>
                </c:pt>
                <c:pt idx="609">
                  <c:v>-175.43133868865687</c:v>
                </c:pt>
                <c:pt idx="610">
                  <c:v>-175.22471518235565</c:v>
                </c:pt>
                <c:pt idx="611">
                  <c:v>-175.01571262909079</c:v>
                </c:pt>
                <c:pt idx="612">
                  <c:v>-174.80423155090978</c:v>
                </c:pt>
                <c:pt idx="613">
                  <c:v>-174.59017189808711</c:v>
                </c:pt>
                <c:pt idx="614">
                  <c:v>-174.37343304878664</c:v>
                </c:pt>
                <c:pt idx="615">
                  <c:v>-174.15391381163539</c:v>
                </c:pt>
                <c:pt idx="616">
                  <c:v>-173.93151243140954</c:v>
                </c:pt>
                <c:pt idx="617">
                  <c:v>-173.70612659804473</c:v>
                </c:pt>
                <c:pt idx="618">
                  <c:v>-173.477653459191</c:v>
                </c:pt>
                <c:pt idx="619">
                  <c:v>-173.24598963654691</c:v>
                </c:pt>
                <c:pt idx="620">
                  <c:v>-173.01103124621574</c:v>
                </c:pt>
                <c:pt idx="621">
                  <c:v>-172.77267392333906</c:v>
                </c:pt>
                <c:pt idx="622">
                  <c:v>-172.5308128512751</c:v>
                </c:pt>
                <c:pt idx="623">
                  <c:v>-172.28534279559847</c:v>
                </c:pt>
                <c:pt idx="624">
                  <c:v>-172.03615814321168</c:v>
                </c:pt>
                <c:pt idx="625">
                  <c:v>-171.78315294686783</c:v>
                </c:pt>
                <c:pt idx="626">
                  <c:v>-171.52622097541675</c:v>
                </c:pt>
                <c:pt idx="627">
                  <c:v>-171.26525577009608</c:v>
                </c:pt>
                <c:pt idx="628">
                  <c:v>-171.00015070719843</c:v>
                </c:pt>
                <c:pt idx="629">
                  <c:v>-170.73079906745781</c:v>
                </c:pt>
                <c:pt idx="630">
                  <c:v>-170.45709411250357</c:v>
                </c:pt>
                <c:pt idx="631">
                  <c:v>-170.17892916874018</c:v>
                </c:pt>
                <c:pt idx="632">
                  <c:v>-169.89619771901769</c:v>
                </c:pt>
                <c:pt idx="633">
                  <c:v>-169.60879350245978</c:v>
                </c:pt>
                <c:pt idx="634">
                  <c:v>-169.31661062282529</c:v>
                </c:pt>
                <c:pt idx="635">
                  <c:v>-169.01954366577419</c:v>
                </c:pt>
                <c:pt idx="636">
                  <c:v>-168.71748782541272</c:v>
                </c:pt>
                <c:pt idx="637">
                  <c:v>-168.41033904048828</c:v>
                </c:pt>
                <c:pt idx="638">
                  <c:v>-168.09799414059859</c:v>
                </c:pt>
                <c:pt idx="639">
                  <c:v>-167.78035100276742</c:v>
                </c:pt>
                <c:pt idx="640">
                  <c:v>-167.45730871873226</c:v>
                </c:pt>
                <c:pt idx="641">
                  <c:v>-167.12876777327264</c:v>
                </c:pt>
                <c:pt idx="642">
                  <c:v>-166.79463023387419</c:v>
                </c:pt>
                <c:pt idx="643">
                  <c:v>-166.45479995201944</c:v>
                </c:pt>
                <c:pt idx="644">
                  <c:v>-166.10918277634653</c:v>
                </c:pt>
                <c:pt idx="645">
                  <c:v>-165.75768677789117</c:v>
                </c:pt>
                <c:pt idx="646">
                  <c:v>-165.40022248758115</c:v>
                </c:pt>
                <c:pt idx="647">
                  <c:v>-165.03670314610443</c:v>
                </c:pt>
                <c:pt idx="648">
                  <c:v>-164.66704496621659</c:v>
                </c:pt>
                <c:pt idx="649">
                  <c:v>-164.29116740748998</c:v>
                </c:pt>
                <c:pt idx="650">
                  <c:v>-163.90899346343659</c:v>
                </c:pt>
                <c:pt idx="651">
                  <c:v>-163.52044996085831</c:v>
                </c:pt>
                <c:pt idx="652">
                  <c:v>-163.12546787119007</c:v>
                </c:pt>
                <c:pt idx="653">
                  <c:v>-162.72398263350792</c:v>
                </c:pt>
                <c:pt idx="654">
                  <c:v>-162.31593448877035</c:v>
                </c:pt>
                <c:pt idx="655">
                  <c:v>-161.90126882474584</c:v>
                </c:pt>
                <c:pt idx="656">
                  <c:v>-161.4799365309612</c:v>
                </c:pt>
                <c:pt idx="657">
                  <c:v>-161.05189436287597</c:v>
                </c:pt>
                <c:pt idx="658">
                  <c:v>-160.61710531434889</c:v>
                </c:pt>
                <c:pt idx="659">
                  <c:v>-160.17553899731962</c:v>
                </c:pt>
                <c:pt idx="660">
                  <c:v>-159.72717202747421</c:v>
                </c:pt>
                <c:pt idx="661">
                  <c:v>-159.27198841450951</c:v>
                </c:pt>
                <c:pt idx="662">
                  <c:v>-158.80997995544547</c:v>
                </c:pt>
                <c:pt idx="663">
                  <c:v>-158.34114662927018</c:v>
                </c:pt>
                <c:pt idx="664">
                  <c:v>-157.8654969910352</c:v>
                </c:pt>
                <c:pt idx="665">
                  <c:v>-157.38304856334864</c:v>
                </c:pt>
                <c:pt idx="666">
                  <c:v>-156.89382822305075</c:v>
                </c:pt>
                <c:pt idx="667">
                  <c:v>-156.39787258069225</c:v>
                </c:pt>
                <c:pt idx="668">
                  <c:v>-155.89522835028316</c:v>
                </c:pt>
                <c:pt idx="669">
                  <c:v>-155.38595270663259</c:v>
                </c:pt>
                <c:pt idx="670">
                  <c:v>-154.87011362746864</c:v>
                </c:pt>
                <c:pt idx="671">
                  <c:v>-154.34779021741056</c:v>
                </c:pt>
                <c:pt idx="672">
                  <c:v>-153.81907301076589</c:v>
                </c:pt>
                <c:pt idx="673">
                  <c:v>-153.28406425004999</c:v>
                </c:pt>
                <c:pt idx="674">
                  <c:v>-152.74287813707576</c:v>
                </c:pt>
                <c:pt idx="675">
                  <c:v>-152.19564105343741</c:v>
                </c:pt>
                <c:pt idx="676">
                  <c:v>-151.6424917472246</c:v>
                </c:pt>
                <c:pt idx="677">
                  <c:v>-151.08358148284711</c:v>
                </c:pt>
                <c:pt idx="678">
                  <c:v>-150.51907415093316</c:v>
                </c:pt>
                <c:pt idx="679">
                  <c:v>-149.94914633538727</c:v>
                </c:pt>
                <c:pt idx="680">
                  <c:v>-149.37398733485711</c:v>
                </c:pt>
                <c:pt idx="681">
                  <c:v>-148.79379913606601</c:v>
                </c:pt>
                <c:pt idx="682">
                  <c:v>-148.20879633672087</c:v>
                </c:pt>
                <c:pt idx="683">
                  <c:v>-147.61920601598842</c:v>
                </c:pt>
                <c:pt idx="684">
                  <c:v>-147.02526755088678</c:v>
                </c:pt>
                <c:pt idx="685">
                  <c:v>-146.42723237729706</c:v>
                </c:pt>
                <c:pt idx="686">
                  <c:v>-145.82536369472422</c:v>
                </c:pt>
                <c:pt idx="687">
                  <c:v>-145.21993611438219</c:v>
                </c:pt>
                <c:pt idx="688">
                  <c:v>-144.61123525065281</c:v>
                </c:pt>
                <c:pt idx="689">
                  <c:v>-143.9995572564745</c:v>
                </c:pt>
                <c:pt idx="690">
                  <c:v>-143.38520830373116</c:v>
                </c:pt>
                <c:pt idx="691">
                  <c:v>-142.76850401024464</c:v>
                </c:pt>
                <c:pt idx="692">
                  <c:v>-142.14976881550814</c:v>
                </c:pt>
                <c:pt idx="693">
                  <c:v>-141.52933530782443</c:v>
                </c:pt>
                <c:pt idx="694">
                  <c:v>-140.90754350603152</c:v>
                </c:pt>
                <c:pt idx="695">
                  <c:v>-140.28474009949232</c:v>
                </c:pt>
                <c:pt idx="696">
                  <c:v>-139.66127765048864</c:v>
                </c:pt>
                <c:pt idx="697">
                  <c:v>-139.0375137635894</c:v>
                </c:pt>
                <c:pt idx="698">
                  <c:v>-138.41381022694293</c:v>
                </c:pt>
                <c:pt idx="699">
                  <c:v>-137.7905321307735</c:v>
                </c:pt>
                <c:pt idx="700">
                  <c:v>-137.16804696863352</c:v>
                </c:pt>
                <c:pt idx="701">
                  <c:v>-136.5467237271701</c:v>
                </c:pt>
                <c:pt idx="702">
                  <c:v>-135.92693197030346</c:v>
                </c:pt>
                <c:pt idx="703">
                  <c:v>-135.30904092378682</c:v>
                </c:pt>
                <c:pt idx="704">
                  <c:v>-134.69341856611356</c:v>
                </c:pt>
                <c:pt idx="705">
                  <c:v>-134.08043073166522</c:v>
                </c:pt>
                <c:pt idx="706">
                  <c:v>-133.47044023185023</c:v>
                </c:pt>
                <c:pt idx="707">
                  <c:v>-132.86380599977196</c:v>
                </c:pt>
                <c:pt idx="708">
                  <c:v>-132.26088226369205</c:v>
                </c:pt>
                <c:pt idx="709">
                  <c:v>-131.66201775422184</c:v>
                </c:pt>
                <c:pt idx="710">
                  <c:v>-131.06755494978887</c:v>
                </c:pt>
                <c:pt idx="711">
                  <c:v>-130.47782936449818</c:v>
                </c:pt>
                <c:pt idx="712">
                  <c:v>-129.89316888204081</c:v>
                </c:pt>
                <c:pt idx="713">
                  <c:v>-129.31389313880319</c:v>
                </c:pt>
                <c:pt idx="714">
                  <c:v>-128.74031295881628</c:v>
                </c:pt>
                <c:pt idx="715">
                  <c:v>-128.17272984265327</c:v>
                </c:pt>
                <c:pt idx="716">
                  <c:v>-127.61143551184769</c:v>
                </c:pt>
                <c:pt idx="717">
                  <c:v>-127.05671150987688</c:v>
                </c:pt>
                <c:pt idx="718">
                  <c:v>-126.50882886023405</c:v>
                </c:pt>
                <c:pt idx="719">
                  <c:v>-125.96804778161109</c:v>
                </c:pt>
                <c:pt idx="720">
                  <c:v>-125.43461745973909</c:v>
                </c:pt>
                <c:pt idx="721">
                  <c:v>-124.90877587498247</c:v>
                </c:pt>
                <c:pt idx="722">
                  <c:v>-124.39074968437528</c:v>
                </c:pt>
                <c:pt idx="723">
                  <c:v>-123.88075415640633</c:v>
                </c:pt>
                <c:pt idx="724">
                  <c:v>-123.37899315652852</c:v>
                </c:pt>
                <c:pt idx="725">
                  <c:v>-122.88565918107801</c:v>
                </c:pt>
                <c:pt idx="726">
                  <c:v>-122.40093343702719</c:v>
                </c:pt>
                <c:pt idx="727">
                  <c:v>-121.92498596480723</c:v>
                </c:pt>
                <c:pt idx="728">
                  <c:v>-121.45797580125591</c:v>
                </c:pt>
                <c:pt idx="729">
                  <c:v>-121.00005117963354</c:v>
                </c:pt>
                <c:pt idx="730">
                  <c:v>-120.55134976356422</c:v>
                </c:pt>
                <c:pt idx="731">
                  <c:v>-120.11199891171367</c:v>
                </c:pt>
                <c:pt idx="732">
                  <c:v>-119.68211597000808</c:v>
                </c:pt>
                <c:pt idx="733">
                  <c:v>-119.26180858821381</c:v>
                </c:pt>
                <c:pt idx="734">
                  <c:v>-118.85117505775264</c:v>
                </c:pt>
                <c:pt idx="735">
                  <c:v>-118.45030466769859</c:v>
                </c:pt>
                <c:pt idx="736">
                  <c:v>-118.05927807600122</c:v>
                </c:pt>
                <c:pt idx="737">
                  <c:v>-117.67816769309468</c:v>
                </c:pt>
                <c:pt idx="738">
                  <c:v>-117.30703807518145</c:v>
                </c:pt>
                <c:pt idx="739">
                  <c:v>-116.94594632462471</c:v>
                </c:pt>
                <c:pt idx="740">
                  <c:v>-116.59494249503331</c:v>
                </c:pt>
                <c:pt idx="741">
                  <c:v>-116.25406999878271</c:v>
                </c:pt>
                <c:pt idx="742">
                  <c:v>-115.92336601487787</c:v>
                </c:pt>
                <c:pt idx="743">
                  <c:v>-115.60286189522778</c:v>
                </c:pt>
                <c:pt idx="744">
                  <c:v>-115.29258356756401</c:v>
                </c:pt>
                <c:pt idx="745">
                  <c:v>-114.9925519334008</c:v>
                </c:pt>
                <c:pt idx="746">
                  <c:v>-114.70278325958704</c:v>
                </c:pt>
                <c:pt idx="747">
                  <c:v>-114.42328956215603</c:v>
                </c:pt>
                <c:pt idx="748">
                  <c:v>-114.15407898132577</c:v>
                </c:pt>
                <c:pt idx="749">
                  <c:v>-113.89515614663874</c:v>
                </c:pt>
                <c:pt idx="750">
                  <c:v>-113.64652253136509</c:v>
                </c:pt>
                <c:pt idx="751">
                  <c:v>-113.40817679541382</c:v>
                </c:pt>
                <c:pt idx="752">
                  <c:v>-113.18011511611157</c:v>
                </c:pt>
                <c:pt idx="753">
                  <c:v>-112.96233150631424</c:v>
                </c:pt>
                <c:pt idx="754">
                  <c:v>-112.75481811941438</c:v>
                </c:pt>
                <c:pt idx="755">
                  <c:v>-112.55756554089133</c:v>
                </c:pt>
                <c:pt idx="756">
                  <c:v>-112.37056306613515</c:v>
                </c:pt>
                <c:pt idx="757">
                  <c:v>-112.19379896434008</c:v>
                </c:pt>
                <c:pt idx="758">
                  <c:v>-112.02726072832932</c:v>
                </c:pt>
                <c:pt idx="759">
                  <c:v>-111.87093531022573</c:v>
                </c:pt>
                <c:pt idx="760">
                  <c:v>-111.72480934292675</c:v>
                </c:pt>
                <c:pt idx="761">
                  <c:v>-111.5888693473856</c:v>
                </c:pt>
                <c:pt idx="762">
                  <c:v>-111.46310192572953</c:v>
                </c:pt>
                <c:pt idx="763">
                  <c:v>-111.34749394027254</c:v>
                </c:pt>
                <c:pt idx="764">
                  <c:v>-111.24203267850253</c:v>
                </c:pt>
                <c:pt idx="765">
                  <c:v>-111.14670600413331</c:v>
                </c:pt>
                <c:pt idx="766">
                  <c:v>-111.06150249432612</c:v>
                </c:pt>
                <c:pt idx="767">
                  <c:v>-110.98641156318749</c:v>
                </c:pt>
                <c:pt idx="768">
                  <c:v>-110.92142357165257</c:v>
                </c:pt>
                <c:pt idx="769">
                  <c:v>-110.86652992386135</c:v>
                </c:pt>
                <c:pt idx="770">
                  <c:v>-110.8217231501272</c:v>
                </c:pt>
                <c:pt idx="771">
                  <c:v>-110.78699697659258</c:v>
                </c:pt>
                <c:pt idx="772">
                  <c:v>-110.76234638165147</c:v>
                </c:pt>
                <c:pt idx="773">
                  <c:v>-110.74776763920887</c:v>
                </c:pt>
                <c:pt idx="774">
                  <c:v>-110.74325834883214</c:v>
                </c:pt>
                <c:pt idx="775">
                  <c:v>-110.74881745283174</c:v>
                </c:pt>
                <c:pt idx="776">
                  <c:v>-110.76444524029543</c:v>
                </c:pt>
                <c:pt idx="777">
                  <c:v>-110.79014333808095</c:v>
                </c:pt>
                <c:pt idx="778">
                  <c:v>-110.82591468875478</c:v>
                </c:pt>
                <c:pt idx="779">
                  <c:v>-110.87176351545035</c:v>
                </c:pt>
                <c:pt idx="780">
                  <c:v>-110.92769527359907</c:v>
                </c:pt>
                <c:pt idx="781">
                  <c:v>-110.99371658947622</c:v>
                </c:pt>
                <c:pt idx="782">
                  <c:v>-111.06983518548617</c:v>
                </c:pt>
                <c:pt idx="783">
                  <c:v>-111.1560597921024</c:v>
                </c:pt>
                <c:pt idx="784">
                  <c:v>-111.25240004636521</c:v>
                </c:pt>
                <c:pt idx="785">
                  <c:v>-111.35886637683419</c:v>
                </c:pt>
                <c:pt idx="786">
                  <c:v>-111.47546987488738</c:v>
                </c:pt>
                <c:pt idx="787">
                  <c:v>-111.60222215225669</c:v>
                </c:pt>
                <c:pt idx="788">
                  <c:v>-111.73913518469405</c:v>
                </c:pt>
                <c:pt idx="789">
                  <c:v>-111.88622114166685</c:v>
                </c:pt>
                <c:pt idx="790">
                  <c:v>-112.04349220199443</c:v>
                </c:pt>
                <c:pt idx="791">
                  <c:v>-112.21096035535281</c:v>
                </c:pt>
                <c:pt idx="792">
                  <c:v>-112.38863718959816</c:v>
                </c:pt>
                <c:pt idx="793">
                  <c:v>-112.57653366388497</c:v>
                </c:pt>
                <c:pt idx="794">
                  <c:v>-112.77465986759363</c:v>
                </c:pt>
                <c:pt idx="795">
                  <c:v>-112.9830247651187</c:v>
                </c:pt>
                <c:pt idx="796">
                  <c:v>-113.20163592662158</c:v>
                </c:pt>
                <c:pt idx="797">
                  <c:v>-113.43049924490708</c:v>
                </c:pt>
                <c:pt idx="798">
                  <c:v>-113.66961863864587</c:v>
                </c:pt>
                <c:pt idx="799">
                  <c:v>-113.91899574224121</c:v>
                </c:pt>
                <c:pt idx="800">
                  <c:v>-114.17862958271694</c:v>
                </c:pt>
                <c:pt idx="801">
                  <c:v>-114.44851624409652</c:v>
                </c:pt>
                <c:pt idx="802">
                  <c:v>-114.7286485198413</c:v>
                </c:pt>
                <c:pt idx="803">
                  <c:v>-115.01901555402397</c:v>
                </c:pt>
                <c:pt idx="804">
                  <c:v>-115.3196024720333</c:v>
                </c:pt>
                <c:pt idx="805">
                  <c:v>-115.63039000172813</c:v>
                </c:pt>
                <c:pt idx="806">
                  <c:v>-115.95135408609636</c:v>
                </c:pt>
                <c:pt idx="807">
                  <c:v>-116.28246548861301</c:v>
                </c:pt>
                <c:pt idx="808">
                  <c:v>-116.62368939264374</c:v>
                </c:pt>
                <c:pt idx="809">
                  <c:v>-116.97498499639127</c:v>
                </c:pt>
                <c:pt idx="810">
                  <c:v>-117.33630510504015</c:v>
                </c:pt>
                <c:pt idx="811">
                  <c:v>-117.70759572192917</c:v>
                </c:pt>
                <c:pt idx="812">
                  <c:v>-118.08879564072063</c:v>
                </c:pt>
                <c:pt idx="813">
                  <c:v>-118.47983604072824</c:v>
                </c:pt>
                <c:pt idx="814">
                  <c:v>-118.88064008770841</c:v>
                </c:pt>
                <c:pt idx="815">
                  <c:v>-119.29112254257757</c:v>
                </c:pt>
                <c:pt idx="816">
                  <c:v>-119.71118938067511</c:v>
                </c:pt>
                <c:pt idx="817">
                  <c:v>-120.14073742432615</c:v>
                </c:pt>
                <c:pt idx="818">
                  <c:v>-120.57965399158192</c:v>
                </c:pt>
              </c:numCache>
            </c:numRef>
          </c:yVal>
          <c:smooth val="1"/>
          <c:extLst>
            <c:ext xmlns:c16="http://schemas.microsoft.com/office/drawing/2014/chart" uri="{C3380CC4-5D6E-409C-BE32-E72D297353CC}">
              <c16:uniqueId val="{00000003-2102-4F63-8226-F1A16E8E59F0}"/>
            </c:ext>
          </c:extLst>
        </c:ser>
        <c:dLbls>
          <c:showLegendKey val="0"/>
          <c:showVal val="0"/>
          <c:showCatName val="0"/>
          <c:showSerName val="0"/>
          <c:showPercent val="0"/>
          <c:showBubbleSize val="0"/>
        </c:dLbls>
        <c:axId val="529065088"/>
        <c:axId val="529066624"/>
      </c:scatterChart>
      <c:valAx>
        <c:axId val="529020032"/>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021952"/>
        <c:crossesAt val="-30"/>
        <c:crossBetween val="midCat"/>
      </c:valAx>
      <c:valAx>
        <c:axId val="529021952"/>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20032"/>
        <c:crossesAt val="100"/>
        <c:crossBetween val="midCat"/>
      </c:valAx>
      <c:valAx>
        <c:axId val="529065088"/>
        <c:scaling>
          <c:logBase val="10"/>
          <c:orientation val="minMax"/>
        </c:scaling>
        <c:delete val="1"/>
        <c:axPos val="b"/>
        <c:numFmt formatCode="0" sourceLinked="1"/>
        <c:majorTickMark val="out"/>
        <c:minorTickMark val="none"/>
        <c:tickLblPos val="nextTo"/>
        <c:crossAx val="529066624"/>
        <c:crosses val="autoZero"/>
        <c:crossBetween val="midCat"/>
      </c:valAx>
      <c:valAx>
        <c:axId val="529066624"/>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65088"/>
        <c:crosses val="max"/>
        <c:crossBetween val="midCat"/>
        <c:majorUnit val="30"/>
      </c:valAx>
    </c:plotArea>
    <c:legend>
      <c:legendPos val="r"/>
      <c:layout>
        <c:manualLayout>
          <c:xMode val="edge"/>
          <c:yMode val="edge"/>
          <c:x val="0.16032244751274644"/>
          <c:y val="0.61860680002053348"/>
          <c:w val="0.11172067873927911"/>
          <c:h val="0.22138904507278437"/>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Feedforward</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Sheet2!$AX$4:$AX$822</c:f>
              <c:numCache>
                <c:formatCode>0.00000000</c:formatCode>
                <c:ptCount val="819"/>
                <c:pt idx="0">
                  <c:v>4.2430408528344531E-14</c:v>
                </c:pt>
                <c:pt idx="1">
                  <c:v>4.6287718394557659E-14</c:v>
                </c:pt>
                <c:pt idx="2">
                  <c:v>4.6287718394557659E-14</c:v>
                </c:pt>
                <c:pt idx="3">
                  <c:v>5.0145028260770782E-14</c:v>
                </c:pt>
                <c:pt idx="4">
                  <c:v>5.2073683193877346E-14</c:v>
                </c:pt>
                <c:pt idx="5">
                  <c:v>5.4002338126983911E-14</c:v>
                </c:pt>
                <c:pt idx="6">
                  <c:v>5.7859647993197033E-14</c:v>
                </c:pt>
                <c:pt idx="7">
                  <c:v>5.9788302926303604E-14</c:v>
                </c:pt>
                <c:pt idx="8">
                  <c:v>6.1716957859410149E-14</c:v>
                </c:pt>
                <c:pt idx="9">
                  <c:v>6.5574267725623278E-14</c:v>
                </c:pt>
                <c:pt idx="10">
                  <c:v>6.9431577591836395E-14</c:v>
                </c:pt>
                <c:pt idx="11">
                  <c:v>7.3288887458049511E-14</c:v>
                </c:pt>
                <c:pt idx="12">
                  <c:v>7.5217542391156069E-14</c:v>
                </c:pt>
                <c:pt idx="13">
                  <c:v>7.9074852257369185E-14</c:v>
                </c:pt>
                <c:pt idx="14">
                  <c:v>8.2932162123582289E-14</c:v>
                </c:pt>
                <c:pt idx="15">
                  <c:v>8.6789471989795417E-14</c:v>
                </c:pt>
                <c:pt idx="16">
                  <c:v>9.0646781856008508E-14</c:v>
                </c:pt>
                <c:pt idx="17">
                  <c:v>9.643274665532817E-14</c:v>
                </c:pt>
                <c:pt idx="18">
                  <c:v>1.0029005652154129E-13</c:v>
                </c:pt>
                <c:pt idx="19">
                  <c:v>1.0414736638775438E-13</c:v>
                </c:pt>
                <c:pt idx="20">
                  <c:v>1.0800467625396748E-13</c:v>
                </c:pt>
                <c:pt idx="21">
                  <c:v>1.1571929598639369E-13</c:v>
                </c:pt>
                <c:pt idx="22">
                  <c:v>1.1957660585260678E-13</c:v>
                </c:pt>
                <c:pt idx="23">
                  <c:v>1.2536257065192643E-13</c:v>
                </c:pt>
                <c:pt idx="24">
                  <c:v>1.3114853545124605E-13</c:v>
                </c:pt>
                <c:pt idx="25">
                  <c:v>1.3886315518367223E-13</c:v>
                </c:pt>
                <c:pt idx="26">
                  <c:v>1.4272046504988532E-13</c:v>
                </c:pt>
                <c:pt idx="27">
                  <c:v>1.5043508478231148E-13</c:v>
                </c:pt>
                <c:pt idx="28">
                  <c:v>1.5814970451473764E-13</c:v>
                </c:pt>
                <c:pt idx="29">
                  <c:v>1.6586432424716379E-13</c:v>
                </c:pt>
                <c:pt idx="30">
                  <c:v>1.7357894397958995E-13</c:v>
                </c:pt>
                <c:pt idx="31">
                  <c:v>1.8129356371201606E-13</c:v>
                </c:pt>
                <c:pt idx="32">
                  <c:v>1.8900818344444224E-13</c:v>
                </c:pt>
                <c:pt idx="33">
                  <c:v>1.9865145810997485E-13</c:v>
                </c:pt>
                <c:pt idx="34">
                  <c:v>2.0829473277550752E-13</c:v>
                </c:pt>
                <c:pt idx="35">
                  <c:v>2.1793800744104016E-13</c:v>
                </c:pt>
                <c:pt idx="36">
                  <c:v>2.275812821065728E-13</c:v>
                </c:pt>
                <c:pt idx="37">
                  <c:v>2.3915321170521189E-13</c:v>
                </c:pt>
                <c:pt idx="38">
                  <c:v>2.5072514130385104E-13</c:v>
                </c:pt>
                <c:pt idx="39">
                  <c:v>2.6229707090249013E-13</c:v>
                </c:pt>
                <c:pt idx="40">
                  <c:v>2.7386900050112923E-13</c:v>
                </c:pt>
                <c:pt idx="41">
                  <c:v>2.8736958503287483E-13</c:v>
                </c:pt>
                <c:pt idx="42">
                  <c:v>3.0087016956462034E-13</c:v>
                </c:pt>
                <c:pt idx="43">
                  <c:v>3.162994090294724E-13</c:v>
                </c:pt>
                <c:pt idx="44">
                  <c:v>3.297999935612179E-13</c:v>
                </c:pt>
                <c:pt idx="45">
                  <c:v>3.4522923302606991E-13</c:v>
                </c:pt>
                <c:pt idx="46">
                  <c:v>3.6258712742402843E-13</c:v>
                </c:pt>
                <c:pt idx="47">
                  <c:v>3.7801636688888034E-13</c:v>
                </c:pt>
                <c:pt idx="48">
                  <c:v>3.9730291621994516E-13</c:v>
                </c:pt>
                <c:pt idx="49">
                  <c:v>4.1658946555101009E-13</c:v>
                </c:pt>
                <c:pt idx="50">
                  <c:v>4.3587601488207481E-13</c:v>
                </c:pt>
                <c:pt idx="51">
                  <c:v>4.5516256421313963E-13</c:v>
                </c:pt>
                <c:pt idx="52">
                  <c:v>4.7637776847731076E-13</c:v>
                </c:pt>
                <c:pt idx="53">
                  <c:v>4.9952162767458835E-13</c:v>
                </c:pt>
                <c:pt idx="54">
                  <c:v>5.2266548687186594E-13</c:v>
                </c:pt>
                <c:pt idx="55">
                  <c:v>5.4773800100224978E-13</c:v>
                </c:pt>
                <c:pt idx="56">
                  <c:v>5.7281051513263362E-13</c:v>
                </c:pt>
                <c:pt idx="57">
                  <c:v>5.9981168419612392E-13</c:v>
                </c:pt>
                <c:pt idx="58">
                  <c:v>6.2874150819272047E-13</c:v>
                </c:pt>
                <c:pt idx="59">
                  <c:v>6.5767133218931692E-13</c:v>
                </c:pt>
                <c:pt idx="60">
                  <c:v>6.8852981111901973E-13</c:v>
                </c:pt>
                <c:pt idx="61">
                  <c:v>7.213169449818288E-13</c:v>
                </c:pt>
                <c:pt idx="62">
                  <c:v>7.5603273377774412E-13</c:v>
                </c:pt>
                <c:pt idx="63">
                  <c:v>7.9074852257365944E-13</c:v>
                </c:pt>
                <c:pt idx="64">
                  <c:v>8.2932162123578727E-13</c:v>
                </c:pt>
                <c:pt idx="65">
                  <c:v>8.67894719897915E-13</c:v>
                </c:pt>
                <c:pt idx="66">
                  <c:v>9.0839647349314898E-13</c:v>
                </c:pt>
                <c:pt idx="67">
                  <c:v>9.5082688202148902E-13</c:v>
                </c:pt>
                <c:pt idx="68">
                  <c:v>9.9518594548293531E-13</c:v>
                </c:pt>
                <c:pt idx="69">
                  <c:v>1.0414736638774877E-12</c:v>
                </c:pt>
                <c:pt idx="70">
                  <c:v>1.0916186921382523E-12</c:v>
                </c:pt>
                <c:pt idx="71">
                  <c:v>1.1436923753321232E-12</c:v>
                </c:pt>
                <c:pt idx="72">
                  <c:v>1.1976947134591E-12</c:v>
                </c:pt>
                <c:pt idx="73">
                  <c:v>1.2536257065191828E-12</c:v>
                </c:pt>
                <c:pt idx="74">
                  <c:v>1.3095566995792648E-12</c:v>
                </c:pt>
                <c:pt idx="75">
                  <c:v>1.373202312371772E-12</c:v>
                </c:pt>
                <c:pt idx="76">
                  <c:v>1.4368479251642787E-12</c:v>
                </c:pt>
                <c:pt idx="77">
                  <c:v>1.5062795027561036E-12</c:v>
                </c:pt>
                <c:pt idx="78">
                  <c:v>1.5757110803479276E-12</c:v>
                </c:pt>
                <c:pt idx="79">
                  <c:v>1.6509286227390701E-12</c:v>
                </c:pt>
                <c:pt idx="80">
                  <c:v>1.7300034749964244E-12</c:v>
                </c:pt>
                <c:pt idx="81">
                  <c:v>1.8110069821868841E-12</c:v>
                </c:pt>
                <c:pt idx="82">
                  <c:v>1.8958677992435551E-12</c:v>
                </c:pt>
                <c:pt idx="83">
                  <c:v>1.9845859261664376E-12</c:v>
                </c:pt>
                <c:pt idx="84">
                  <c:v>2.0790900178886376E-12</c:v>
                </c:pt>
                <c:pt idx="85">
                  <c:v>2.1755227645439423E-12</c:v>
                </c:pt>
                <c:pt idx="86">
                  <c:v>2.2777414759985645E-12</c:v>
                </c:pt>
                <c:pt idx="87">
                  <c:v>2.3838174973193972E-12</c:v>
                </c:pt>
                <c:pt idx="88">
                  <c:v>2.4976081383726534E-12</c:v>
                </c:pt>
                <c:pt idx="89">
                  <c:v>2.6152560892921196E-12</c:v>
                </c:pt>
                <c:pt idx="90">
                  <c:v>2.7386900050109021E-12</c:v>
                </c:pt>
                <c:pt idx="91">
                  <c:v>2.8698385404621069E-12</c:v>
                </c:pt>
                <c:pt idx="92">
                  <c:v>3.0048443857795213E-12</c:v>
                </c:pt>
                <c:pt idx="93">
                  <c:v>3.1456361958962513E-12</c:v>
                </c:pt>
                <c:pt idx="94">
                  <c:v>3.2941426257454023E-12</c:v>
                </c:pt>
                <c:pt idx="95">
                  <c:v>3.4484350203938683E-12</c:v>
                </c:pt>
                <c:pt idx="96">
                  <c:v>3.6123706897078604E-12</c:v>
                </c:pt>
                <c:pt idx="97">
                  <c:v>3.7820923238211665E-12</c:v>
                </c:pt>
                <c:pt idx="98">
                  <c:v>3.9614572325999977E-12</c:v>
                </c:pt>
                <c:pt idx="99">
                  <c:v>4.1466081061781425E-12</c:v>
                </c:pt>
                <c:pt idx="100">
                  <c:v>4.3433309093549175E-12</c:v>
                </c:pt>
                <c:pt idx="101">
                  <c:v>4.5477683322641095E-12</c:v>
                </c:pt>
                <c:pt idx="102">
                  <c:v>4.7637776847719293E-12</c:v>
                </c:pt>
                <c:pt idx="103">
                  <c:v>4.9855730020790593E-12</c:v>
                </c:pt>
                <c:pt idx="104">
                  <c:v>5.2208689039179239E-12</c:v>
                </c:pt>
                <c:pt idx="105">
                  <c:v>5.4677367353554131E-12</c:v>
                </c:pt>
                <c:pt idx="106">
                  <c:v>5.7242478414584202E-12</c:v>
                </c:pt>
                <c:pt idx="107">
                  <c:v>5.9942595320931586E-12</c:v>
                </c:pt>
                <c:pt idx="108">
                  <c:v>6.27584315232652E-12</c:v>
                </c:pt>
                <c:pt idx="109">
                  <c:v>6.5728560120247113E-12</c:v>
                </c:pt>
                <c:pt idx="110">
                  <c:v>6.8814408013215247E-12</c:v>
                </c:pt>
                <c:pt idx="111">
                  <c:v>7.2073834850162706E-12</c:v>
                </c:pt>
                <c:pt idx="112">
                  <c:v>7.5468267532427397E-12</c:v>
                </c:pt>
                <c:pt idx="113">
                  <c:v>7.9036279158671372E-12</c:v>
                </c:pt>
                <c:pt idx="114">
                  <c:v>8.2739296630232522E-12</c:v>
                </c:pt>
                <c:pt idx="115">
                  <c:v>8.6654466144435049E-12</c:v>
                </c:pt>
                <c:pt idx="116">
                  <c:v>9.0743214602616805E-12</c:v>
                </c:pt>
                <c:pt idx="117">
                  <c:v>9.5005542004777755E-12</c:v>
                </c:pt>
                <c:pt idx="118">
                  <c:v>9.9480021449579986E-12</c:v>
                </c:pt>
                <c:pt idx="119">
                  <c:v>1.0416665293702346E-11</c:v>
                </c:pt>
                <c:pt idx="120">
                  <c:v>1.0908472301643918E-11</c:v>
                </c:pt>
                <c:pt idx="121">
                  <c:v>1.1423423168782711E-11</c:v>
                </c:pt>
                <c:pt idx="122">
                  <c:v>1.1959589240185614E-11</c:v>
                </c:pt>
                <c:pt idx="123">
                  <c:v>1.2524685135585043E-11</c:v>
                </c:pt>
                <c:pt idx="124">
                  <c:v>1.3112924890181677E-11</c:v>
                </c:pt>
                <c:pt idx="125">
                  <c:v>1.3732023123707929E-11</c:v>
                </c:pt>
                <c:pt idx="126">
                  <c:v>1.4380051181230687E-11</c:v>
                </c:pt>
                <c:pt idx="127">
                  <c:v>1.5058937717683052E-11</c:v>
                </c:pt>
                <c:pt idx="128">
                  <c:v>1.5766754078131902E-11</c:v>
                </c:pt>
                <c:pt idx="129">
                  <c:v>1.6509286227376549E-11</c:v>
                </c:pt>
                <c:pt idx="130">
                  <c:v>1.7288462820350088E-11</c:v>
                </c:pt>
                <c:pt idx="131">
                  <c:v>1.8102355202119402E-11</c:v>
                </c:pt>
                <c:pt idx="132">
                  <c:v>1.8956749337483786E-11</c:v>
                </c:pt>
                <c:pt idx="133">
                  <c:v>1.9847787916577026E-11</c:v>
                </c:pt>
                <c:pt idx="134">
                  <c:v>2.0783185559131522E-11</c:v>
                </c:pt>
                <c:pt idx="135">
                  <c:v>2.176487092008036E-11</c:v>
                </c:pt>
                <c:pt idx="136">
                  <c:v>2.2790915344490421E-11</c:v>
                </c:pt>
                <c:pt idx="137">
                  <c:v>2.386324748729479E-11</c:v>
                </c:pt>
                <c:pt idx="138">
                  <c:v>2.4989581968225857E-11</c:v>
                </c:pt>
                <c:pt idx="139">
                  <c:v>2.6166061477417394E-11</c:v>
                </c:pt>
                <c:pt idx="140">
                  <c:v>2.739847197966868E-11</c:v>
                </c:pt>
                <c:pt idx="141">
                  <c:v>2.8690670784845908E-11</c:v>
                </c:pt>
                <c:pt idx="142">
                  <c:v>3.004072923801593E-11</c:v>
                </c:pt>
                <c:pt idx="143">
                  <c:v>3.1460219268777339E-11</c:v>
                </c:pt>
                <c:pt idx="144">
                  <c:v>3.2941426257397682E-11</c:v>
                </c:pt>
                <c:pt idx="145">
                  <c:v>3.4493993478542434E-11</c:v>
                </c:pt>
                <c:pt idx="146">
                  <c:v>3.6117920932211556E-11</c:v>
                </c:pt>
                <c:pt idx="147">
                  <c:v>3.7820923238137396E-11</c:v>
                </c:pt>
                <c:pt idx="148">
                  <c:v>3.9604929051253009E-11</c:v>
                </c:pt>
                <c:pt idx="149">
                  <c:v>4.1469938371558341E-11</c:v>
                </c:pt>
                <c:pt idx="150">
                  <c:v>4.3425594473718829E-11</c:v>
                </c:pt>
                <c:pt idx="151">
                  <c:v>4.5471897357734408E-11</c:v>
                </c:pt>
                <c:pt idx="152">
                  <c:v>4.7614632988404295E-11</c:v>
                </c:pt>
                <c:pt idx="153">
                  <c:v>4.9857658675594636E-11</c:v>
                </c:pt>
                <c:pt idx="154">
                  <c:v>5.2208689039037709E-11</c:v>
                </c:pt>
                <c:pt idx="155">
                  <c:v>5.4667724078733417E-11</c:v>
                </c:pt>
                <c:pt idx="156">
                  <c:v>5.724440706934717E-11</c:v>
                </c:pt>
                <c:pt idx="157">
                  <c:v>5.9944523975678127E-11</c:v>
                </c:pt>
                <c:pt idx="158">
                  <c:v>6.2770003452659263E-11</c:v>
                </c:pt>
                <c:pt idx="159">
                  <c:v>6.5726631465089708E-11</c:v>
                </c:pt>
                <c:pt idx="160">
                  <c:v>6.882405128763481E-11</c:v>
                </c:pt>
                <c:pt idx="161">
                  <c:v>7.2066120230160613E-11</c:v>
                </c:pt>
                <c:pt idx="162">
                  <c:v>7.5464410222265476E-11</c:v>
                </c:pt>
                <c:pt idx="163">
                  <c:v>7.9020849918882315E-11</c:v>
                </c:pt>
                <c:pt idx="164">
                  <c:v>8.2743153939743241E-11</c:v>
                </c:pt>
                <c:pt idx="165">
                  <c:v>8.6644822869379738E-11</c:v>
                </c:pt>
                <c:pt idx="166">
                  <c:v>9.072778536272458E-11</c:v>
                </c:pt>
                <c:pt idx="167">
                  <c:v>9.5003613349376023E-11</c:v>
                </c:pt>
                <c:pt idx="168">
                  <c:v>9.9480021449066126E-11</c:v>
                </c:pt>
                <c:pt idx="169">
                  <c:v>1.0417051024632624E-10</c:v>
                </c:pt>
                <c:pt idx="170">
                  <c:v>1.0907893705102208E-10</c:v>
                </c:pt>
                <c:pt idx="171">
                  <c:v>1.1421880244768487E-10</c:v>
                </c:pt>
                <c:pt idx="172">
                  <c:v>1.1960167836591273E-10</c:v>
                </c:pt>
                <c:pt idx="173">
                  <c:v>1.2523913673530361E-10</c:v>
                </c:pt>
                <c:pt idx="174">
                  <c:v>1.311408208305224E-10</c:v>
                </c:pt>
                <c:pt idx="175">
                  <c:v>1.3732215989103328E-10</c:v>
                </c:pt>
                <c:pt idx="176">
                  <c:v>1.4379472584643392E-10</c:v>
                </c:pt>
                <c:pt idx="177">
                  <c:v>1.5057201928125535E-10</c:v>
                </c:pt>
                <c:pt idx="178">
                  <c:v>1.5766754078002828E-10</c:v>
                </c:pt>
                <c:pt idx="179">
                  <c:v>1.6509864823714953E-10</c:v>
                </c:pt>
                <c:pt idx="180">
                  <c:v>1.7287691358221665E-10</c:v>
                </c:pt>
                <c:pt idx="181">
                  <c:v>1.8102740932935865E-10</c:v>
                </c:pt>
                <c:pt idx="182">
                  <c:v>1.8955592144337352E-10</c:v>
                </c:pt>
                <c:pt idx="183">
                  <c:v>1.9849330840318934E-10</c:v>
                </c:pt>
                <c:pt idx="184">
                  <c:v>2.0784728482853692E-10</c:v>
                </c:pt>
                <c:pt idx="185">
                  <c:v>2.1764099457861168E-10</c:v>
                </c:pt>
                <c:pt idx="186">
                  <c:v>2.2789758151260879E-10</c:v>
                </c:pt>
                <c:pt idx="187">
                  <c:v>2.3863826083479023E-10</c:v>
                </c:pt>
                <c:pt idx="188">
                  <c:v>2.4988617640435077E-10</c:v>
                </c:pt>
                <c:pt idx="189">
                  <c:v>2.6166254342555199E-10</c:v>
                </c:pt>
                <c:pt idx="190">
                  <c:v>2.7399436306745427E-10</c:v>
                </c:pt>
                <c:pt idx="191">
                  <c:v>2.8690670784418495E-10</c:v>
                </c:pt>
                <c:pt idx="192">
                  <c:v>3.0042657892480394E-10</c:v>
                </c:pt>
                <c:pt idx="193">
                  <c:v>3.1458676344316994E-10</c:v>
                </c:pt>
                <c:pt idx="194">
                  <c:v>3.2941426256834235E-10</c:v>
                </c:pt>
                <c:pt idx="195">
                  <c:v>3.4493800612431325E-10</c:v>
                </c:pt>
                <c:pt idx="196">
                  <c:v>3.6119463855480635E-10</c:v>
                </c:pt>
                <c:pt idx="197">
                  <c:v>3.7821694699367878E-10</c:v>
                </c:pt>
                <c:pt idx="198">
                  <c:v>3.9604350453958663E-10</c:v>
                </c:pt>
                <c:pt idx="199">
                  <c:v>4.147090269813189E-10</c:v>
                </c:pt>
                <c:pt idx="200">
                  <c:v>4.3425208741753068E-10</c:v>
                </c:pt>
                <c:pt idx="201">
                  <c:v>4.5471897356660792E-10</c:v>
                </c:pt>
                <c:pt idx="202">
                  <c:v>4.7615018718213735E-10</c:v>
                </c:pt>
                <c:pt idx="203">
                  <c:v>4.9858815867263723E-10</c:v>
                </c:pt>
                <c:pt idx="204">
                  <c:v>5.2208496172129109E-10</c:v>
                </c:pt>
                <c:pt idx="205">
                  <c:v>5.4668881270141438E-10</c:v>
                </c:pt>
                <c:pt idx="206">
                  <c:v>5.7245564260605467E-10</c:v>
                </c:pt>
                <c:pt idx="207">
                  <c:v>5.9943366780852536E-10</c:v>
                </c:pt>
                <c:pt idx="208">
                  <c:v>6.2768460526667061E-10</c:v>
                </c:pt>
                <c:pt idx="209">
                  <c:v>6.572682432833991E-10</c:v>
                </c:pt>
                <c:pt idx="210">
                  <c:v>6.8824244150668623E-10</c:v>
                </c:pt>
                <c:pt idx="211">
                  <c:v>7.2067856016903605E-10</c:v>
                </c:pt>
                <c:pt idx="212">
                  <c:v>7.5464410219308509E-10</c:v>
                </c:pt>
                <c:pt idx="213">
                  <c:v>7.9020849915640041E-10</c:v>
                </c:pt>
                <c:pt idx="214">
                  <c:v>8.2745082591121288E-10</c:v>
                </c:pt>
                <c:pt idx="215">
                  <c:v>8.6644629999988357E-10</c:v>
                </c:pt>
                <c:pt idx="216">
                  <c:v>9.0727978223943739E-10</c:v>
                </c:pt>
                <c:pt idx="217">
                  <c:v>9.5003999075676161E-10</c:v>
                </c:pt>
                <c:pt idx="218">
                  <c:v>9.9481371502380657E-10</c:v>
                </c:pt>
                <c:pt idx="219">
                  <c:v>1.0416993164421187E-9</c:v>
                </c:pt>
                <c:pt idx="220">
                  <c:v>1.0907912991033738E-9</c:v>
                </c:pt>
                <c:pt idx="221">
                  <c:v>1.1421976676837739E-9</c:v>
                </c:pt>
                <c:pt idx="222">
                  <c:v>1.1960283555144497E-9</c:v>
                </c:pt>
                <c:pt idx="223">
                  <c:v>1.2523971532363934E-9</c:v>
                </c:pt>
                <c:pt idx="224">
                  <c:v>1.3114197801455237E-9</c:v>
                </c:pt>
                <c:pt idx="225">
                  <c:v>1.3732254561222841E-9</c:v>
                </c:pt>
                <c:pt idx="226">
                  <c:v>1.4379434010471118E-9</c:v>
                </c:pt>
                <c:pt idx="227">
                  <c:v>1.5057124780751018E-9</c:v>
                </c:pt>
                <c:pt idx="228">
                  <c:v>1.5766715503613398E-9</c:v>
                </c:pt>
                <c:pt idx="229">
                  <c:v>1.6509806962651658E-9</c:v>
                </c:pt>
                <c:pt idx="230">
                  <c:v>1.7287903508712454E-9</c:v>
                </c:pt>
                <c:pt idx="231">
                  <c:v>1.8102644498487648E-9</c:v>
                </c:pt>
                <c:pt idx="232">
                  <c:v>1.8955785007964932E-9</c:v>
                </c:pt>
                <c:pt idx="233">
                  <c:v>1.9849157259329229E-9</c:v>
                </c:pt>
                <c:pt idx="234">
                  <c:v>2.0784632047863942E-9</c:v>
                </c:pt>
                <c:pt idx="235">
                  <c:v>2.1764157315049654E-9</c:v>
                </c:pt>
                <c:pt idx="236">
                  <c:v>2.2789873867860071E-9</c:v>
                </c:pt>
                <c:pt idx="237">
                  <c:v>2.3863941799818025E-9</c:v>
                </c:pt>
                <c:pt idx="238">
                  <c:v>2.4988598350643488E-9</c:v>
                </c:pt>
                <c:pt idx="239">
                  <c:v>2.6166273625549456E-9</c:v>
                </c:pt>
                <c:pt idx="240">
                  <c:v>2.7399474875946026E-9</c:v>
                </c:pt>
                <c:pt idx="241">
                  <c:v>2.8690767212891015E-9</c:v>
                </c:pt>
                <c:pt idx="242">
                  <c:v>3.0042908612935197E-9</c:v>
                </c:pt>
                <c:pt idx="243">
                  <c:v>3.1458792058474341E-9</c:v>
                </c:pt>
                <c:pt idx="244">
                  <c:v>3.2941387678101171E-9</c:v>
                </c:pt>
                <c:pt idx="245">
                  <c:v>3.4493858465901313E-9</c:v>
                </c:pt>
                <c:pt idx="246">
                  <c:v>3.6119521708354575E-9</c:v>
                </c:pt>
                <c:pt idx="247">
                  <c:v>3.7821752551588277E-9</c:v>
                </c:pt>
                <c:pt idx="248">
                  <c:v>3.9604254013067819E-9</c:v>
                </c:pt>
                <c:pt idx="249">
                  <c:v>4.1470748396807313E-9</c:v>
                </c:pt>
                <c:pt idx="250">
                  <c:v>4.3425208731961593E-9</c:v>
                </c:pt>
                <c:pt idx="251">
                  <c:v>4.5471781626628669E-9</c:v>
                </c:pt>
                <c:pt idx="252">
                  <c:v>4.7614787267849825E-9</c:v>
                </c:pt>
                <c:pt idx="253">
                  <c:v>4.9858796567806713E-9</c:v>
                </c:pt>
                <c:pt idx="254">
                  <c:v>5.2208592590722753E-9</c:v>
                </c:pt>
                <c:pt idx="255">
                  <c:v>5.4669093406665633E-9</c:v>
                </c:pt>
                <c:pt idx="256">
                  <c:v>5.7245564243589834E-9</c:v>
                </c:pt>
                <c:pt idx="257">
                  <c:v>5.9943482481491246E-9</c:v>
                </c:pt>
                <c:pt idx="258">
                  <c:v>6.2768518365857754E-9</c:v>
                </c:pt>
                <c:pt idx="259">
                  <c:v>6.5726708586612954E-9</c:v>
                </c:pt>
                <c:pt idx="260">
                  <c:v>6.8824301985721538E-9</c:v>
                </c:pt>
                <c:pt idx="261">
                  <c:v>7.2067913849583634E-9</c:v>
                </c:pt>
                <c:pt idx="262">
                  <c:v>7.5464371616640058E-9</c:v>
                </c:pt>
                <c:pt idx="263">
                  <c:v>7.9020888456316075E-9</c:v>
                </c:pt>
                <c:pt idx="264">
                  <c:v>8.2745043982471882E-9</c:v>
                </c:pt>
                <c:pt idx="265">
                  <c:v>8.6644687820655774E-9</c:v>
                </c:pt>
                <c:pt idx="266">
                  <c:v>9.0728132473597044E-9</c:v>
                </c:pt>
                <c:pt idx="267">
                  <c:v>9.5003999028811188E-9</c:v>
                </c:pt>
                <c:pt idx="268">
                  <c:v>9.948139073754362E-9</c:v>
                </c:pt>
                <c:pt idx="269">
                  <c:v>1.0416981586857186E-8</c:v>
                </c:pt>
                <c:pt idx="270">
                  <c:v>1.0907918770820535E-8</c:v>
                </c:pt>
                <c:pt idx="271">
                  <c:v>1.1421994027958085E-8</c:v>
                </c:pt>
                <c:pt idx="272">
                  <c:v>1.1960295119646501E-8</c:v>
                </c:pt>
                <c:pt idx="273">
                  <c:v>1.2523967666909869E-8</c:v>
                </c:pt>
                <c:pt idx="274">
                  <c:v>1.3114203578490097E-8</c:v>
                </c:pt>
                <c:pt idx="275">
                  <c:v>1.3732256480086296E-8</c:v>
                </c:pt>
                <c:pt idx="276">
                  <c:v>1.4379437857044842E-8</c:v>
                </c:pt>
                <c:pt idx="277">
                  <c:v>1.5057120911669207E-8</c:v>
                </c:pt>
                <c:pt idx="278">
                  <c:v>1.5766740563219842E-8</c:v>
                </c:pt>
                <c:pt idx="279">
                  <c:v>1.6509805019843733E-8</c:v>
                </c:pt>
                <c:pt idx="280">
                  <c:v>1.7287889992609479E-8</c:v>
                </c:pt>
                <c:pt idx="281">
                  <c:v>1.8102642552817074E-8</c:v>
                </c:pt>
                <c:pt idx="282">
                  <c:v>1.895579270392739E-8</c:v>
                </c:pt>
                <c:pt idx="283">
                  <c:v>1.984915145290713E-8</c:v>
                </c:pt>
                <c:pt idx="284">
                  <c:v>2.0784610810228699E-8</c:v>
                </c:pt>
                <c:pt idx="285">
                  <c:v>2.1764161147764438E-8</c:v>
                </c:pt>
                <c:pt idx="286">
                  <c:v>2.2789873840892104E-8</c:v>
                </c:pt>
                <c:pt idx="287">
                  <c:v>2.3863926341008778E-8</c:v>
                </c:pt>
                <c:pt idx="288">
                  <c:v>2.4988600246875787E-8</c:v>
                </c:pt>
                <c:pt idx="289">
                  <c:v>2.6166275518653681E-8</c:v>
                </c:pt>
                <c:pt idx="290">
                  <c:v>2.7399457479071058E-8</c:v>
                </c:pt>
                <c:pt idx="291">
                  <c:v>2.8690751740910196E-8</c:v>
                </c:pt>
                <c:pt idx="292">
                  <c:v>3.0042906637415298E-8</c:v>
                </c:pt>
                <c:pt idx="293">
                  <c:v>3.1458784292468196E-8</c:v>
                </c:pt>
                <c:pt idx="294">
                  <c:v>3.2941391479066958E-8</c:v>
                </c:pt>
                <c:pt idx="295">
                  <c:v>3.4493871904705792E-8</c:v>
                </c:pt>
                <c:pt idx="296">
                  <c:v>3.611951778330423E-8</c:v>
                </c:pt>
                <c:pt idx="297">
                  <c:v>3.7821777549826441E-8</c:v>
                </c:pt>
                <c:pt idx="298">
                  <c:v>3.9604261646245576E-8</c:v>
                </c:pt>
                <c:pt idx="299">
                  <c:v>4.1470754093472775E-8</c:v>
                </c:pt>
                <c:pt idx="300">
                  <c:v>4.3425210562701729E-8</c:v>
                </c:pt>
                <c:pt idx="301">
                  <c:v>4.5471777661957377E-8</c:v>
                </c:pt>
                <c:pt idx="302">
                  <c:v>4.7614796793405023E-8</c:v>
                </c:pt>
                <c:pt idx="303">
                  <c:v>4.9858813796624289E-8</c:v>
                </c:pt>
                <c:pt idx="304">
                  <c:v>5.220858666322805E-8</c:v>
                </c:pt>
                <c:pt idx="305">
                  <c:v>5.4669102894755827E-8</c:v>
                </c:pt>
                <c:pt idx="306">
                  <c:v>5.7245577574017979E-8</c:v>
                </c:pt>
                <c:pt idx="307">
                  <c:v>5.994347843760861E-8</c:v>
                </c:pt>
                <c:pt idx="308">
                  <c:v>6.2768525875904497E-8</c:v>
                </c:pt>
                <c:pt idx="309">
                  <c:v>6.5726716076922892E-8</c:v>
                </c:pt>
                <c:pt idx="310">
                  <c:v>6.8824321026320061E-8</c:v>
                </c:pt>
                <c:pt idx="311">
                  <c:v>7.2067911651248999E-8</c:v>
                </c:pt>
                <c:pt idx="312">
                  <c:v>7.5464367463632286E-8</c:v>
                </c:pt>
                <c:pt idx="313">
                  <c:v>7.9020893918054568E-8</c:v>
                </c:pt>
                <c:pt idx="314">
                  <c:v>8.2745033983690151E-8</c:v>
                </c:pt>
                <c:pt idx="315">
                  <c:v>8.6644687430850014E-8</c:v>
                </c:pt>
                <c:pt idx="316">
                  <c:v>9.072812626021871E-8</c:v>
                </c:pt>
                <c:pt idx="317">
                  <c:v>9.5004008203436255E-8</c:v>
                </c:pt>
                <c:pt idx="318">
                  <c:v>9.948141143888378E-8</c:v>
                </c:pt>
                <c:pt idx="319">
                  <c:v>1.0416982494840575E-7</c:v>
                </c:pt>
                <c:pt idx="320">
                  <c:v>1.0907919866233443E-7</c:v>
                </c:pt>
                <c:pt idx="321">
                  <c:v>1.1421994345948596E-7</c:v>
                </c:pt>
                <c:pt idx="322">
                  <c:v>1.1960296395428996E-7</c:v>
                </c:pt>
                <c:pt idx="323">
                  <c:v>1.2523967585467905E-7</c:v>
                </c:pt>
                <c:pt idx="324">
                  <c:v>1.3114203874921748E-7</c:v>
                </c:pt>
                <c:pt idx="325">
                  <c:v>1.3732257539364473E-7</c:v>
                </c:pt>
                <c:pt idx="326">
                  <c:v>1.4379438714010891E-7</c:v>
                </c:pt>
                <c:pt idx="327">
                  <c:v>1.5057120793949746E-7</c:v>
                </c:pt>
                <c:pt idx="328">
                  <c:v>1.5766741012739509E-7</c:v>
                </c:pt>
                <c:pt idx="329">
                  <c:v>1.6509804685448326E-7</c:v>
                </c:pt>
                <c:pt idx="330">
                  <c:v>1.7287887715904587E-7</c:v>
                </c:pt>
                <c:pt idx="331">
                  <c:v>1.8102641032602232E-7</c:v>
                </c:pt>
                <c:pt idx="332">
                  <c:v>1.8955791938758148E-7</c:v>
                </c:pt>
                <c:pt idx="333">
                  <c:v>1.9849150862603177E-7</c:v>
                </c:pt>
                <c:pt idx="334">
                  <c:v>2.0784612514573829E-7</c:v>
                </c:pt>
                <c:pt idx="335">
                  <c:v>2.1764161094679133E-7</c:v>
                </c:pt>
                <c:pt idx="336">
                  <c:v>2.2789874342674382E-7</c:v>
                </c:pt>
                <c:pt idx="337">
                  <c:v>2.3863928166831298E-7</c:v>
                </c:pt>
                <c:pt idx="338">
                  <c:v>2.4988600308380473E-7</c:v>
                </c:pt>
                <c:pt idx="339">
                  <c:v>2.6166276513205064E-7</c:v>
                </c:pt>
                <c:pt idx="340">
                  <c:v>2.7399455160610382E-7</c:v>
                </c:pt>
                <c:pt idx="341">
                  <c:v>2.8690751892093172E-7</c:v>
                </c:pt>
                <c:pt idx="342">
                  <c:v>3.0042905204438241E-7</c:v>
                </c:pt>
                <c:pt idx="343">
                  <c:v>3.145878358573866E-7</c:v>
                </c:pt>
                <c:pt idx="344">
                  <c:v>3.2941390529895251E-7</c:v>
                </c:pt>
                <c:pt idx="345">
                  <c:v>3.4493870322577856E-7</c:v>
                </c:pt>
                <c:pt idx="346">
                  <c:v>3.6119516334437512E-7</c:v>
                </c:pt>
                <c:pt idx="347">
                  <c:v>3.7821776614201424E-7</c:v>
                </c:pt>
                <c:pt idx="348">
                  <c:v>3.9604261989018908E-7</c:v>
                </c:pt>
                <c:pt idx="349">
                  <c:v>4.1470753007613929E-7</c:v>
                </c:pt>
                <c:pt idx="350">
                  <c:v>4.3425209390688502E-7</c:v>
                </c:pt>
                <c:pt idx="351">
                  <c:v>4.5471776202612252E-7</c:v>
                </c:pt>
                <c:pt idx="352">
                  <c:v>4.7614795037614056E-7</c:v>
                </c:pt>
                <c:pt idx="353">
                  <c:v>4.9858810962932255E-7</c:v>
                </c:pt>
                <c:pt idx="354">
                  <c:v>5.2208584283601521E-7</c:v>
                </c:pt>
                <c:pt idx="355">
                  <c:v>5.4669099028525372E-7</c:v>
                </c:pt>
                <c:pt idx="356">
                  <c:v>5.7245574136664826E-7</c:v>
                </c:pt>
                <c:pt idx="357">
                  <c:v>5.9943474643226196E-7</c:v>
                </c:pt>
                <c:pt idx="358">
                  <c:v>6.276852325157853E-7</c:v>
                </c:pt>
                <c:pt idx="359">
                  <c:v>6.5726712483766646E-7</c:v>
                </c:pt>
                <c:pt idx="360">
                  <c:v>6.8824316831022839E-7</c:v>
                </c:pt>
                <c:pt idx="361">
                  <c:v>7.2067906447200954E-7</c:v>
                </c:pt>
                <c:pt idx="362">
                  <c:v>7.5464361999402174E-7</c:v>
                </c:pt>
                <c:pt idx="363">
                  <c:v>7.9020887589944033E-7</c:v>
                </c:pt>
                <c:pt idx="364">
                  <c:v>8.2745026957041002E-7</c:v>
                </c:pt>
                <c:pt idx="365">
                  <c:v>8.6644679482617666E-7</c:v>
                </c:pt>
                <c:pt idx="366">
                  <c:v>9.0728116971581427E-7</c:v>
                </c:pt>
                <c:pt idx="367">
                  <c:v>9.5004000816824137E-7</c:v>
                </c:pt>
                <c:pt idx="368">
                  <c:v>9.9481401092875721E-7</c:v>
                </c:pt>
                <c:pt idx="369">
                  <c:v>1.0416981449236204E-6</c:v>
                </c:pt>
                <c:pt idx="370">
                  <c:v>1.0907918592690395E-6</c:v>
                </c:pt>
                <c:pt idx="371">
                  <c:v>1.1421992877795446E-6</c:v>
                </c:pt>
                <c:pt idx="372">
                  <c:v>1.1960294765488331E-6</c:v>
                </c:pt>
                <c:pt idx="373">
                  <c:v>1.2523965999586458E-6</c:v>
                </c:pt>
                <c:pt idx="374">
                  <c:v>1.3114202268326234E-6</c:v>
                </c:pt>
                <c:pt idx="375">
                  <c:v>1.3732255480170169E-6</c:v>
                </c:pt>
                <c:pt idx="376">
                  <c:v>1.4379436637496404E-6</c:v>
                </c:pt>
                <c:pt idx="377">
                  <c:v>1.5057118459562556E-6</c:v>
                </c:pt>
                <c:pt idx="378">
                  <c:v>1.5766738468346009E-6</c:v>
                </c:pt>
                <c:pt idx="379">
                  <c:v>1.6509801823658408E-6</c:v>
                </c:pt>
                <c:pt idx="380">
                  <c:v>1.7287884659709579E-6</c:v>
                </c:pt>
                <c:pt idx="381">
                  <c:v>1.8102637363810952E-6</c:v>
                </c:pt>
                <c:pt idx="382">
                  <c:v>1.8955788240808984E-6</c:v>
                </c:pt>
                <c:pt idx="383">
                  <c:v>1.9849146791786586E-6</c:v>
                </c:pt>
                <c:pt idx="384">
                  <c:v>2.0784608014950468E-6</c:v>
                </c:pt>
                <c:pt idx="385">
                  <c:v>2.1764156185780358E-6</c:v>
                </c:pt>
                <c:pt idx="386">
                  <c:v>2.2789869003621375E-6</c:v>
                </c:pt>
                <c:pt idx="387">
                  <c:v>2.3863922143292282E-6</c:v>
                </c:pt>
                <c:pt idx="388">
                  <c:v>2.4988593806692165E-6</c:v>
                </c:pt>
                <c:pt idx="389">
                  <c:v>2.6166269602276571E-6</c:v>
                </c:pt>
                <c:pt idx="390">
                  <c:v>2.7399447501677804E-6</c:v>
                </c:pt>
                <c:pt idx="391">
                  <c:v>2.8690743259200329E-6</c:v>
                </c:pt>
                <c:pt idx="392">
                  <c:v>3.0042895869886686E-6</c:v>
                </c:pt>
                <c:pt idx="393">
                  <c:v>3.1458773394025307E-6</c:v>
                </c:pt>
                <c:pt idx="394">
                  <c:v>3.2941379148099833E-6</c:v>
                </c:pt>
                <c:pt idx="395">
                  <c:v>3.4493857915021806E-6</c:v>
                </c:pt>
                <c:pt idx="396">
                  <c:v>3.6119502675096665E-6</c:v>
                </c:pt>
                <c:pt idx="397">
                  <c:v>3.7821761645570731E-6</c:v>
                </c:pt>
                <c:pt idx="398">
                  <c:v>3.9604245532326086E-6</c:v>
                </c:pt>
                <c:pt idx="399">
                  <c:v>4.1470735244447852E-6</c:v>
                </c:pt>
                <c:pt idx="400">
                  <c:v>4.3425189801652173E-6</c:v>
                </c:pt>
                <c:pt idx="401">
                  <c:v>4.5471754858878008E-6</c:v>
                </c:pt>
                <c:pt idx="402">
                  <c:v>4.7614771462311629E-6</c:v>
                </c:pt>
                <c:pt idx="403">
                  <c:v>4.9858785210421809E-6</c:v>
                </c:pt>
                <c:pt idx="404">
                  <c:v>5.2208555974297837E-6</c:v>
                </c:pt>
                <c:pt idx="405">
                  <c:v>5.4669067849418E-6</c:v>
                </c:pt>
                <c:pt idx="406">
                  <c:v>5.7245539936730927E-6</c:v>
                </c:pt>
                <c:pt idx="407">
                  <c:v>5.9943437258733219E-6</c:v>
                </c:pt>
                <c:pt idx="408">
                  <c:v>6.2768482369852279E-6</c:v>
                </c:pt>
                <c:pt idx="409">
                  <c:v>6.5726667564700473E-6</c:v>
                </c:pt>
                <c:pt idx="410">
                  <c:v>6.8824267510620974E-6</c:v>
                </c:pt>
                <c:pt idx="411">
                  <c:v>7.2067852613108323E-6</c:v>
                </c:pt>
                <c:pt idx="412">
                  <c:v>7.5464302901950681E-6</c:v>
                </c:pt>
                <c:pt idx="413">
                  <c:v>7.9020822688817331E-6</c:v>
                </c:pt>
                <c:pt idx="414">
                  <c:v>8.2744955764851214E-6</c:v>
                </c:pt>
                <c:pt idx="415">
                  <c:v>8.6644601504709227E-6</c:v>
                </c:pt>
                <c:pt idx="416">
                  <c:v>9.0728031510603764E-6</c:v>
                </c:pt>
                <c:pt idx="417">
                  <c:v>9.5003907201361198E-6</c:v>
                </c:pt>
                <c:pt idx="418">
                  <c:v>9.9481298269348271E-6</c:v>
                </c:pt>
                <c:pt idx="419">
                  <c:v>1.0416970177382599E-5</c:v>
                </c:pt>
                <c:pt idx="420">
                  <c:v>1.0907906239146416E-5</c:v>
                </c:pt>
                <c:pt idx="421">
                  <c:v>1.1421979345756998E-5</c:v>
                </c:pt>
                <c:pt idx="422">
                  <c:v>1.1960279904875154E-5</c:v>
                </c:pt>
                <c:pt idx="423">
                  <c:v>1.2523949716487309E-5</c:v>
                </c:pt>
                <c:pt idx="424">
                  <c:v>1.3114184389457784E-5</c:v>
                </c:pt>
                <c:pt idx="425">
                  <c:v>1.373223587958133E-5</c:v>
                </c:pt>
                <c:pt idx="426">
                  <c:v>1.4379415143349392E-5</c:v>
                </c:pt>
                <c:pt idx="427">
                  <c:v>1.5057094922858843E-5</c:v>
                </c:pt>
                <c:pt idx="428">
                  <c:v>1.5766712654147999E-5</c:v>
                </c:pt>
                <c:pt idx="429">
                  <c:v>1.6509773512459827E-5</c:v>
                </c:pt>
                <c:pt idx="430">
                  <c:v>1.7287853617575468E-5</c:v>
                </c:pt>
                <c:pt idx="431">
                  <c:v>1.8102603354858385E-5</c:v>
                </c:pt>
                <c:pt idx="432">
                  <c:v>1.8955750900726178E-5</c:v>
                </c:pt>
                <c:pt idx="433">
                  <c:v>1.9849105869617254E-5</c:v>
                </c:pt>
                <c:pt idx="434">
                  <c:v>2.078456316731187E-5</c:v>
                </c:pt>
                <c:pt idx="435">
                  <c:v>2.1764106992747056E-5</c:v>
                </c:pt>
                <c:pt idx="436">
                  <c:v>2.2789815055826906E-5</c:v>
                </c:pt>
                <c:pt idx="437">
                  <c:v>2.3863862991940403E-5</c:v>
                </c:pt>
                <c:pt idx="438">
                  <c:v>2.4988528963542163E-5</c:v>
                </c:pt>
                <c:pt idx="439">
                  <c:v>2.6166198497010627E-5</c:v>
                </c:pt>
                <c:pt idx="440">
                  <c:v>2.7399369539352921E-5</c:v>
                </c:pt>
                <c:pt idx="441">
                  <c:v>2.8690657769470037E-5</c:v>
                </c:pt>
                <c:pt idx="442">
                  <c:v>3.0042802125407296E-5</c:v>
                </c:pt>
                <c:pt idx="443">
                  <c:v>3.1458670630519734E-5</c:v>
                </c:pt>
                <c:pt idx="444">
                  <c:v>3.2941266466476395E-5</c:v>
                </c:pt>
                <c:pt idx="445">
                  <c:v>3.449373434517413E-5</c:v>
                </c:pt>
                <c:pt idx="446">
                  <c:v>3.6119367187272711E-5</c:v>
                </c:pt>
                <c:pt idx="447">
                  <c:v>3.7821613089989898E-5</c:v>
                </c:pt>
                <c:pt idx="448">
                  <c:v>3.9604082655512889E-5</c:v>
                </c:pt>
                <c:pt idx="449">
                  <c:v>4.1470556635663304E-5</c:v>
                </c:pt>
                <c:pt idx="450">
                  <c:v>4.3424993964171084E-5</c:v>
                </c:pt>
                <c:pt idx="451">
                  <c:v>4.5471540139908514E-5</c:v>
                </c:pt>
                <c:pt idx="452">
                  <c:v>4.7614536030510074E-5</c:v>
                </c:pt>
                <c:pt idx="453">
                  <c:v>4.9858527071300209E-5</c:v>
                </c:pt>
                <c:pt idx="454">
                  <c:v>5.2208272905809989E-5</c:v>
                </c:pt>
                <c:pt idx="455">
                  <c:v>5.4668757481376356E-5</c:v>
                </c:pt>
                <c:pt idx="456">
                  <c:v>5.7245199628745953E-5</c:v>
                </c:pt>
                <c:pt idx="457">
                  <c:v>5.9943064111210507E-5</c:v>
                </c:pt>
                <c:pt idx="458">
                  <c:v>6.2768073228124647E-5</c:v>
                </c:pt>
                <c:pt idx="459">
                  <c:v>6.5726218946759839E-5</c:v>
                </c:pt>
                <c:pt idx="460">
                  <c:v>6.8823775616485156E-5</c:v>
                </c:pt>
                <c:pt idx="461">
                  <c:v>7.2067313262369928E-5</c:v>
                </c:pt>
                <c:pt idx="462">
                  <c:v>7.5463711525697457E-5</c:v>
                </c:pt>
                <c:pt idx="463">
                  <c:v>7.9020174250411394E-5</c:v>
                </c:pt>
                <c:pt idx="464">
                  <c:v>8.274424477526594E-5</c:v>
                </c:pt>
                <c:pt idx="465">
                  <c:v>8.6643821904662361E-5</c:v>
                </c:pt>
                <c:pt idx="466">
                  <c:v>9.0727176681584823E-5</c:v>
                </c:pt>
                <c:pt idx="467">
                  <c:v>9.5002969916328103E-5</c:v>
                </c:pt>
                <c:pt idx="468">
                  <c:v>9.9480270555853305E-5</c:v>
                </c:pt>
                <c:pt idx="469">
                  <c:v>1.0416857491399805E-4</c:v>
                </c:pt>
                <c:pt idx="470">
                  <c:v>1.0907782681651444E-4</c:v>
                </c:pt>
                <c:pt idx="471">
                  <c:v>1.1421843866958417E-4</c:v>
                </c:pt>
                <c:pt idx="472">
                  <c:v>1.1960131355785182E-4</c:v>
                </c:pt>
                <c:pt idx="473">
                  <c:v>1.2523786835940415E-4</c:v>
                </c:pt>
                <c:pt idx="474">
                  <c:v>1.3114005794612183E-4</c:v>
                </c:pt>
                <c:pt idx="475">
                  <c:v>1.3732040054168345E-4</c:v>
                </c:pt>
                <c:pt idx="476">
                  <c:v>1.4379200426321048E-4</c:v>
                </c:pt>
                <c:pt idx="477">
                  <c:v>1.5056859491014511E-4</c:v>
                </c:pt>
                <c:pt idx="478">
                  <c:v>1.5766454508130584E-4</c:v>
                </c:pt>
                <c:pt idx="479">
                  <c:v>1.6509490462391423E-4</c:v>
                </c:pt>
                <c:pt idx="480">
                  <c:v>1.7287543256688616E-4</c:v>
                </c:pt>
                <c:pt idx="481">
                  <c:v>1.8102263052384505E-4</c:v>
                </c:pt>
                <c:pt idx="482">
                  <c:v>1.8955377767088485E-4</c:v>
                </c:pt>
                <c:pt idx="483">
                  <c:v>1.9848696739735094E-4</c:v>
                </c:pt>
                <c:pt idx="484">
                  <c:v>2.0784114564593103E-4</c:v>
                </c:pt>
                <c:pt idx="485">
                  <c:v>2.1763615109141491E-4</c:v>
                </c:pt>
                <c:pt idx="486">
                  <c:v>2.2789275718982451E-4</c:v>
                </c:pt>
                <c:pt idx="487">
                  <c:v>2.3863271622217693E-4</c:v>
                </c:pt>
                <c:pt idx="488">
                  <c:v>2.4987880539830966E-4</c:v>
                </c:pt>
                <c:pt idx="489">
                  <c:v>2.616548751507888E-4</c:v>
                </c:pt>
                <c:pt idx="490">
                  <c:v>2.7398589966983546E-4</c:v>
                </c:pt>
                <c:pt idx="491">
                  <c:v>2.8689802986133173E-4</c:v>
                </c:pt>
                <c:pt idx="492">
                  <c:v>3.0041864876241163E-4</c:v>
                </c:pt>
                <c:pt idx="493">
                  <c:v>3.1457642958991134E-4</c:v>
                </c:pt>
                <c:pt idx="494">
                  <c:v>3.2940139649085382E-4</c:v>
                </c:pt>
                <c:pt idx="495">
                  <c:v>3.4492498819719777E-4</c:v>
                </c:pt>
                <c:pt idx="496">
                  <c:v>3.6118012463468854E-4</c:v>
                </c:pt>
                <c:pt idx="497">
                  <c:v>3.7820127669858998E-4</c:v>
                </c:pt>
                <c:pt idx="498">
                  <c:v>3.9602453928368398E-4</c:v>
                </c:pt>
                <c:pt idx="499">
                  <c:v>4.1468770778606826E-4</c:v>
                </c:pt>
                <c:pt idx="500">
                  <c:v>4.3423035817177931E-4</c:v>
                </c:pt>
                <c:pt idx="501">
                  <c:v>4.546939308287274E-4</c:v>
                </c:pt>
                <c:pt idx="502">
                  <c:v>4.7612181837884454E-4</c:v>
                </c:pt>
                <c:pt idx="503">
                  <c:v>4.9855945759162028E-4</c:v>
                </c:pt>
                <c:pt idx="504">
                  <c:v>5.2205442563560476E-4</c:v>
                </c:pt>
                <c:pt idx="505">
                  <c:v>5.4665654087836745E-4</c:v>
                </c:pt>
                <c:pt idx="506">
                  <c:v>5.7241796838650204E-4</c:v>
                </c:pt>
                <c:pt idx="507">
                  <c:v>5.9939333041991662E-4</c:v>
                </c:pt>
                <c:pt idx="508">
                  <c:v>6.2763982211813728E-4</c:v>
                </c:pt>
                <c:pt idx="509">
                  <c:v>6.5721733261386416E-4</c:v>
                </c:pt>
                <c:pt idx="510">
                  <c:v>6.8818857185425541E-4</c:v>
                </c:pt>
                <c:pt idx="511">
                  <c:v>7.206192033813682E-4</c:v>
                </c:pt>
                <c:pt idx="512">
                  <c:v>7.5457798334621639E-4</c:v>
                </c:pt>
                <c:pt idx="513">
                  <c:v>7.9013690607127854E-4</c:v>
                </c:pt>
                <c:pt idx="514">
                  <c:v>8.2737135645203491E-4</c:v>
                </c:pt>
                <c:pt idx="515">
                  <c:v>8.6636026950724936E-4</c:v>
                </c:pt>
                <c:pt idx="516">
                  <c:v>9.0718629743382804E-4</c:v>
                </c:pt>
                <c:pt idx="517">
                  <c:v>9.4993598452286119E-4</c:v>
                </c:pt>
                <c:pt idx="518">
                  <c:v>9.9469995027782684E-4</c:v>
                </c:pt>
                <c:pt idx="519">
                  <c:v>1.0415730811191004E-3</c:v>
                </c:pt>
                <c:pt idx="520">
                  <c:v>1.0906547311396765E-3</c:v>
                </c:pt>
                <c:pt idx="521">
                  <c:v>1.142048932219553E-3</c:v>
                </c:pt>
                <c:pt idx="522">
                  <c:v>1.1958646140643691E-3</c:v>
                </c:pt>
                <c:pt idx="523">
                  <c:v>1.2522158345358845E-3</c:v>
                </c:pt>
                <c:pt idx="524">
                  <c:v>1.3112220207996796E-3</c:v>
                </c:pt>
                <c:pt idx="525">
                  <c:v>1.3730082217842041E-3</c:v>
                </c:pt>
                <c:pt idx="526">
                  <c:v>1.4377053724882799E-3</c:v>
                </c:pt>
                <c:pt idx="527">
                  <c:v>1.5054505706881519E-3</c:v>
                </c:pt>
                <c:pt idx="528">
                  <c:v>1.5763873665821464E-3</c:v>
                </c:pt>
                <c:pt idx="529">
                  <c:v>1.650666066066631E-3</c:v>
                </c:pt>
                <c:pt idx="530">
                  <c:v>1.7284440481666694E-3</c:v>
                </c:pt>
                <c:pt idx="531">
                  <c:v>1.8098860973967056E-3</c:v>
                </c:pt>
                <c:pt idx="532">
                  <c:v>1.8951647516205056E-3</c:v>
                </c:pt>
                <c:pt idx="533">
                  <c:v>1.9844606662612944E-3</c:v>
                </c:pt>
                <c:pt idx="534">
                  <c:v>2.0779629955067578E-3</c:v>
                </c:pt>
                <c:pt idx="535">
                  <c:v>2.1758697913907814E-3</c:v>
                </c:pt>
                <c:pt idx="536">
                  <c:v>2.2783884215170137E-3</c:v>
                </c:pt>
                <c:pt idx="537">
                  <c:v>2.3857360063193364E-3</c:v>
                </c:pt>
                <c:pt idx="538">
                  <c:v>2.4981398767655516E-3</c:v>
                </c:pt>
                <c:pt idx="539">
                  <c:v>2.6158380534410403E-3</c:v>
                </c:pt>
                <c:pt idx="540">
                  <c:v>2.7390797480054581E-3</c:v>
                </c:pt>
                <c:pt idx="541">
                  <c:v>2.868125888054341E-3</c:v>
                </c:pt>
                <c:pt idx="542">
                  <c:v>3.0032496664956962E-3</c:v>
                </c:pt>
                <c:pt idx="543">
                  <c:v>3.144737116499494E-3</c:v>
                </c:pt>
                <c:pt idx="544">
                  <c:v>3.2928877133071546E-3</c:v>
                </c:pt>
                <c:pt idx="545">
                  <c:v>3.4480150040324224E-3</c:v>
                </c:pt>
                <c:pt idx="546">
                  <c:v>3.6104472668127756E-3</c:v>
                </c:pt>
                <c:pt idx="547">
                  <c:v>3.7805282006309979E-3</c:v>
                </c:pt>
                <c:pt idx="548">
                  <c:v>3.9586176472293805E-3</c:v>
                </c:pt>
                <c:pt idx="549">
                  <c:v>4.145092346559665E-3</c:v>
                </c:pt>
                <c:pt idx="550">
                  <c:v>4.3403467273419993E-3</c:v>
                </c:pt>
                <c:pt idx="551">
                  <c:v>4.5447937343174307E-3</c:v>
                </c:pt>
                <c:pt idx="552">
                  <c:v>4.7588656938664219E-3</c:v>
                </c:pt>
                <c:pt idx="553">
                  <c:v>4.9830152197553133E-3</c:v>
                </c:pt>
                <c:pt idx="554">
                  <c:v>5.217716160824051E-3</c:v>
                </c:pt>
                <c:pt idx="555">
                  <c:v>5.4634645925439318E-3</c:v>
                </c:pt>
                <c:pt idx="556">
                  <c:v>5.720779854382887E-3</c:v>
                </c:pt>
                <c:pt idx="557">
                  <c:v>5.9902056351352441E-3</c:v>
                </c:pt>
                <c:pt idx="558">
                  <c:v>6.2723111083031495E-3</c:v>
                </c:pt>
                <c:pt idx="559">
                  <c:v>6.5676921198241948E-3</c:v>
                </c:pt>
                <c:pt idx="560">
                  <c:v>6.8769724305035081E-3</c:v>
                </c:pt>
                <c:pt idx="561">
                  <c:v>7.2008050156080099E-3</c:v>
                </c:pt>
                <c:pt idx="562">
                  <c:v>7.5398734241290226E-3</c:v>
                </c:pt>
                <c:pt idx="563">
                  <c:v>7.8948932004834424E-3</c:v>
                </c:pt>
                <c:pt idx="564">
                  <c:v>8.2666133713281843E-3</c:v>
                </c:pt>
                <c:pt idx="565">
                  <c:v>8.655818000438768E-3</c:v>
                </c:pt>
                <c:pt idx="566">
                  <c:v>9.0633278146635392E-3</c:v>
                </c:pt>
                <c:pt idx="567">
                  <c:v>9.4900019040599932E-3</c:v>
                </c:pt>
                <c:pt idx="568">
                  <c:v>9.9367394995371026E-3</c:v>
                </c:pt>
                <c:pt idx="569">
                  <c:v>1.040448183131764E-2</c:v>
                </c:pt>
                <c:pt idx="570">
                  <c:v>1.0894214071838725E-2</c:v>
                </c:pt>
                <c:pt idx="571">
                  <c:v>1.1406967366710105E-2</c:v>
                </c:pt>
                <c:pt idx="572">
                  <c:v>1.194382095757303E-2</c:v>
                </c:pt>
                <c:pt idx="573">
                  <c:v>1.2505904400803044E-2</c:v>
                </c:pt>
                <c:pt idx="574">
                  <c:v>1.3094399886217689E-2</c:v>
                </c:pt>
                <c:pt idx="575">
                  <c:v>1.3710544660003167E-2</c:v>
                </c:pt>
                <c:pt idx="576">
                  <c:v>1.4355633556373697E-2</c:v>
                </c:pt>
                <c:pt idx="577">
                  <c:v>1.503102164247884E-2</c:v>
                </c:pt>
                <c:pt idx="578">
                  <c:v>1.5738126981407256E-2</c:v>
                </c:pt>
                <c:pt idx="579">
                  <c:v>1.6478433518151529E-2</c:v>
                </c:pt>
                <c:pt idx="580">
                  <c:v>1.7253494093718548E-2</c:v>
                </c:pt>
                <c:pt idx="581">
                  <c:v>1.8064933592610525E-2</c:v>
                </c:pt>
                <c:pt idx="582">
                  <c:v>1.8914452229195217E-2</c:v>
                </c:pt>
                <c:pt idx="583">
                  <c:v>1.9803828978576569E-2</c:v>
                </c:pt>
                <c:pt idx="584">
                  <c:v>2.0734925157831444E-2</c:v>
                </c:pt>
                <c:pt idx="585">
                  <c:v>2.170968816361106E-2</c:v>
                </c:pt>
                <c:pt idx="586">
                  <c:v>2.2730155372306007E-2</c:v>
                </c:pt>
                <c:pt idx="587">
                  <c:v>2.3798458209173114E-2</c:v>
                </c:pt>
                <c:pt idx="588">
                  <c:v>2.4916826392962825E-2</c:v>
                </c:pt>
                <c:pt idx="589">
                  <c:v>2.6087592362850288E-2</c:v>
                </c:pt>
                <c:pt idx="590">
                  <c:v>2.7313195894503987E-2</c:v>
                </c:pt>
                <c:pt idx="591">
                  <c:v>2.859618891249735E-2</c:v>
                </c:pt>
                <c:pt idx="592">
                  <c:v>2.993924050622665E-2</c:v>
                </c:pt>
                <c:pt idx="593">
                  <c:v>3.1345142156829403E-2</c:v>
                </c:pt>
                <c:pt idx="594">
                  <c:v>3.2816813182632125E-2</c:v>
                </c:pt>
                <c:pt idx="595">
                  <c:v>3.4357306410891943E-2</c:v>
                </c:pt>
                <c:pt idx="596">
                  <c:v>3.5969814083616138E-2</c:v>
                </c:pt>
                <c:pt idx="597">
                  <c:v>3.7657674005465346E-2</c:v>
                </c:pt>
                <c:pt idx="598">
                  <c:v>3.9424375941775378E-2</c:v>
                </c:pt>
                <c:pt idx="599">
                  <c:v>4.1273568274831411E-2</c:v>
                </c:pt>
                <c:pt idx="600">
                  <c:v>4.3209064926570673E-2</c:v>
                </c:pt>
                <c:pt idx="601">
                  <c:v>4.5234852555949827E-2</c:v>
                </c:pt>
                <c:pt idx="602">
                  <c:v>4.735509803917428E-2</c:v>
                </c:pt>
                <c:pt idx="603">
                  <c:v>4.9574156240958261E-2</c:v>
                </c:pt>
                <c:pt idx="604">
                  <c:v>5.1896578084958719E-2</c:v>
                </c:pt>
                <c:pt idx="605">
                  <c:v>5.4327118931338486E-2</c:v>
                </c:pt>
                <c:pt idx="606">
                  <c:v>5.6870747269326227E-2</c:v>
                </c:pt>
                <c:pt idx="607">
                  <c:v>5.9532653732387975E-2</c:v>
                </c:pt>
                <c:pt idx="608">
                  <c:v>6.2318260443363825E-2</c:v>
                </c:pt>
                <c:pt idx="609">
                  <c:v>6.5233230696596894E-2</c:v>
                </c:pt>
                <c:pt idx="610">
                  <c:v>6.8283478983695481E-2</c:v>
                </c:pt>
                <c:pt idx="611">
                  <c:v>7.1475181369045571E-2</c:v>
                </c:pt>
                <c:pt idx="612">
                  <c:v>7.4814786220672322E-2</c:v>
                </c:pt>
                <c:pt idx="613">
                  <c:v>7.8309025301377719E-2</c:v>
                </c:pt>
                <c:pt idx="614">
                  <c:v>8.1964925224304402E-2</c:v>
                </c:pt>
                <c:pt idx="615">
                  <c:v>8.5789819276220008E-2</c:v>
                </c:pt>
                <c:pt idx="616">
                  <c:v>8.979135961086411E-2</c:v>
                </c:pt>
                <c:pt idx="617">
                  <c:v>9.3977529813479607E-2</c:v>
                </c:pt>
                <c:pt idx="618">
                  <c:v>9.8356657836510056E-2</c:v>
                </c:pt>
                <c:pt idx="619">
                  <c:v>0.10293742930494384</c:v>
                </c:pt>
                <c:pt idx="620">
                  <c:v>0.10772890118824333</c:v>
                </c:pt>
                <c:pt idx="621">
                  <c:v>0.11274051583399367</c:v>
                </c:pt>
                <c:pt idx="622">
                  <c:v>0.11798211535658761</c:v>
                </c:pt>
                <c:pt idx="623">
                  <c:v>0.12346395637189524</c:v>
                </c:pt>
                <c:pt idx="624">
                  <c:v>0.12919672506675267</c:v>
                </c:pt>
                <c:pt idx="625">
                  <c:v>0.13519155258930407</c:v>
                </c:pt>
                <c:pt idx="626">
                  <c:v>0.14146003074349933</c:v>
                </c:pt>
                <c:pt idx="627">
                  <c:v>0.14801422796794261</c:v>
                </c:pt>
                <c:pt idx="628">
                  <c:v>0.1548667055758971</c:v>
                </c:pt>
                <c:pt idx="629">
                  <c:v>0.16203053422959074</c:v>
                </c:pt>
                <c:pt idx="630">
                  <c:v>0.16951931061809192</c:v>
                </c:pt>
                <c:pt idx="631">
                  <c:v>0.17734717430366406</c:v>
                </c:pt>
                <c:pt idx="632">
                  <c:v>0.18552882469705431</c:v>
                </c:pt>
                <c:pt idx="633">
                  <c:v>0.19407953811717638</c:v>
                </c:pt>
                <c:pt idx="634">
                  <c:v>0.20301518488545503</c:v>
                </c:pt>
                <c:pt idx="635">
                  <c:v>0.21235224639954933</c:v>
                </c:pt>
                <c:pt idx="636">
                  <c:v>0.22210783212523874</c:v>
                </c:pt>
                <c:pt idx="637">
                  <c:v>0.23229969643899911</c:v>
                </c:pt>
                <c:pt idx="638">
                  <c:v>0.24294625524716337</c:v>
                </c:pt>
                <c:pt idx="639">
                  <c:v>0.25406660230084138</c:v>
                </c:pt>
                <c:pt idx="640">
                  <c:v>0.26568052511829271</c:v>
                </c:pt>
                <c:pt idx="641">
                  <c:v>0.27780852041896015</c:v>
                </c:pt>
                <c:pt idx="642">
                  <c:v>0.29047180896598168</c:v>
                </c:pt>
                <c:pt idx="643">
                  <c:v>0.30369234970531961</c:v>
                </c:pt>
                <c:pt idx="644">
                  <c:v>0.3174928530820052</c:v>
                </c:pt>
                <c:pt idx="645">
                  <c:v>0.33189679340537226</c:v>
                </c:pt>
                <c:pt idx="646">
                  <c:v>0.34692842012674824</c:v>
                </c:pt>
                <c:pt idx="647">
                  <c:v>0.36261276788468833</c:v>
                </c:pt>
                <c:pt idx="648">
                  <c:v>0.37897566516439285</c:v>
                </c:pt>
                <c:pt idx="649">
                  <c:v>0.39604374140974352</c:v>
                </c:pt>
                <c:pt idx="650">
                  <c:v>0.41384443241843022</c:v>
                </c:pt>
                <c:pt idx="651">
                  <c:v>0.43240598384305506</c:v>
                </c:pt>
                <c:pt idx="652">
                  <c:v>0.45175745261402667</c:v>
                </c:pt>
                <c:pt idx="653">
                  <c:v>0.47192870609359594</c:v>
                </c:pt>
                <c:pt idx="654">
                  <c:v>0.49295041876481688</c:v>
                </c:pt>
                <c:pt idx="655">
                  <c:v>0.51485406625450536</c:v>
                </c:pt>
                <c:pt idx="656">
                  <c:v>0.53767191648583679</c:v>
                </c:pt>
                <c:pt idx="657">
                  <c:v>0.56143701775401922</c:v>
                </c:pt>
                <c:pt idx="658">
                  <c:v>0.58618318351789744</c:v>
                </c:pt>
                <c:pt idx="659">
                  <c:v>0.61194497370144574</c:v>
                </c:pt>
                <c:pt idx="660">
                  <c:v>0.63875767230234215</c:v>
                </c:pt>
                <c:pt idx="661">
                  <c:v>0.66665726110990087</c:v>
                </c:pt>
                <c:pt idx="662">
                  <c:v>0.69568038934248355</c:v>
                </c:pt>
                <c:pt idx="663">
                  <c:v>0.72586433902475622</c:v>
                </c:pt>
                <c:pt idx="664">
                  <c:v>0.75724698593805395</c:v>
                </c:pt>
                <c:pt idx="665">
                  <c:v>0.78986675599348954</c:v>
                </c:pt>
                <c:pt idx="666">
                  <c:v>0.82376257689625598</c:v>
                </c:pt>
                <c:pt idx="667">
                  <c:v>0.85897382499225605</c:v>
                </c:pt>
                <c:pt idx="668">
                  <c:v>0.89554026721386581</c:v>
                </c:pt>
                <c:pt idx="669">
                  <c:v>0.93350199807093159</c:v>
                </c:pt>
                <c:pt idx="670">
                  <c:v>0.97289937166573703</c:v>
                </c:pt>
                <c:pt idx="671">
                  <c:v>1.0137729287465969</c:v>
                </c:pt>
                <c:pt idx="672">
                  <c:v>1.0561633188542439</c:v>
                </c:pt>
                <c:pt idx="673">
                  <c:v>1.1001112176573506</c:v>
                </c:pt>
                <c:pt idx="674">
                  <c:v>1.1456572396189526</c:v>
                </c:pt>
                <c:pt idx="675">
                  <c:v>1.1928418461832078</c:v>
                </c:pt>
                <c:pt idx="676">
                  <c:v>1.2417052497218795</c:v>
                </c:pt>
                <c:pt idx="677">
                  <c:v>1.2922873135314481</c:v>
                </c:pt>
                <c:pt idx="678">
                  <c:v>1.3446274482243645</c:v>
                </c:pt>
                <c:pt idx="679">
                  <c:v>1.3987645049109976</c:v>
                </c:pt>
                <c:pt idx="680">
                  <c:v>1.4547366656215501</c:v>
                </c:pt>
                <c:pt idx="681">
                  <c:v>1.5125813314690457</c:v>
                </c:pt>
                <c:pt idx="682">
                  <c:v>1.5723350091036805</c:v>
                </c:pt>
                <c:pt idx="683">
                  <c:v>1.6340331960573435</c:v>
                </c:pt>
                <c:pt idx="684">
                  <c:v>1.6977102656181005</c:v>
                </c:pt>
                <c:pt idx="685">
                  <c:v>1.7633993519154649</c:v>
                </c:pt>
                <c:pt idx="686">
                  <c:v>1.8311322359292093</c:v>
                </c:pt>
                <c:pt idx="687">
                  <c:v>1.9009392331618491</c:v>
                </c:pt>
                <c:pt idx="688">
                  <c:v>1.9728490837346571</c:v>
                </c:pt>
                <c:pt idx="689">
                  <c:v>2.0468888456789953</c:v>
                </c:pt>
                <c:pt idx="690">
                  <c:v>2.1230837921981163</c:v>
                </c:pt>
                <c:pt idx="691">
                  <c:v>2.2014573136690587</c:v>
                </c:pt>
                <c:pt idx="692">
                  <c:v>2.2820308251392616</c:v>
                </c:pt>
                <c:pt idx="693">
                  <c:v>2.3648236800480169</c:v>
                </c:pt>
                <c:pt idx="694">
                  <c:v>2.4498530908687624</c:v>
                </c:pt>
                <c:pt idx="695">
                  <c:v>2.5371340573246597</c:v>
                </c:pt>
                <c:pt idx="696">
                  <c:v>2.6266793027772617</c:v>
                </c:pt>
                <c:pt idx="697">
                  <c:v>2.7184992193268931</c:v>
                </c:pt>
                <c:pt idx="698">
                  <c:v>2.8126018220942344</c:v>
                </c:pt>
                <c:pt idx="699">
                  <c:v>2.9089927130766671</c:v>
                </c:pt>
                <c:pt idx="700">
                  <c:v>3.007675054890925</c:v>
                </c:pt>
                <c:pt idx="701">
                  <c:v>3.1086495546269646</c:v>
                </c:pt>
                <c:pt idx="702">
                  <c:v>3.2119144579477017</c:v>
                </c:pt>
                <c:pt idx="703">
                  <c:v>3.3174655534771631</c:v>
                </c:pt>
                <c:pt idx="704">
                  <c:v>3.4252961874264805</c:v>
                </c:pt>
                <c:pt idx="705">
                  <c:v>3.535397288315103</c:v>
                </c:pt>
                <c:pt idx="706">
                  <c:v>3.647757401554359</c:v>
                </c:pt>
                <c:pt idx="707">
                  <c:v>3.7623627335743697</c:v>
                </c:pt>
                <c:pt idx="708">
                  <c:v>3.8791972050929262</c:v>
                </c:pt>
                <c:pt idx="709">
                  <c:v>3.9982425130498833</c:v>
                </c:pt>
                <c:pt idx="710">
                  <c:v>4.1194782006612956</c:v>
                </c:pt>
                <c:pt idx="711">
                  <c:v>4.2428817349871135</c:v>
                </c:pt>
                <c:pt idx="712">
                  <c:v>4.3684285913533056</c:v>
                </c:pt>
                <c:pt idx="713">
                  <c:v>4.4960923439269189</c:v>
                </c:pt>
                <c:pt idx="714">
                  <c:v>4.6258447617080511</c:v>
                </c:pt>
                <c:pt idx="715">
                  <c:v>4.7576559091789266</c:v>
                </c:pt>
                <c:pt idx="716">
                  <c:v>4.8914942508357813</c:v>
                </c:pt>
                <c:pt idx="717">
                  <c:v>5.0273267588235031</c:v>
                </c:pt>
                <c:pt idx="718">
                  <c:v>5.1651190228971933</c:v>
                </c:pt>
                <c:pt idx="719">
                  <c:v>5.3048353619467008</c:v>
                </c:pt>
                <c:pt idx="720">
                  <c:v>5.4464389363402708</c:v>
                </c:pt>
                <c:pt idx="721">
                  <c:v>5.5898918603707202</c:v>
                </c:pt>
                <c:pt idx="722">
                  <c:v>5.7351553141204894</c:v>
                </c:pt>
                <c:pt idx="723">
                  <c:v>5.8821896541014604</c:v>
                </c:pt>
                <c:pt idx="724">
                  <c:v>6.0309545220686074</c:v>
                </c:pt>
                <c:pt idx="725">
                  <c:v>6.1814089514523136</c:v>
                </c:pt>
                <c:pt idx="726">
                  <c:v>6.3335114709073039</c:v>
                </c:pt>
                <c:pt idx="727">
                  <c:v>6.4872202045229743</c:v>
                </c:pt>
                <c:pt idx="728">
                  <c:v>6.6424929682966809</c:v>
                </c:pt>
                <c:pt idx="729">
                  <c:v>6.799287362522338</c:v>
                </c:pt>
                <c:pt idx="730">
                  <c:v>6.9575608597995533</c:v>
                </c:pt>
                <c:pt idx="731">
                  <c:v>7.1172708884200162</c:v>
                </c:pt>
                <c:pt idx="732">
                  <c:v>7.2783749109370506</c:v>
                </c:pt>
                <c:pt idx="733">
                  <c:v>7.4408304977725122</c:v>
                </c:pt>
                <c:pt idx="734">
                  <c:v>7.6045953957592882</c:v>
                </c:pt>
                <c:pt idx="735">
                  <c:v>7.7696275915606918</c:v>
                </c:pt>
                <c:pt idx="736">
                  <c:v>7.9358853699460692</c:v>
                </c:pt>
                <c:pt idx="737">
                  <c:v>8.1033273669385206</c:v>
                </c:pt>
                <c:pt idx="738">
                  <c:v>8.2719126178824691</c:v>
                </c:pt>
                <c:pt idx="739">
                  <c:v>8.441600600507881</c:v>
                </c:pt>
                <c:pt idx="740">
                  <c:v>8.6123512730934255</c:v>
                </c:pt>
                <c:pt idx="741">
                  <c:v>8.7841251078531606</c:v>
                </c:pt>
                <c:pt idx="742">
                  <c:v>8.9568831196897509</c:v>
                </c:pt>
                <c:pt idx="743">
                  <c:v>9.1305868904736567</c:v>
                </c:pt>
                <c:pt idx="744">
                  <c:v>9.3051985890203444</c:v>
                </c:pt>
                <c:pt idx="745">
                  <c:v>9.4806809869470712</c:v>
                </c:pt>
                <c:pt idx="746">
                  <c:v>9.6569974705991637</c:v>
                </c:pt>
                <c:pt idx="747">
                  <c:v>9.8341120492402876</c:v>
                </c:pt>
                <c:pt idx="748">
                  <c:v>10.011989359704287</c:v>
                </c:pt>
                <c:pt idx="749">
                  <c:v>10.190594667707305</c:v>
                </c:pt>
                <c:pt idx="750">
                  <c:v>10.369893866018186</c:v>
                </c:pt>
                <c:pt idx="751">
                  <c:v>10.549853469682891</c:v>
                </c:pt>
                <c:pt idx="752">
                  <c:v>10.730440608495613</c:v>
                </c:pt>
                <c:pt idx="753">
                  <c:v>10.911623016904137</c:v>
                </c:pt>
                <c:pt idx="754">
                  <c:v>11.093369021531689</c:v>
                </c:pt>
                <c:pt idx="755">
                  <c:v>11.275647526491843</c:v>
                </c:pt>
                <c:pt idx="756">
                  <c:v>11.458427996665394</c:v>
                </c:pt>
                <c:pt idx="757">
                  <c:v>11.641680439101419</c:v>
                </c:pt>
                <c:pt idx="758">
                  <c:v>11.825375382697011</c:v>
                </c:pt>
                <c:pt idx="759">
                  <c:v>12.009483856302378</c:v>
                </c:pt>
                <c:pt idx="760">
                  <c:v>12.19397736539065</c:v>
                </c:pt>
                <c:pt idx="761">
                  <c:v>12.378827867423091</c:v>
                </c:pt>
                <c:pt idx="762">
                  <c:v>12.564007746033724</c:v>
                </c:pt>
                <c:pt idx="763">
                  <c:v>12.749489784149496</c:v>
                </c:pt>
                <c:pt idx="764">
                  <c:v>12.935247136154592</c:v>
                </c:pt>
                <c:pt idx="765">
                  <c:v>13.121253299201612</c:v>
                </c:pt>
                <c:pt idx="766">
                  <c:v>13.307482083764834</c:v>
                </c:pt>
                <c:pt idx="767">
                  <c:v>13.493907583525418</c:v>
                </c:pt>
                <c:pt idx="768">
                  <c:v>13.680504144672621</c:v>
                </c:pt>
                <c:pt idx="769">
                  <c:v>13.867246334699306</c:v>
                </c:pt>
                <c:pt idx="770">
                  <c:v>14.054108910768264</c:v>
                </c:pt>
                <c:pt idx="771">
                  <c:v>14.241066787716505</c:v>
                </c:pt>
                <c:pt idx="772">
                  <c:v>14.428095005767286</c:v>
                </c:pt>
                <c:pt idx="773">
                  <c:v>14.615168698012443</c:v>
                </c:pt>
                <c:pt idx="774">
                  <c:v>14.802263057726957</c:v>
                </c:pt>
                <c:pt idx="775">
                  <c:v>14.989353305576174</c:v>
                </c:pt>
                <c:pt idx="776">
                  <c:v>15.176414656774151</c:v>
                </c:pt>
                <c:pt idx="777">
                  <c:v>15.36342228825173</c:v>
                </c:pt>
                <c:pt idx="778">
                  <c:v>15.550351305892809</c:v>
                </c:pt>
                <c:pt idx="779">
                  <c:v>15.737176711897838</c:v>
                </c:pt>
                <c:pt idx="780">
                  <c:v>15.923873372335542</c:v>
                </c:pt>
                <c:pt idx="781">
                  <c:v>16.110415984944634</c:v>
                </c:pt>
                <c:pt idx="782">
                  <c:v>16.296779047250894</c:v>
                </c:pt>
                <c:pt idx="783">
                  <c:v>16.48293682506764</c:v>
                </c:pt>
                <c:pt idx="784">
                  <c:v>16.66886332145074</c:v>
                </c:pt>
                <c:pt idx="785">
                  <c:v>16.854532246184771</c:v>
                </c:pt>
                <c:pt idx="786">
                  <c:v>17.039916985880343</c:v>
                </c:pt>
                <c:pt idx="787">
                  <c:v>17.22499057476859</c:v>
                </c:pt>
                <c:pt idx="788">
                  <c:v>17.409725666284743</c:v>
                </c:pt>
                <c:pt idx="789">
                  <c:v>17.59409450553801</c:v>
                </c:pt>
                <c:pt idx="790">
                  <c:v>17.778068902772599</c:v>
                </c:pt>
                <c:pt idx="791">
                  <c:v>17.961620207930974</c:v>
                </c:pt>
                <c:pt idx="792">
                  <c:v>18.14471928643805</c:v>
                </c:pt>
                <c:pt idx="793">
                  <c:v>18.327336496332379</c:v>
                </c:pt>
                <c:pt idx="794">
                  <c:v>18.509441666878228</c:v>
                </c:pt>
                <c:pt idx="795">
                  <c:v>18.691004078799903</c:v>
                </c:pt>
                <c:pt idx="796">
                  <c:v>18.871992446287901</c:v>
                </c:pt>
                <c:pt idx="797">
                  <c:v>19.052374900934041</c:v>
                </c:pt>
                <c:pt idx="798">
                  <c:v>19.232118977759619</c:v>
                </c:pt>
                <c:pt idx="799">
                  <c:v>19.411191603508701</c:v>
                </c:pt>
                <c:pt idx="800">
                  <c:v>19.589559087384522</c:v>
                </c:pt>
                <c:pt idx="801">
                  <c:v>19.767187114413385</c:v>
                </c:pt>
                <c:pt idx="802">
                  <c:v>19.944040741625415</c:v>
                </c:pt>
                <c:pt idx="803">
                  <c:v>20.120084397245929</c:v>
                </c:pt>
                <c:pt idx="804">
                  <c:v>20.295281883093956</c:v>
                </c:pt>
                <c:pt idx="805">
                  <c:v>20.469596380386662</c:v>
                </c:pt>
                <c:pt idx="806">
                  <c:v>20.642990459147835</c:v>
                </c:pt>
                <c:pt idx="807">
                  <c:v>20.815426091417365</c:v>
                </c:pt>
                <c:pt idx="808">
                  <c:v>20.986864668455027</c:v>
                </c:pt>
                <c:pt idx="809">
                  <c:v>21.157267022125989</c:v>
                </c:pt>
                <c:pt idx="810">
                  <c:v>21.326593450645611</c:v>
                </c:pt>
                <c:pt idx="811">
                  <c:v>21.494803748855634</c:v>
                </c:pt>
                <c:pt idx="812">
                  <c:v>21.661857243179337</c:v>
                </c:pt>
                <c:pt idx="813">
                  <c:v>21.827712831399197</c:v>
                </c:pt>
                <c:pt idx="814">
                  <c:v>21.992329027372335</c:v>
                </c:pt>
                <c:pt idx="815">
                  <c:v>22.155664010776427</c:v>
                </c:pt>
                <c:pt idx="816">
                  <c:v>22.317675681955876</c:v>
                </c:pt>
                <c:pt idx="817">
                  <c:v>22.478321721904809</c:v>
                </c:pt>
                <c:pt idx="818">
                  <c:v>22.637559657390902</c:v>
                </c:pt>
              </c:numCache>
            </c:numRef>
          </c:yVal>
          <c:smooth val="1"/>
          <c:extLst>
            <c:ext xmlns:c16="http://schemas.microsoft.com/office/drawing/2014/chart" uri="{C3380CC4-5D6E-409C-BE32-E72D297353CC}">
              <c16:uniqueId val="{00000000-54C3-4991-BDBF-382F7A201936}"/>
            </c:ext>
          </c:extLst>
        </c:ser>
        <c:dLbls>
          <c:showLegendKey val="0"/>
          <c:showVal val="0"/>
          <c:showCatName val="0"/>
          <c:showSerName val="0"/>
          <c:showPercent val="0"/>
          <c:showBubbleSize val="0"/>
        </c:dLbls>
        <c:axId val="529360000"/>
        <c:axId val="52936192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Sheet2!$AY$4:$AY$822</c:f>
              <c:numCache>
                <c:formatCode>0.0000</c:formatCode>
                <c:ptCount val="819"/>
                <c:pt idx="0">
                  <c:v>5.5414012738853297E-6</c:v>
                </c:pt>
                <c:pt idx="1">
                  <c:v>5.6704770909825013E-6</c:v>
                </c:pt>
                <c:pt idx="2">
                  <c:v>5.80255947009095E-6</c:v>
                </c:pt>
                <c:pt idx="3">
                  <c:v>5.9377184430363936E-6</c:v>
                </c:pt>
                <c:pt idx="4">
                  <c:v>6.0760256728953306E-6</c:v>
                </c:pt>
                <c:pt idx="5">
                  <c:v>6.2175544919917424E-6</c:v>
                </c:pt>
                <c:pt idx="6">
                  <c:v>6.3623799407788772E-6</c:v>
                </c:pt>
                <c:pt idx="7">
                  <c:v>6.5105788076266611E-6</c:v>
                </c:pt>
                <c:pt idx="8">
                  <c:v>6.6622296695359494E-6</c:v>
                </c:pt>
                <c:pt idx="9">
                  <c:v>6.8174129338010598E-6</c:v>
                </c:pt>
                <c:pt idx="10">
                  <c:v>6.9762108806428005E-6</c:v>
                </c:pt>
                <c:pt idx="11">
                  <c:v>7.1387077068345228E-6</c:v>
                </c:pt>
                <c:pt idx="12">
                  <c:v>7.3049895703443769E-6</c:v>
                </c:pt>
                <c:pt idx="13">
                  <c:v>7.4751446360173933E-6</c:v>
                </c:pt>
                <c:pt idx="14">
                  <c:v>7.649263122321668E-6</c:v>
                </c:pt>
                <c:pt idx="15">
                  <c:v>7.8274373491833577E-6</c:v>
                </c:pt>
                <c:pt idx="16">
                  <c:v>8.0097617869359706E-6</c:v>
                </c:pt>
                <c:pt idx="17">
                  <c:v>8.1963331064097456E-6</c:v>
                </c:pt>
                <c:pt idx="18">
                  <c:v>8.3872502301878391E-6</c:v>
                </c:pt>
                <c:pt idx="19">
                  <c:v>8.5826143850563529E-6</c:v>
                </c:pt>
                <c:pt idx="20">
                  <c:v>8.7825291556761552E-6</c:v>
                </c:pt>
                <c:pt idx="21">
                  <c:v>8.9871005395048124E-6</c:v>
                </c:pt>
                <c:pt idx="22">
                  <c:v>9.1964370029978598E-6</c:v>
                </c:pt>
                <c:pt idx="23">
                  <c:v>9.4106495391191254E-6</c:v>
                </c:pt>
                <c:pt idx="24">
                  <c:v>9.6298517261907039E-6</c:v>
                </c:pt>
                <c:pt idx="25">
                  <c:v>9.85415978811367E-6</c:v>
                </c:pt>
                <c:pt idx="26">
                  <c:v>1.0083692655991511E-5</c:v>
                </c:pt>
                <c:pt idx="27">
                  <c:v>1.0318572031189015E-5</c:v>
                </c:pt>
                <c:pt idx="28">
                  <c:v>1.0558922449859901E-5</c:v>
                </c:pt>
                <c:pt idx="29">
                  <c:v>1.0804871348977564E-5</c:v>
                </c:pt>
                <c:pt idx="30">
                  <c:v>1.1056549133903831E-5</c:v>
                </c:pt>
                <c:pt idx="31">
                  <c:v>1.1314089247531624E-5</c:v>
                </c:pt>
                <c:pt idx="32">
                  <c:v>1.1577628241038134E-5</c:v>
                </c:pt>
                <c:pt idx="33">
                  <c:v>1.184730584628607E-5</c:v>
                </c:pt>
                <c:pt idx="34">
                  <c:v>1.2123265049911336E-5</c:v>
                </c:pt>
                <c:pt idx="35">
                  <c:v>1.2405652169136443E-5</c:v>
                </c:pt>
                <c:pt idx="36">
                  <c:v>1.2694616929349849E-5</c:v>
                </c:pt>
                <c:pt idx="37">
                  <c:v>1.299031254349232E-5</c:v>
                </c:pt>
                <c:pt idx="38">
                  <c:v>1.329289579329245E-5</c:v>
                </c:pt>
                <c:pt idx="39">
                  <c:v>1.360252711239447E-5</c:v>
                </c:pt>
                <c:pt idx="40">
                  <c:v>1.3919370671422206E-5</c:v>
                </c:pt>
                <c:pt idx="41">
                  <c:v>1.4243594465024589E-5</c:v>
                </c:pt>
                <c:pt idx="42">
                  <c:v>1.4575370400948577E-5</c:v>
                </c:pt>
                <c:pt idx="43">
                  <c:v>1.4914874391186989E-5</c:v>
                </c:pt>
                <c:pt idx="44">
                  <c:v>1.5262286445249309E-5</c:v>
                </c:pt>
                <c:pt idx="45">
                  <c:v>1.5617790765605147E-5</c:v>
                </c:pt>
                <c:pt idx="46">
                  <c:v>1.5981575845350795E-5</c:v>
                </c:pt>
                <c:pt idx="47">
                  <c:v>1.6353834568150818E-5</c:v>
                </c:pt>
                <c:pt idx="48">
                  <c:v>1.6734764310507455E-5</c:v>
                </c:pt>
                <c:pt idx="49">
                  <c:v>1.7124567046412328E-5</c:v>
                </c:pt>
                <c:pt idx="50">
                  <c:v>1.7523449454435639E-5</c:v>
                </c:pt>
                <c:pt idx="51">
                  <c:v>1.7931623027309957E-5</c:v>
                </c:pt>
                <c:pt idx="52">
                  <c:v>1.8349304184066458E-5</c:v>
                </c:pt>
                <c:pt idx="53">
                  <c:v>1.8776714384783094E-5</c:v>
                </c:pt>
                <c:pt idx="54">
                  <c:v>1.9214080248005739E-5</c:v>
                </c:pt>
                <c:pt idx="55">
                  <c:v>1.9661633670904279E-5</c:v>
                </c:pt>
                <c:pt idx="56">
                  <c:v>2.0119611952227636E-5</c:v>
                </c:pt>
                <c:pt idx="57">
                  <c:v>2.0588257918122599E-5</c:v>
                </c:pt>
                <c:pt idx="58">
                  <c:v>2.1067820050883553E-5</c:v>
                </c:pt>
                <c:pt idx="59">
                  <c:v>2.155855262070105E-5</c:v>
                </c:pt>
                <c:pt idx="60">
                  <c:v>2.2060715820479221E-5</c:v>
                </c:pt>
                <c:pt idx="61">
                  <c:v>2.2574575903793496E-5</c:v>
                </c:pt>
                <c:pt idx="62">
                  <c:v>2.3100405326061789E-5</c:v>
                </c:pt>
                <c:pt idx="63">
                  <c:v>2.363848288900396E-5</c:v>
                </c:pt>
                <c:pt idx="64">
                  <c:v>2.4189093888466204E-5</c:v>
                </c:pt>
                <c:pt idx="65">
                  <c:v>2.4752530265688607E-5</c:v>
                </c:pt>
                <c:pt idx="66">
                  <c:v>2.5329090762096336E-5</c:v>
                </c:pt>
                <c:pt idx="67">
                  <c:v>2.5919081077696278E-5</c:v>
                </c:pt>
                <c:pt idx="68">
                  <c:v>2.6522814033163211E-5</c:v>
                </c:pt>
                <c:pt idx="69">
                  <c:v>2.7140609735701454E-5</c:v>
                </c:pt>
                <c:pt idx="70">
                  <c:v>2.7772795748769999E-5</c:v>
                </c:pt>
                <c:pt idx="71">
                  <c:v>2.8419707265760938E-5</c:v>
                </c:pt>
                <c:pt idx="72">
                  <c:v>2.9081687287723486E-5</c:v>
                </c:pt>
                <c:pt idx="73">
                  <c:v>2.9759086805227605E-5</c:v>
                </c:pt>
                <c:pt idx="74">
                  <c:v>3.0452264984463916E-5</c:v>
                </c:pt>
                <c:pt idx="75">
                  <c:v>3.1161589357678358E-5</c:v>
                </c:pt>
                <c:pt idx="76">
                  <c:v>3.1887436018042616E-5</c:v>
                </c:pt>
                <c:pt idx="77">
                  <c:v>3.2630189819063778E-5</c:v>
                </c:pt>
                <c:pt idx="78">
                  <c:v>3.3390244578638582E-5</c:v>
                </c:pt>
                <c:pt idx="79">
                  <c:v>3.4168003287861102E-5</c:v>
                </c:pt>
                <c:pt idx="80">
                  <c:v>3.4963878324693816E-5</c:v>
                </c:pt>
                <c:pt idx="81">
                  <c:v>3.5778291672615892E-5</c:v>
                </c:pt>
                <c:pt idx="82">
                  <c:v>3.6611675144364452E-5</c:v>
                </c:pt>
                <c:pt idx="83">
                  <c:v>3.7464470610887342E-5</c:v>
                </c:pt>
                <c:pt idx="84">
                  <c:v>3.8337130235628992E-5</c:v>
                </c:pt>
                <c:pt idx="85">
                  <c:v>3.9230116714273495E-5</c:v>
                </c:pt>
                <c:pt idx="86">
                  <c:v>4.0143903520071821E-5</c:v>
                </c:pt>
                <c:pt idx="87">
                  <c:v>4.1078975154883839E-5</c:v>
                </c:pt>
                <c:pt idx="88">
                  <c:v>4.2035827406067421E-5</c:v>
                </c:pt>
                <c:pt idx="89">
                  <c:v>4.3014967609351684E-5</c:v>
                </c:pt>
                <c:pt idx="90">
                  <c:v>4.4016914917832779E-5</c:v>
                </c:pt>
                <c:pt idx="91">
                  <c:v>4.5042200577236E-5</c:v>
                </c:pt>
                <c:pt idx="92">
                  <c:v>4.6091368207589239E-5</c:v>
                </c:pt>
                <c:pt idx="93">
                  <c:v>4.716497409145747E-5</c:v>
                </c:pt>
                <c:pt idx="94">
                  <c:v>4.8263587468891183E-5</c:v>
                </c:pt>
                <c:pt idx="95">
                  <c:v>4.9387790839244961E-5</c:v>
                </c:pt>
                <c:pt idx="96">
                  <c:v>5.0538180270026333E-5</c:v>
                </c:pt>
                <c:pt idx="97">
                  <c:v>5.1715365712938749E-5</c:v>
                </c:pt>
                <c:pt idx="98">
                  <c:v>5.2919971327285856E-5</c:v>
                </c:pt>
                <c:pt idx="99">
                  <c:v>5.4152635810909258E-5</c:v>
                </c:pt>
                <c:pt idx="100">
                  <c:v>5.5414012738834349E-5</c:v>
                </c:pt>
                <c:pt idx="101">
                  <c:v>5.6704770909804734E-5</c:v>
                </c:pt>
                <c:pt idx="102">
                  <c:v>5.8025594700887752E-5</c:v>
                </c:pt>
                <c:pt idx="103">
                  <c:v>5.9377184430340639E-5</c:v>
                </c:pt>
                <c:pt idx="104">
                  <c:v>6.0760256728928387E-5</c:v>
                </c:pt>
                <c:pt idx="105">
                  <c:v>6.2175544919890671E-5</c:v>
                </c:pt>
                <c:pt idx="106">
                  <c:v>6.3623799407760119E-5</c:v>
                </c:pt>
                <c:pt idx="107">
                  <c:v>6.5105788076235855E-5</c:v>
                </c:pt>
                <c:pt idx="108">
                  <c:v>6.6622296695326592E-5</c:v>
                </c:pt>
                <c:pt idx="109">
                  <c:v>6.8174129337975349E-5</c:v>
                </c:pt>
                <c:pt idx="110">
                  <c:v>6.9762108806390208E-5</c:v>
                </c:pt>
                <c:pt idx="111">
                  <c:v>7.138707706830474E-5</c:v>
                </c:pt>
                <c:pt idx="112">
                  <c:v>7.3049895703400432E-5</c:v>
                </c:pt>
                <c:pt idx="113">
                  <c:v>7.4751446360127465E-5</c:v>
                </c:pt>
                <c:pt idx="114">
                  <c:v>7.6492631223166915E-5</c:v>
                </c:pt>
                <c:pt idx="115">
                  <c:v>7.8274373491780218E-5</c:v>
                </c:pt>
                <c:pt idx="116">
                  <c:v>8.0097617869302572E-5</c:v>
                </c:pt>
                <c:pt idx="117">
                  <c:v>8.1963331064036253E-5</c:v>
                </c:pt>
                <c:pt idx="118">
                  <c:v>8.3872502301812746E-5</c:v>
                </c:pt>
                <c:pt idx="119">
                  <c:v>8.5826143850493191E-5</c:v>
                </c:pt>
                <c:pt idx="120">
                  <c:v>8.7825291556686272E-5</c:v>
                </c:pt>
                <c:pt idx="121">
                  <c:v>8.9871005394967371E-5</c:v>
                </c:pt>
                <c:pt idx="122">
                  <c:v>9.1964370029892106E-5</c:v>
                </c:pt>
                <c:pt idx="123">
                  <c:v>9.4106495391098501E-5</c:v>
                </c:pt>
                <c:pt idx="124">
                  <c:v>9.6298517261807733E-5</c:v>
                </c:pt>
                <c:pt idx="125">
                  <c:v>9.8541597881030251E-5</c:v>
                </c:pt>
                <c:pt idx="126">
                  <c:v>1.0083692655980098E-4</c:v>
                </c:pt>
                <c:pt idx="127">
                  <c:v>1.0318572031176791E-4</c:v>
                </c:pt>
                <c:pt idx="128">
                  <c:v>1.05589224498468E-4</c:v>
                </c:pt>
                <c:pt idx="129">
                  <c:v>1.0804871348963526E-4</c:v>
                </c:pt>
                <c:pt idx="130">
                  <c:v>1.1056549133888789E-4</c:v>
                </c:pt>
                <c:pt idx="131">
                  <c:v>1.1314089247515514E-4</c:v>
                </c:pt>
                <c:pt idx="132">
                  <c:v>1.1577628241020862E-4</c:v>
                </c:pt>
                <c:pt idx="133">
                  <c:v>1.1847305846267568E-4</c:v>
                </c:pt>
                <c:pt idx="134">
                  <c:v>1.2123265049891501E-4</c:v>
                </c:pt>
                <c:pt idx="135">
                  <c:v>1.2405652169115205E-4</c:v>
                </c:pt>
                <c:pt idx="136">
                  <c:v>1.2694616929327088E-4</c:v>
                </c:pt>
                <c:pt idx="137">
                  <c:v>1.2990312543467925E-4</c:v>
                </c:pt>
                <c:pt idx="138">
                  <c:v>1.3292895793266316E-4</c:v>
                </c:pt>
                <c:pt idx="139">
                  <c:v>1.3602527112366471E-4</c:v>
                </c:pt>
                <c:pt idx="140">
                  <c:v>1.3919370671392197E-4</c:v>
                </c:pt>
                <c:pt idx="141">
                  <c:v>1.4243594464992439E-4</c:v>
                </c:pt>
                <c:pt idx="142">
                  <c:v>1.457537040091412E-4</c:v>
                </c:pt>
                <c:pt idx="143">
                  <c:v>1.491487439115008E-4</c:v>
                </c:pt>
                <c:pt idx="144">
                  <c:v>1.5262286445209754E-4</c:v>
                </c:pt>
                <c:pt idx="145">
                  <c:v>1.5617790765562754E-4</c:v>
                </c:pt>
                <c:pt idx="146">
                  <c:v>1.5981575845305375E-4</c:v>
                </c:pt>
                <c:pt idx="147">
                  <c:v>1.6353834568102159E-4</c:v>
                </c:pt>
                <c:pt idx="148">
                  <c:v>1.6734764310455307E-4</c:v>
                </c:pt>
                <c:pt idx="149">
                  <c:v>1.7124567046356457E-4</c:v>
                </c:pt>
                <c:pt idx="150">
                  <c:v>1.7523449454375769E-4</c:v>
                </c:pt>
                <c:pt idx="151">
                  <c:v>1.793162302724579E-4</c:v>
                </c:pt>
                <c:pt idx="152">
                  <c:v>1.8349304183997713E-4</c:v>
                </c:pt>
                <c:pt idx="153">
                  <c:v>1.877671438470941E-4</c:v>
                </c:pt>
                <c:pt idx="154">
                  <c:v>1.92140802479268E-4</c:v>
                </c:pt>
                <c:pt idx="155">
                  <c:v>1.9661633670819704E-4</c:v>
                </c:pt>
                <c:pt idx="156">
                  <c:v>2.0119611952137002E-4</c:v>
                </c:pt>
                <c:pt idx="157">
                  <c:v>2.0588257918025479E-4</c:v>
                </c:pt>
                <c:pt idx="158">
                  <c:v>2.1067820050779508E-4</c:v>
                </c:pt>
                <c:pt idx="159">
                  <c:v>2.1558552620589542E-4</c:v>
                </c:pt>
                <c:pt idx="160">
                  <c:v>2.2060715820359749E-4</c:v>
                </c:pt>
                <c:pt idx="161">
                  <c:v>2.2574575903665462E-4</c:v>
                </c:pt>
                <c:pt idx="162">
                  <c:v>2.310040532592462E-4</c:v>
                </c:pt>
                <c:pt idx="163">
                  <c:v>2.3638482888856986E-4</c:v>
                </c:pt>
                <c:pt idx="164">
                  <c:v>2.4189093888308708E-4</c:v>
                </c:pt>
                <c:pt idx="165">
                  <c:v>2.475253026551985E-4</c:v>
                </c:pt>
                <c:pt idx="166">
                  <c:v>2.5329090761915532E-4</c:v>
                </c:pt>
                <c:pt idx="167">
                  <c:v>2.5919081077502521E-4</c:v>
                </c:pt>
                <c:pt idx="168">
                  <c:v>2.6522814032955608E-4</c:v>
                </c:pt>
                <c:pt idx="169">
                  <c:v>2.7140609735478978E-4</c:v>
                </c:pt>
                <c:pt idx="170">
                  <c:v>2.7772795748531631E-4</c:v>
                </c:pt>
                <c:pt idx="171">
                  <c:v>2.8419707265505518E-4</c:v>
                </c:pt>
                <c:pt idx="172">
                  <c:v>2.9081687287449789E-4</c:v>
                </c:pt>
                <c:pt idx="173">
                  <c:v>2.9759086804934326E-4</c:v>
                </c:pt>
                <c:pt idx="174">
                  <c:v>3.0452264984149691E-4</c:v>
                </c:pt>
                <c:pt idx="175">
                  <c:v>3.1161589357341638E-4</c:v>
                </c:pt>
                <c:pt idx="176">
                  <c:v>3.1887436017681819E-4</c:v>
                </c:pt>
                <c:pt idx="177">
                  <c:v>3.2630189818677168E-4</c:v>
                </c:pt>
                <c:pt idx="178">
                  <c:v>3.339024457822429E-4</c:v>
                </c:pt>
                <c:pt idx="179">
                  <c:v>3.4168003287417205E-4</c:v>
                </c:pt>
                <c:pt idx="180">
                  <c:v>3.4963878324218144E-4</c:v>
                </c:pt>
                <c:pt idx="181">
                  <c:v>3.5778291672106246E-4</c:v>
                </c:pt>
                <c:pt idx="182">
                  <c:v>3.6611675143818353E-4</c:v>
                </c:pt>
                <c:pt idx="183">
                  <c:v>3.746447061030218E-4</c:v>
                </c:pt>
                <c:pt idx="184">
                  <c:v>3.8337130235001978E-4</c:v>
                </c:pt>
                <c:pt idx="185">
                  <c:v>3.9230116713601635E-4</c:v>
                </c:pt>
                <c:pt idx="186">
                  <c:v>4.014390351935188E-4</c:v>
                </c:pt>
                <c:pt idx="187">
                  <c:v>4.1078975154112436E-4</c:v>
                </c:pt>
                <c:pt idx="188">
                  <c:v>4.203582740524085E-4</c:v>
                </c:pt>
                <c:pt idx="189">
                  <c:v>4.3014967608465999E-4</c:v>
                </c:pt>
                <c:pt idx="190">
                  <c:v>4.4016914916883751E-4</c:v>
                </c:pt>
                <c:pt idx="191">
                  <c:v>4.5042200576219098E-4</c:v>
                </c:pt>
                <c:pt idx="192">
                  <c:v>4.6091368206499592E-4</c:v>
                </c:pt>
                <c:pt idx="193">
                  <c:v>4.7164974090289967E-4</c:v>
                </c:pt>
                <c:pt idx="194">
                  <c:v>4.8263587467640138E-4</c:v>
                </c:pt>
                <c:pt idx="195">
                  <c:v>4.9387790837904471E-4</c:v>
                </c:pt>
                <c:pt idx="196">
                  <c:v>5.0538180268589914E-4</c:v>
                </c:pt>
                <c:pt idx="197">
                  <c:v>5.1715365711399615E-4</c:v>
                </c:pt>
                <c:pt idx="198">
                  <c:v>5.2919971325636635E-4</c:v>
                </c:pt>
                <c:pt idx="199">
                  <c:v>5.4152635809142074E-4</c:v>
                </c:pt>
                <c:pt idx="200">
                  <c:v>5.5414012736940794E-4</c:v>
                </c:pt>
                <c:pt idx="201">
                  <c:v>5.6704770907775755E-4</c:v>
                </c:pt>
                <c:pt idx="202">
                  <c:v>5.8025594698713661E-4</c:v>
                </c:pt>
                <c:pt idx="203">
                  <c:v>5.9377184428011044E-4</c:v>
                </c:pt>
                <c:pt idx="204">
                  <c:v>6.0760256726432194E-4</c:v>
                </c:pt>
                <c:pt idx="205">
                  <c:v>6.2175544917215963E-4</c:v>
                </c:pt>
                <c:pt idx="206">
                  <c:v>6.3623799404894103E-4</c:v>
                </c:pt>
                <c:pt idx="207">
                  <c:v>6.5105788073164866E-4</c:v>
                </c:pt>
                <c:pt idx="208">
                  <c:v>6.662229669203597E-4</c:v>
                </c:pt>
                <c:pt idx="209">
                  <c:v>6.8174129334449358E-4</c:v>
                </c:pt>
                <c:pt idx="210">
                  <c:v>6.9762108802612062E-4</c:v>
                </c:pt>
                <c:pt idx="211">
                  <c:v>7.1387077064256389E-4</c:v>
                </c:pt>
                <c:pt idx="212">
                  <c:v>7.3049895699062552E-4</c:v>
                </c:pt>
                <c:pt idx="213">
                  <c:v>7.475144635547933E-4</c:v>
                </c:pt>
                <c:pt idx="214">
                  <c:v>7.6492631218186334E-4</c:v>
                </c:pt>
                <c:pt idx="215">
                  <c:v>7.827437348644343E-4</c:v>
                </c:pt>
                <c:pt idx="216">
                  <c:v>8.0097617863584105E-4</c:v>
                </c:pt>
                <c:pt idx="217">
                  <c:v>8.1963331057908801E-4</c:v>
                </c:pt>
                <c:pt idx="218">
                  <c:v>8.3872502295247056E-4</c:v>
                </c:pt>
                <c:pt idx="219">
                  <c:v>8.5826143843457925E-4</c:v>
                </c:pt>
                <c:pt idx="220">
                  <c:v>8.7825291549147835E-4</c:v>
                </c:pt>
                <c:pt idx="221">
                  <c:v>8.9871005386889832E-4</c:v>
                </c:pt>
                <c:pt idx="222">
                  <c:v>9.1964370021236849E-4</c:v>
                </c:pt>
                <c:pt idx="223">
                  <c:v>9.4106495381824208E-4</c:v>
                </c:pt>
                <c:pt idx="224">
                  <c:v>9.6298517251870155E-4</c:v>
                </c:pt>
                <c:pt idx="225">
                  <c:v>9.854159787038195E-4</c:v>
                </c:pt>
                <c:pt idx="226">
                  <c:v>1.008369265483911E-3</c:v>
                </c:pt>
                <c:pt idx="227">
                  <c:v>1.0318572029954199E-3</c:v>
                </c:pt>
                <c:pt idx="228">
                  <c:v>1.0558922448536772E-3</c:v>
                </c:pt>
                <c:pt idx="229">
                  <c:v>1.0804871347559804E-3</c:v>
                </c:pt>
                <c:pt idx="230">
                  <c:v>1.1056549132384675E-3</c:v>
                </c:pt>
                <c:pt idx="231">
                  <c:v>1.131408924590383E-3</c:v>
                </c:pt>
                <c:pt idx="232">
                  <c:v>1.1577628239293905E-3</c:v>
                </c:pt>
                <c:pt idx="233">
                  <c:v>1.1847305844417105E-3</c:v>
                </c:pt>
                <c:pt idx="234">
                  <c:v>1.2123265047908689E-3</c:v>
                </c:pt>
                <c:pt idx="235">
                  <c:v>1.2405652166990586E-3</c:v>
                </c:pt>
                <c:pt idx="236">
                  <c:v>1.2694616927050519E-3</c:v>
                </c:pt>
                <c:pt idx="237">
                  <c:v>1.2990312541028537E-3</c:v>
                </c:pt>
                <c:pt idx="238">
                  <c:v>1.3292895790652465E-3</c:v>
                </c:pt>
                <c:pt idx="239">
                  <c:v>1.3602527109565683E-3</c:v>
                </c:pt>
                <c:pt idx="240">
                  <c:v>1.3919370668391095E-3</c:v>
                </c:pt>
                <c:pt idx="241">
                  <c:v>1.4243594461776702E-3</c:v>
                </c:pt>
                <c:pt idx="242">
                  <c:v>1.4575370397468394E-3</c:v>
                </c:pt>
                <c:pt idx="243">
                  <c:v>1.4914874387457918E-3</c:v>
                </c:pt>
                <c:pt idx="244">
                  <c:v>1.526228644125353E-3</c:v>
                </c:pt>
                <c:pt idx="245">
                  <c:v>1.5617790761323583E-3</c:v>
                </c:pt>
                <c:pt idx="246">
                  <c:v>1.5981575840763021E-3</c:v>
                </c:pt>
                <c:pt idx="247">
                  <c:v>1.635383456323494E-3</c:v>
                </c:pt>
                <c:pt idx="248">
                  <c:v>1.6734764305239987E-3</c:v>
                </c:pt>
                <c:pt idx="249">
                  <c:v>1.7124567040768127E-3</c:v>
                </c:pt>
                <c:pt idx="250">
                  <c:v>1.7523449448388169E-3</c:v>
                </c:pt>
                <c:pt idx="251">
                  <c:v>1.7931623020829963E-3</c:v>
                </c:pt>
                <c:pt idx="252">
                  <c:v>1.8349304177122992E-3</c:v>
                </c:pt>
                <c:pt idx="253">
                  <c:v>1.8776714377343011E-3</c:v>
                </c:pt>
                <c:pt idx="254">
                  <c:v>1.9214080240033524E-3</c:v>
                </c:pt>
                <c:pt idx="255">
                  <c:v>1.9661633662361915E-3</c:v>
                </c:pt>
                <c:pt idx="256">
                  <c:v>2.0119611943074257E-3</c:v>
                </c:pt>
                <c:pt idx="257">
                  <c:v>2.0588257908314587E-3</c:v>
                </c:pt>
                <c:pt idx="258">
                  <c:v>2.1067820040374025E-3</c:v>
                </c:pt>
                <c:pt idx="259">
                  <c:v>2.1558552609439899E-3</c:v>
                </c:pt>
                <c:pt idx="260">
                  <c:v>2.2060715808412648E-3</c:v>
                </c:pt>
                <c:pt idx="261">
                  <c:v>2.2574575890863908E-3</c:v>
                </c:pt>
                <c:pt idx="262">
                  <c:v>2.310040531220746E-3</c:v>
                </c:pt>
                <c:pt idx="263">
                  <c:v>2.3638482874158762E-3</c:v>
                </c:pt>
                <c:pt idx="264">
                  <c:v>2.4189093872559251E-3</c:v>
                </c:pt>
                <c:pt idx="265">
                  <c:v>2.4752530248643972E-3</c:v>
                </c:pt>
                <c:pt idx="266">
                  <c:v>2.5329090743832659E-3</c:v>
                </c:pt>
                <c:pt idx="267">
                  <c:v>2.5919081058126364E-3</c:v>
                </c:pt>
                <c:pt idx="268">
                  <c:v>2.6522814012193627E-3</c:v>
                </c:pt>
                <c:pt idx="269">
                  <c:v>2.714060971323211E-3</c:v>
                </c:pt>
                <c:pt idx="270">
                  <c:v>2.7772795724693637E-3</c:v>
                </c:pt>
                <c:pt idx="271">
                  <c:v>2.8419707239962671E-3</c:v>
                </c:pt>
                <c:pt idx="272">
                  <c:v>2.9081687260080042E-3</c:v>
                </c:pt>
                <c:pt idx="273">
                  <c:v>2.9759086775607143E-3</c:v>
                </c:pt>
                <c:pt idx="274">
                  <c:v>3.0452264952724982E-3</c:v>
                </c:pt>
                <c:pt idx="275">
                  <c:v>3.116158932366944E-3</c:v>
                </c:pt>
                <c:pt idx="276">
                  <c:v>3.1887435981601373E-3</c:v>
                </c:pt>
                <c:pt idx="277">
                  <c:v>3.2630189780016154E-3</c:v>
                </c:pt>
                <c:pt idx="278">
                  <c:v>3.3390244536798319E-3</c:v>
                </c:pt>
                <c:pt idx="279">
                  <c:v>3.4168003243028417E-3</c:v>
                </c:pt>
                <c:pt idx="280">
                  <c:v>3.4963878276654684E-3</c:v>
                </c:pt>
                <c:pt idx="281">
                  <c:v>3.5778291621141002E-3</c:v>
                </c:pt>
                <c:pt idx="282">
                  <c:v>3.6611675089208077E-3</c:v>
                </c:pt>
                <c:pt idx="283">
                  <c:v>3.7464470551786182E-3</c:v>
                </c:pt>
                <c:pt idx="284">
                  <c:v>3.8337130172300909E-3</c:v>
                </c:pt>
                <c:pt idx="285">
                  <c:v>3.9230116646416149E-3</c:v>
                </c:pt>
                <c:pt idx="286">
                  <c:v>4.0143903447361325E-3</c:v>
                </c:pt>
                <c:pt idx="287">
                  <c:v>4.1078975076973088E-3</c:v>
                </c:pt>
                <c:pt idx="288">
                  <c:v>4.2035827322584544E-3</c:v>
                </c:pt>
                <c:pt idx="289">
                  <c:v>4.3014967519898091E-3</c:v>
                </c:pt>
                <c:pt idx="290">
                  <c:v>4.4016914821981539E-3</c:v>
                </c:pt>
                <c:pt idx="291">
                  <c:v>4.5042200474529424E-3</c:v>
                </c:pt>
                <c:pt idx="292">
                  <c:v>4.6091368097538176E-3</c:v>
                </c:pt>
                <c:pt idx="293">
                  <c:v>4.7164973973534445E-3</c:v>
                </c:pt>
                <c:pt idx="294">
                  <c:v>4.8263587342535549E-3</c:v>
                </c:pt>
                <c:pt idx="295">
                  <c:v>4.9387790703852323E-3</c:v>
                </c:pt>
                <c:pt idx="296">
                  <c:v>5.0538180124950404E-3</c:v>
                </c:pt>
                <c:pt idx="297">
                  <c:v>5.1715365557486945E-3</c:v>
                </c:pt>
                <c:pt idx="298">
                  <c:v>5.2919971160716121E-3</c:v>
                </c:pt>
                <c:pt idx="299">
                  <c:v>5.4152635632426435E-3</c:v>
                </c:pt>
                <c:pt idx="300">
                  <c:v>5.5414012547586496E-3</c:v>
                </c:pt>
                <c:pt idx="301">
                  <c:v>5.6704770704878796E-3</c:v>
                </c:pt>
                <c:pt idx="302">
                  <c:v>5.8025594481305523E-3</c:v>
                </c:pt>
                <c:pt idx="303">
                  <c:v>5.9377184195053903E-3</c:v>
                </c:pt>
                <c:pt idx="304">
                  <c:v>6.0760256476813917E-3</c:v>
                </c:pt>
                <c:pt idx="305">
                  <c:v>6.2175544649745217E-3</c:v>
                </c:pt>
                <c:pt idx="306">
                  <c:v>6.362379911829372E-3</c:v>
                </c:pt>
                <c:pt idx="307">
                  <c:v>6.5105787766066934E-3</c:v>
                </c:pt>
                <c:pt idx="308">
                  <c:v>6.6622296362974405E-3</c:v>
                </c:pt>
                <c:pt idx="309">
                  <c:v>6.8174128981853535E-3</c:v>
                </c:pt>
                <c:pt idx="310">
                  <c:v>6.9762108424798663E-3</c:v>
                </c:pt>
                <c:pt idx="311">
                  <c:v>7.1387076659421723E-3</c:v>
                </c:pt>
                <c:pt idx="312">
                  <c:v>7.3049895265274185E-3</c:v>
                </c:pt>
                <c:pt idx="313">
                  <c:v>7.4751445890666752E-3</c:v>
                </c:pt>
                <c:pt idx="314">
                  <c:v>7.6492630720130473E-3</c:v>
                </c:pt>
                <c:pt idx="315">
                  <c:v>7.8274372952766846E-3</c:v>
                </c:pt>
                <c:pt idx="316">
                  <c:v>8.0097617291738955E-3</c:v>
                </c:pt>
                <c:pt idx="317">
                  <c:v>8.1963330445165641E-3</c:v>
                </c:pt>
                <c:pt idx="318">
                  <c:v>8.3872501638680777E-3</c:v>
                </c:pt>
                <c:pt idx="319">
                  <c:v>8.5826143139934308E-3</c:v>
                </c:pt>
                <c:pt idx="320">
                  <c:v>8.782529079530841E-3</c:v>
                </c:pt>
                <c:pt idx="321">
                  <c:v>8.9871004579136354E-3</c:v>
                </c:pt>
                <c:pt idx="322">
                  <c:v>9.1964369155712964E-3</c:v>
                </c:pt>
                <c:pt idx="323">
                  <c:v>9.4106494454398552E-3</c:v>
                </c:pt>
                <c:pt idx="324">
                  <c:v>9.6298516258115363E-3</c:v>
                </c:pt>
                <c:pt idx="325">
                  <c:v>9.8541596805554431E-3</c:v>
                </c:pt>
                <c:pt idx="326">
                  <c:v>1.0083692540740777E-2</c:v>
                </c:pt>
                <c:pt idx="327">
                  <c:v>1.0318571907695584E-2</c:v>
                </c:pt>
                <c:pt idx="328">
                  <c:v>1.055892231753428E-2</c:v>
                </c:pt>
                <c:pt idx="329">
                  <c:v>1.080487120718808E-2</c:v>
                </c:pt>
                <c:pt idx="330">
                  <c:v>1.1056548981973661E-2</c:v>
                </c:pt>
                <c:pt idx="331">
                  <c:v>1.1314089084735485E-2</c:v>
                </c:pt>
                <c:pt idx="332">
                  <c:v>1.1577628066598884E-2</c:v>
                </c:pt>
                <c:pt idx="333">
                  <c:v>1.1847305659371017E-2</c:v>
                </c:pt>
                <c:pt idx="334">
                  <c:v>1.2123264849628244E-2</c:v>
                </c:pt>
                <c:pt idx="335">
                  <c:v>1.2405651954529506E-2</c:v>
                </c:pt>
                <c:pt idx="336">
                  <c:v>1.2694616699394305E-2</c:v>
                </c:pt>
                <c:pt idx="337">
                  <c:v>1.299031229709049E-2</c:v>
                </c:pt>
                <c:pt idx="338">
                  <c:v>1.3292895529268097E-2</c:v>
                </c:pt>
                <c:pt idx="339">
                  <c:v>1.3602526829487231E-2</c:v>
                </c:pt>
                <c:pt idx="340">
                  <c:v>1.3919370368281593E-2</c:v>
                </c:pt>
                <c:pt idx="341">
                  <c:v>1.4243594140203545E-2</c:v>
                </c:pt>
                <c:pt idx="342">
                  <c:v>1.4575370052896486E-2</c:v>
                </c:pt>
                <c:pt idx="343">
                  <c:v>1.4914874018242404E-2</c:v>
                </c:pt>
                <c:pt idx="344">
                  <c:v>1.5262286045631934E-2</c:v>
                </c:pt>
                <c:pt idx="345">
                  <c:v>1.5617790337407381E-2</c:v>
                </c:pt>
                <c:pt idx="346">
                  <c:v>1.5981575386528578E-2</c:v>
                </c:pt>
                <c:pt idx="347">
                  <c:v>1.6353834076513866E-2</c:v>
                </c:pt>
                <c:pt idx="348">
                  <c:v>1.6734763783708927E-2</c:v>
                </c:pt>
                <c:pt idx="349">
                  <c:v>1.7124566481937498E-2</c:v>
                </c:pt>
                <c:pt idx="350">
                  <c:v>1.7523448849589909E-2</c:v>
                </c:pt>
                <c:pt idx="351">
                  <c:v>1.7931622379206022E-2</c:v>
                </c:pt>
                <c:pt idx="352">
                  <c:v>1.8349303489610485E-2</c:v>
                </c:pt>
                <c:pt idx="353">
                  <c:v>1.8776713640660046E-2</c:v>
                </c:pt>
                <c:pt idx="354">
                  <c:v>1.9214079450663498E-2</c:v>
                </c:pt>
                <c:pt idx="355">
                  <c:v>1.9661632816536621E-2</c:v>
                </c:pt>
                <c:pt idx="356">
                  <c:v>2.0119611036756125E-2</c:v>
                </c:pt>
                <c:pt idx="357">
                  <c:v>2.0588256937177096E-2</c:v>
                </c:pt>
                <c:pt idx="358">
                  <c:v>2.1067818999781485E-2</c:v>
                </c:pt>
                <c:pt idx="359">
                  <c:v>2.1558551494424826E-2</c:v>
                </c:pt>
                <c:pt idx="360">
                  <c:v>2.2060714613652433E-2</c:v>
                </c:pt>
                <c:pt idx="361">
                  <c:v>2.2574574610655221E-2</c:v>
                </c:pt>
                <c:pt idx="362">
                  <c:v>2.3100403940439138E-2</c:v>
                </c:pt>
                <c:pt idx="363">
                  <c:v>2.3638481404282437E-2</c:v>
                </c:pt>
                <c:pt idx="364">
                  <c:v>2.4189092297558348E-2</c:v>
                </c:pt>
                <c:pt idx="365">
                  <c:v>2.4752528561000055E-2</c:v>
                </c:pt>
                <c:pt idx="366">
                  <c:v>2.5329088935489619E-2</c:v>
                </c:pt>
                <c:pt idx="367">
                  <c:v>2.5919079120451841E-2</c:v>
                </c:pt>
                <c:pt idx="368">
                  <c:v>2.6522811935937925E-2</c:v>
                </c:pt>
                <c:pt idx="369">
                  <c:v>2.7140607488483952E-2</c:v>
                </c:pt>
                <c:pt idx="370">
                  <c:v>2.7772793340833032E-2</c:v>
                </c:pt>
                <c:pt idx="371">
                  <c:v>2.8419704685609923E-2</c:v>
                </c:pt>
                <c:pt idx="372">
                  <c:v>2.9081684523041777E-2</c:v>
                </c:pt>
                <c:pt idx="373">
                  <c:v>2.9759083842817689E-2</c:v>
                </c:pt>
                <c:pt idx="374">
                  <c:v>3.0452261810184438E-2</c:v>
                </c:pt>
                <c:pt idx="375">
                  <c:v>3.1161585956376539E-2</c:v>
                </c:pt>
                <c:pt idx="376">
                  <c:v>3.1887432373481982E-2</c:v>
                </c:pt>
                <c:pt idx="377">
                  <c:v>3.2630185913846602E-2</c:v>
                </c:pt>
                <c:pt idx="378">
                  <c:v>3.3390240394123687E-2</c:v>
                </c:pt>
                <c:pt idx="379">
                  <c:v>3.4167998804072501E-2</c:v>
                </c:pt>
                <c:pt idx="380">
                  <c:v>3.4963873520227666E-2</c:v>
                </c:pt>
                <c:pt idx="381">
                  <c:v>3.5778286524537579E-2</c:v>
                </c:pt>
                <c:pt idx="382">
                  <c:v>3.6611669628099128E-2</c:v>
                </c:pt>
                <c:pt idx="383">
                  <c:v>3.7464464700102396E-2</c:v>
                </c:pt>
                <c:pt idx="384">
                  <c:v>3.8337123902108722E-2</c:v>
                </c:pt>
                <c:pt idx="385">
                  <c:v>3.923010992778414E-2</c:v>
                </c:pt>
                <c:pt idx="386">
                  <c:v>4.0143896248217459E-2</c:v>
                </c:pt>
                <c:pt idx="387">
                  <c:v>4.1078967362951448E-2</c:v>
                </c:pt>
                <c:pt idx="388">
                  <c:v>4.2035819056861413E-2</c:v>
                </c:pt>
                <c:pt idx="389">
                  <c:v>4.3014958663016113E-2</c:v>
                </c:pt>
                <c:pt idx="390">
                  <c:v>4.4016905331661554E-2</c:v>
                </c:pt>
                <c:pt idx="391">
                  <c:v>4.5042190305468452E-2</c:v>
                </c:pt>
                <c:pt idx="392">
                  <c:v>4.6091357201192014E-2</c:v>
                </c:pt>
                <c:pt idx="393">
                  <c:v>4.7164962297890384E-2</c:v>
                </c:pt>
                <c:pt idx="394">
                  <c:v>4.8263574831856434E-2</c:v>
                </c:pt>
                <c:pt idx="395">
                  <c:v>4.9387777298418332E-2</c:v>
                </c:pt>
                <c:pt idx="396">
                  <c:v>5.0538165760769291E-2</c:v>
                </c:pt>
                <c:pt idx="397">
                  <c:v>5.1715350165989826E-2</c:v>
                </c:pt>
                <c:pt idx="398">
                  <c:v>5.2919954668430226E-2</c:v>
                </c:pt>
                <c:pt idx="399">
                  <c:v>5.415261796062406E-2</c:v>
                </c:pt>
                <c:pt idx="400">
                  <c:v>5.5413993611909358E-2</c:v>
                </c:pt>
                <c:pt idx="401">
                  <c:v>5.6704750414935667E-2</c:v>
                </c:pt>
                <c:pt idx="402">
                  <c:v>5.8025572740240394E-2</c:v>
                </c:pt>
                <c:pt idx="403">
                  <c:v>5.93771608990835E-2</c:v>
                </c:pt>
                <c:pt idx="404">
                  <c:v>6.0760231514732595E-2</c:v>
                </c:pt>
                <c:pt idx="405">
                  <c:v>6.2175517902393722E-2</c:v>
                </c:pt>
                <c:pt idx="406">
                  <c:v>6.3623770457991238E-2</c:v>
                </c:pt>
                <c:pt idx="407">
                  <c:v>6.5105757056000677E-2</c:v>
                </c:pt>
                <c:pt idx="408">
                  <c:v>6.662226345654669E-2</c:v>
                </c:pt>
                <c:pt idx="409">
                  <c:v>6.8174093721982118E-2</c:v>
                </c:pt>
                <c:pt idx="410">
                  <c:v>6.9762070643167112E-2</c:v>
                </c:pt>
                <c:pt idx="411">
                  <c:v>7.13870361756761E-2</c:v>
                </c:pt>
                <c:pt idx="412">
                  <c:v>7.3049851886161088E-2</c:v>
                </c:pt>
                <c:pt idx="413">
                  <c:v>7.4751399409111657E-2</c:v>
                </c:pt>
                <c:pt idx="414">
                  <c:v>7.649258091424925E-2</c:v>
                </c:pt>
                <c:pt idx="415">
                  <c:v>7.827431958480649E-2</c:v>
                </c:pt>
                <c:pt idx="416">
                  <c:v>8.0097560106942231E-2</c:v>
                </c:pt>
                <c:pt idx="417">
                  <c:v>8.1963269170555339E-2</c:v>
                </c:pt>
                <c:pt idx="418">
                  <c:v>8.3872435981756838E-2</c:v>
                </c:pt>
                <c:pt idx="419">
                  <c:v>8.582607278727733E-2</c:v>
                </c:pt>
                <c:pt idx="420">
                  <c:v>8.7825215411083277E-2</c:v>
                </c:pt>
                <c:pt idx="421">
                  <c:v>8.9870923803491168E-2</c:v>
                </c:pt>
                <c:pt idx="422">
                  <c:v>9.196428260305628E-2</c:v>
                </c:pt>
                <c:pt idx="423">
                  <c:v>9.4106401711562995E-2</c:v>
                </c:pt>
                <c:pt idx="424">
                  <c:v>9.6298416882384524E-2</c:v>
                </c:pt>
                <c:pt idx="425">
                  <c:v>9.85414903225489E-2</c:v>
                </c:pt>
                <c:pt idx="426">
                  <c:v>0.10083681130882181</c:v>
                </c:pt>
                <c:pt idx="427">
                  <c:v>0.10318559681812969</c:v>
                </c:pt>
                <c:pt idx="428">
                  <c:v>0.105589092172663</c:v>
                </c:pt>
                <c:pt idx="429">
                  <c:v>0.10804857169999459</c:v>
                </c:pt>
                <c:pt idx="430">
                  <c:v>0.11056533940856619</c:v>
                </c:pt>
                <c:pt idx="431">
                  <c:v>0.11314072967890024</c:v>
                </c:pt>
                <c:pt idx="432">
                  <c:v>0.11577610797089871</c:v>
                </c:pt>
                <c:pt idx="433">
                  <c:v>0.1184728715476099</c:v>
                </c:pt>
                <c:pt idx="434">
                  <c:v>0.12123245021583891</c:v>
                </c:pt>
                <c:pt idx="435">
                  <c:v>0.12405630708399801</c:v>
                </c:pt>
                <c:pt idx="436">
                  <c:v>0.12694593933759399</c:v>
                </c:pt>
                <c:pt idx="437">
                  <c:v>0.12990287903276804</c:v>
                </c:pt>
                <c:pt idx="438">
                  <c:v>0.13292869390829876</c:v>
                </c:pt>
                <c:pt idx="439">
                  <c:v>0.13602498821650671</c:v>
                </c:pt>
                <c:pt idx="440">
                  <c:v>0.13919340357349164</c:v>
                </c:pt>
                <c:pt idx="441">
                  <c:v>0.14243561982915798</c:v>
                </c:pt>
                <c:pt idx="442">
                  <c:v>0.14575335595748365</c:v>
                </c:pt>
                <c:pt idx="443">
                  <c:v>0.14914837096750289</c:v>
                </c:pt>
                <c:pt idx="444">
                  <c:v>0.15262246483548508</c:v>
                </c:pt>
                <c:pt idx="445">
                  <c:v>0.15617747945880373</c:v>
                </c:pt>
                <c:pt idx="446">
                  <c:v>0.15981529963199259</c:v>
                </c:pt>
                <c:pt idx="447">
                  <c:v>0.16353785404551194</c:v>
                </c:pt>
                <c:pt idx="448">
                  <c:v>0.16734711630774241</c:v>
                </c:pt>
                <c:pt idx="449">
                  <c:v>0.17124510599075662</c:v>
                </c:pt>
                <c:pt idx="450">
                  <c:v>0.17523388970040926</c:v>
                </c:pt>
                <c:pt idx="451">
                  <c:v>0.17931558217131641</c:v>
                </c:pt>
                <c:pt idx="452">
                  <c:v>0.18349234738729658</c:v>
                </c:pt>
                <c:pt idx="453">
                  <c:v>0.18776639972787046</c:v>
                </c:pt>
                <c:pt idx="454">
                  <c:v>0.19214000514141238</c:v>
                </c:pt>
                <c:pt idx="455">
                  <c:v>0.19661548234558163</c:v>
                </c:pt>
                <c:pt idx="456">
                  <c:v>0.20119520405565938</c:v>
                </c:pt>
                <c:pt idx="457">
                  <c:v>0.20588159824143712</c:v>
                </c:pt>
                <c:pt idx="458">
                  <c:v>0.21067714941332405</c:v>
                </c:pt>
                <c:pt idx="459">
                  <c:v>0.21558439993833795</c:v>
                </c:pt>
                <c:pt idx="460">
                  <c:v>0.22060595138668285</c:v>
                </c:pt>
                <c:pt idx="461">
                  <c:v>0.22574446590961178</c:v>
                </c:pt>
                <c:pt idx="462">
                  <c:v>0.23100266764930513</c:v>
                </c:pt>
                <c:pt idx="463">
                  <c:v>0.23638334418149712</c:v>
                </c:pt>
                <c:pt idx="464">
                  <c:v>0.24188934799161457</c:v>
                </c:pt>
                <c:pt idx="465">
                  <c:v>0.24752359798519694</c:v>
                </c:pt>
                <c:pt idx="466">
                  <c:v>0.25328908103336895</c:v>
                </c:pt>
                <c:pt idx="467">
                  <c:v>0.25918885355424887</c:v>
                </c:pt>
                <c:pt idx="468">
                  <c:v>0.26522604313100645</c:v>
                </c:pt>
                <c:pt idx="469">
                  <c:v>0.27140385016751267</c:v>
                </c:pt>
                <c:pt idx="470">
                  <c:v>0.27772554958239937</c:v>
                </c:pt>
                <c:pt idx="471">
                  <c:v>0.28419449254242779</c:v>
                </c:pt>
                <c:pt idx="472">
                  <c:v>0.2908141082360638</c:v>
                </c:pt>
                <c:pt idx="473">
                  <c:v>0.29758790568819671</c:v>
                </c:pt>
                <c:pt idx="474">
                  <c:v>0.30451947561692838</c:v>
                </c:pt>
                <c:pt idx="475">
                  <c:v>0.31161249233341815</c:v>
                </c:pt>
                <c:pt idx="476">
                  <c:v>0.31887071568575859</c:v>
                </c:pt>
                <c:pt idx="477">
                  <c:v>0.32629799304790086</c:v>
                </c:pt>
                <c:pt idx="478">
                  <c:v>0.33389826135465822</c:v>
                </c:pt>
                <c:pt idx="479">
                  <c:v>0.34167554918383986</c:v>
                </c:pt>
                <c:pt idx="480">
                  <c:v>0.34963397888659997</c:v>
                </c:pt>
                <c:pt idx="481">
                  <c:v>0.3577777687671061</c:v>
                </c:pt>
                <c:pt idx="482">
                  <c:v>0.36611123531264345</c:v>
                </c:pt>
                <c:pt idx="483">
                  <c:v>0.37463879547531553</c:v>
                </c:pt>
                <c:pt idx="484">
                  <c:v>0.38336496900651884</c:v>
                </c:pt>
                <c:pt idx="485">
                  <c:v>0.39229438084537949</c:v>
                </c:pt>
                <c:pt idx="486">
                  <c:v>0.40143176356240406</c:v>
                </c:pt>
                <c:pt idx="487">
                  <c:v>0.41078195985957594</c:v>
                </c:pt>
                <c:pt idx="488">
                  <c:v>0.42034992512819352</c:v>
                </c:pt>
                <c:pt idx="489">
                  <c:v>0.43014073006575398</c:v>
                </c:pt>
                <c:pt idx="490">
                  <c:v>0.44015956335322109</c:v>
                </c:pt>
                <c:pt idx="491">
                  <c:v>0.45041173439404264</c:v>
                </c:pt>
                <c:pt idx="492">
                  <c:v>0.46090267611631408</c:v>
                </c:pt>
                <c:pt idx="493">
                  <c:v>0.47163794783950469</c:v>
                </c:pt>
                <c:pt idx="494">
                  <c:v>0.48262323820721365</c:v>
                </c:pt>
                <c:pt idx="495">
                  <c:v>0.49386436818742935</c:v>
                </c:pt>
                <c:pt idx="496">
                  <c:v>0.50536729414180503</c:v>
                </c:pt>
                <c:pt idx="497">
                  <c:v>0.51713811096550477</c:v>
                </c:pt>
                <c:pt idx="498">
                  <c:v>0.52918305529919851</c:v>
                </c:pt>
                <c:pt idx="499">
                  <c:v>0.54150850881480161</c:v>
                </c:pt>
                <c:pt idx="500">
                  <c:v>0.55412100157662203</c:v>
                </c:pt>
                <c:pt idx="501">
                  <c:v>0.56702721547956136</c:v>
                </c:pt>
                <c:pt idx="502">
                  <c:v>0.58023398776611557</c:v>
                </c:pt>
                <c:pt idx="503">
                  <c:v>0.59374831462387889</c:v>
                </c:pt>
                <c:pt idx="504">
                  <c:v>0.60757735486535491</c:v>
                </c:pt>
                <c:pt idx="505">
                  <c:v>0.62172843369186115</c:v>
                </c:pt>
                <c:pt idx="506">
                  <c:v>0.6362090465434036</c:v>
                </c:pt>
                <c:pt idx="507">
                  <c:v>0.65102686303635537</c:v>
                </c:pt>
                <c:pt idx="508">
                  <c:v>0.66618973099091161</c:v>
                </c:pt>
                <c:pt idx="509">
                  <c:v>0.68170568055015313</c:v>
                </c:pt>
                <c:pt idx="510">
                  <c:v>0.69758292839293712</c:v>
                </c:pt>
                <c:pt idx="511">
                  <c:v>0.71382988204233744</c:v>
                </c:pt>
                <c:pt idx="512">
                  <c:v>0.73045514427190761</c:v>
                </c:pt>
                <c:pt idx="513">
                  <c:v>0.74746751761176877</c:v>
                </c:pt>
                <c:pt idx="514">
                  <c:v>0.7648760089566754</c:v>
                </c:pt>
                <c:pt idx="515">
                  <c:v>0.78268983427820515</c:v>
                </c:pt>
                <c:pt idx="516">
                  <c:v>0.8009184234432728</c:v>
                </c:pt>
                <c:pt idx="517">
                  <c:v>0.81957142514120307</c:v>
                </c:pt>
                <c:pt idx="518">
                  <c:v>0.83865871192163832</c:v>
                </c:pt>
                <c:pt idx="519">
                  <c:v>0.85819038534555658</c:v>
                </c:pt>
                <c:pt idx="520">
                  <c:v>0.87817678125176279</c:v>
                </c:pt>
                <c:pt idx="521">
                  <c:v>0.8986284751411806</c:v>
                </c:pt>
                <c:pt idx="522">
                  <c:v>0.91955628768139908</c:v>
                </c:pt>
                <c:pt idx="523">
                  <c:v>0.94097129033384952</c:v>
                </c:pt>
                <c:pt idx="524">
                  <c:v>0.96288481110610569</c:v>
                </c:pt>
                <c:pt idx="525">
                  <c:v>0.9853084404317769</c:v>
                </c:pt>
                <c:pt idx="526">
                  <c:v>1.0082540371805444</c:v>
                </c:pt>
                <c:pt idx="527">
                  <c:v>1.0317337348008284</c:v>
                </c:pt>
                <c:pt idx="528">
                  <c:v>1.0557599475977104</c:v>
                </c:pt>
                <c:pt idx="529">
                  <c:v>1.0803453771486622</c:v>
                </c:pt>
                <c:pt idx="530">
                  <c:v>1.1055030188597175</c:v>
                </c:pt>
                <c:pt idx="531">
                  <c:v>1.1312461686647017</c:v>
                </c:pt>
                <c:pt idx="532">
                  <c:v>1.1575884298701564</c:v>
                </c:pt>
                <c:pt idx="533">
                  <c:v>1.1845437201486446</c:v>
                </c:pt>
                <c:pt idx="534">
                  <c:v>1.2121262786830684</c:v>
                </c:pt>
                <c:pt idx="535">
                  <c:v>1.2403506734647096</c:v>
                </c:pt>
                <c:pt idx="536">
                  <c:v>1.269231808747642</c:v>
                </c:pt>
                <c:pt idx="537">
                  <c:v>1.2987849326621848</c:v>
                </c:pt>
                <c:pt idx="538">
                  <c:v>1.3290256449900881</c:v>
                </c:pt>
                <c:pt idx="539">
                  <c:v>1.3599699051041041</c:v>
                </c:pt>
                <c:pt idx="540">
                  <c:v>1.3916340400745537</c:v>
                </c:pt>
                <c:pt idx="541">
                  <c:v>1.4240347529455484</c:v>
                </c:pt>
                <c:pt idx="542">
                  <c:v>1.4571891311833938</c:v>
                </c:pt>
                <c:pt idx="543">
                  <c:v>1.4911146552998131</c:v>
                </c:pt>
                <c:pt idx="544">
                  <c:v>1.5258292076524096</c:v>
                </c:pt>
                <c:pt idx="545">
                  <c:v>1.5613510814248794</c:v>
                </c:pt>
                <c:pt idx="546">
                  <c:v>1.5976989897893288</c:v>
                </c:pt>
                <c:pt idx="547">
                  <c:v>1.6348920752530856</c:v>
                </c:pt>
                <c:pt idx="548">
                  <c:v>1.6729499191921418</c:v>
                </c:pt>
                <c:pt idx="549">
                  <c:v>1.7118925515734844</c:v>
                </c:pt>
                <c:pt idx="550">
                  <c:v>1.7517404608682732</c:v>
                </c:pt>
                <c:pt idx="551">
                  <c:v>1.7925146041579052</c:v>
                </c:pt>
                <c:pt idx="552">
                  <c:v>1.834236417434461</c:v>
                </c:pt>
                <c:pt idx="553">
                  <c:v>1.8769278260977784</c:v>
                </c:pt>
                <c:pt idx="554">
                  <c:v>1.920611255649912</c:v>
                </c:pt>
                <c:pt idx="555">
                  <c:v>1.9653096425887713</c:v>
                </c:pt>
                <c:pt idx="556">
                  <c:v>2.0110464455018868</c:v>
                </c:pt>
                <c:pt idx="557">
                  <c:v>2.0578456563611209</c:v>
                </c:pt>
                <c:pt idx="558">
                  <c:v>2.1057318120190849</c:v>
                </c:pt>
                <c:pt idx="559">
                  <c:v>2.154730005907493</c:v>
                </c:pt>
                <c:pt idx="560">
                  <c:v>2.2048658999376034</c:v>
                </c:pt>
                <c:pt idx="561">
                  <c:v>2.2561657366024841</c:v>
                </c:pt>
                <c:pt idx="562">
                  <c:v>2.308656351280419</c:v>
                </c:pt>
                <c:pt idx="563">
                  <c:v>2.3623651847386191</c:v>
                </c:pt>
                <c:pt idx="564">
                  <c:v>2.4173202958356725</c:v>
                </c:pt>
                <c:pt idx="565">
                  <c:v>2.4735503744209804</c:v>
                </c:pt>
                <c:pt idx="566">
                  <c:v>2.531084754428754</c:v>
                </c:pt>
                <c:pt idx="567">
                  <c:v>2.5899534271637918</c:v>
                </c:pt>
                <c:pt idx="568">
                  <c:v>2.6501870547754076</c:v>
                </c:pt>
                <c:pt idx="569">
                  <c:v>2.7118169839155812</c:v>
                </c:pt>
                <c:pt idx="570">
                  <c:v>2.7748752595764308</c:v>
                </c:pt>
                <c:pt idx="571">
                  <c:v>2.8393946391016072</c:v>
                </c:pt>
                <c:pt idx="572">
                  <c:v>2.9054086063652216</c:v>
                </c:pt>
                <c:pt idx="573">
                  <c:v>2.9729513861111863</c:v>
                </c:pt>
                <c:pt idx="574">
                  <c:v>3.0420579584448997</c:v>
                </c:pt>
                <c:pt idx="575">
                  <c:v>3.112764073468242</c:v>
                </c:pt>
                <c:pt idx="576">
                  <c:v>3.1851062660476606</c:v>
                </c:pt>
                <c:pt idx="577">
                  <c:v>3.2591218707041385</c:v>
                </c:pt>
                <c:pt idx="578">
                  <c:v>3.3348490366124905</c:v>
                </c:pt>
                <c:pt idx="579">
                  <c:v>3.4123267426961603</c:v>
                </c:pt>
                <c:pt idx="580">
                  <c:v>3.4915948128022349</c:v>
                </c:pt>
                <c:pt idx="581">
                  <c:v>3.5726939309398973</c:v>
                </c:pt>
                <c:pt idx="582">
                  <c:v>3.6556656565638419</c:v>
                </c:pt>
                <c:pt idx="583">
                  <c:v>3.740552439882594</c:v>
                </c:pt>
                <c:pt idx="584">
                  <c:v>3.8273976371694554</c:v>
                </c:pt>
                <c:pt idx="585">
                  <c:v>3.9162455260522284</c:v>
                </c:pt>
                <c:pt idx="586">
                  <c:v>4.0071413207553714</c:v>
                </c:pt>
                <c:pt idx="587">
                  <c:v>4.100131187266074</c:v>
                </c:pt>
                <c:pt idx="588">
                  <c:v>4.1952622583933969</c:v>
                </c:pt>
                <c:pt idx="589">
                  <c:v>4.2925826486868015</c:v>
                </c:pt>
                <c:pt idx="590">
                  <c:v>4.3921414691776954</c:v>
                </c:pt>
                <c:pt idx="591">
                  <c:v>4.4939888419047547</c:v>
                </c:pt>
                <c:pt idx="592">
                  <c:v>4.5981759141805227</c:v>
                </c:pt>
                <c:pt idx="593">
                  <c:v>4.7047548725533197</c:v>
                </c:pt>
                <c:pt idx="594">
                  <c:v>4.8137789564152023</c:v>
                </c:pt>
                <c:pt idx="595">
                  <c:v>4.9253024712026336</c:v>
                </c:pt>
                <c:pt idx="596">
                  <c:v>5.0393808011322525</c:v>
                </c:pt>
                <c:pt idx="597">
                  <c:v>5.1560704214115294</c:v>
                </c:pt>
                <c:pt idx="598">
                  <c:v>5.2754289098561795</c:v>
                </c:pt>
                <c:pt idx="599">
                  <c:v>5.3975149578452708</c:v>
                </c:pt>
                <c:pt idx="600">
                  <c:v>5.5223883805370759</c:v>
                </c:pt>
                <c:pt idx="601">
                  <c:v>5.6501101262648348</c:v>
                </c:pt>
                <c:pt idx="602">
                  <c:v>5.7807422850250001</c:v>
                </c:pt>
                <c:pt idx="603">
                  <c:v>5.9143480959656598</c:v>
                </c:pt>
                <c:pt idx="604">
                  <c:v>6.0509919537752586</c:v>
                </c:pt>
                <c:pt idx="605">
                  <c:v>6.1907394138661687</c:v>
                </c:pt>
                <c:pt idx="606">
                  <c:v>6.3336571962401864</c:v>
                </c:pt>
                <c:pt idx="607">
                  <c:v>6.4798131879158598</c:v>
                </c:pt>
                <c:pt idx="608">
                  <c:v>6.6292764437899505</c:v>
                </c:pt>
                <c:pt idx="609">
                  <c:v>6.7821171857972962</c:v>
                </c:pt>
                <c:pt idx="610">
                  <c:v>6.9384068002249979</c:v>
                </c:pt>
                <c:pt idx="611">
                  <c:v>7.0982178330282268</c:v>
                </c:pt>
                <c:pt idx="612">
                  <c:v>7.2616239829857685</c:v>
                </c:pt>
                <c:pt idx="613">
                  <c:v>7.4287000925241768</c:v>
                </c:pt>
                <c:pt idx="614">
                  <c:v>7.5995221360295657</c:v>
                </c:pt>
                <c:pt idx="615">
                  <c:v>7.77416720545608</c:v>
                </c:pt>
                <c:pt idx="616">
                  <c:v>7.952713493029691</c:v>
                </c:pt>
                <c:pt idx="617">
                  <c:v>8.1352402708353413</c:v>
                </c:pt>
                <c:pt idx="618">
                  <c:v>8.3218278670645454</c:v>
                </c:pt>
                <c:pt idx="619">
                  <c:v>8.5125576386894455</c:v>
                </c:pt>
                <c:pt idx="620">
                  <c:v>8.7075119403180103</c:v>
                </c:pt>
                <c:pt idx="621">
                  <c:v>8.9067740889736093</c:v>
                </c:pt>
                <c:pt idx="622">
                  <c:v>9.1104283245307123</c:v>
                </c:pt>
                <c:pt idx="623">
                  <c:v>9.3185597655269614</c:v>
                </c:pt>
                <c:pt idx="624">
                  <c:v>9.5312543600603181</c:v>
                </c:pt>
                <c:pt idx="625">
                  <c:v>9.7485988314688292</c:v>
                </c:pt>
                <c:pt idx="626">
                  <c:v>9.9706806184794612</c:v>
                </c:pt>
                <c:pt idx="627">
                  <c:v>10.197587809501572</c:v>
                </c:pt>
                <c:pt idx="628">
                  <c:v>10.429409070731369</c:v>
                </c:pt>
                <c:pt idx="629">
                  <c:v>10.66623356772234</c:v>
                </c:pt>
                <c:pt idx="630">
                  <c:v>10.908150880070313</c:v>
                </c:pt>
                <c:pt idx="631">
                  <c:v>11.155250908852011</c:v>
                </c:pt>
                <c:pt idx="632">
                  <c:v>11.407623776451153</c:v>
                </c:pt>
                <c:pt idx="633">
                  <c:v>11.665359718399666</c:v>
                </c:pt>
                <c:pt idx="634">
                  <c:v>11.928548966858832</c:v>
                </c:pt>
                <c:pt idx="635">
                  <c:v>12.197281625364097</c:v>
                </c:pt>
                <c:pt idx="636">
                  <c:v>12.471647534456654</c:v>
                </c:pt>
                <c:pt idx="637">
                  <c:v>12.751736127829945</c:v>
                </c:pt>
                <c:pt idx="638">
                  <c:v>13.037636278621612</c:v>
                </c:pt>
                <c:pt idx="639">
                  <c:v>13.329436135497255</c:v>
                </c:pt>
                <c:pt idx="640">
                  <c:v>13.627222948177323</c:v>
                </c:pt>
                <c:pt idx="641">
                  <c:v>13.931082882076529</c:v>
                </c:pt>
                <c:pt idx="642">
                  <c:v>14.241100821756156</c:v>
                </c:pt>
                <c:pt idx="643">
                  <c:v>14.557360162897725</c:v>
                </c:pt>
                <c:pt idx="644">
                  <c:v>14.879942592552361</c:v>
                </c:pt>
                <c:pt idx="645">
                  <c:v>15.208927857448966</c:v>
                </c:pt>
                <c:pt idx="646">
                  <c:v>15.544393520188803</c:v>
                </c:pt>
                <c:pt idx="647">
                  <c:v>15.886414703202394</c:v>
                </c:pt>
                <c:pt idx="648">
                  <c:v>16.235063820401649</c:v>
                </c:pt>
                <c:pt idx="649">
                  <c:v>16.590410296520339</c:v>
                </c:pt>
                <c:pt idx="650">
                  <c:v>16.952520274210304</c:v>
                </c:pt>
                <c:pt idx="651">
                  <c:v>17.321456309036044</c:v>
                </c:pt>
                <c:pt idx="652">
                  <c:v>17.697277052599851</c:v>
                </c:pt>
                <c:pt idx="653">
                  <c:v>18.080036924122879</c:v>
                </c:pt>
                <c:pt idx="654">
                  <c:v>18.469785770912349</c:v>
                </c:pt>
                <c:pt idx="655">
                  <c:v>18.866568518258134</c:v>
                </c:pt>
                <c:pt idx="656">
                  <c:v>19.270424809422522</c:v>
                </c:pt>
                <c:pt idx="657">
                  <c:v>19.681388636515486</c:v>
                </c:pt>
                <c:pt idx="658">
                  <c:v>20.099487963187446</c:v>
                </c:pt>
                <c:pt idx="659">
                  <c:v>20.524744340213445</c:v>
                </c:pt>
                <c:pt idx="660">
                  <c:v>20.957172515198369</c:v>
                </c:pt>
                <c:pt idx="661">
                  <c:v>21.396780037785874</c:v>
                </c:pt>
                <c:pt idx="662">
                  <c:v>21.843566861919914</c:v>
                </c:pt>
                <c:pt idx="663">
                  <c:v>22.297524946871892</c:v>
                </c:pt>
                <c:pt idx="664">
                  <c:v>22.758637858913492</c:v>
                </c:pt>
                <c:pt idx="665">
                  <c:v>23.226880375686353</c:v>
                </c:pt>
                <c:pt idx="666">
                  <c:v>23.702218095481175</c:v>
                </c:pt>
                <c:pt idx="667">
                  <c:v>24.184607053804214</c:v>
                </c:pt>
                <c:pt idx="668">
                  <c:v>24.6739933497621</c:v>
                </c:pt>
                <c:pt idx="669">
                  <c:v>25.170312784941636</c:v>
                </c:pt>
                <c:pt idx="670">
                  <c:v>25.673490517593965</c:v>
                </c:pt>
                <c:pt idx="671">
                  <c:v>26.18344073504969</c:v>
                </c:pt>
                <c:pt idx="672">
                  <c:v>26.700066347389662</c:v>
                </c:pt>
                <c:pt idx="673">
                  <c:v>27.223258705472258</c:v>
                </c:pt>
                <c:pt idx="674">
                  <c:v>27.752897346468657</c:v>
                </c:pt>
                <c:pt idx="675">
                  <c:v>28.288849770079157</c:v>
                </c:pt>
                <c:pt idx="676">
                  <c:v>28.830971248593571</c:v>
                </c:pt>
                <c:pt idx="677">
                  <c:v>29.379104673913528</c:v>
                </c:pt>
                <c:pt idx="678">
                  <c:v>29.933080444572038</c:v>
                </c:pt>
                <c:pt idx="679">
                  <c:v>30.492716395662864</c:v>
                </c:pt>
                <c:pt idx="680">
                  <c:v>31.057817774428717</c:v>
                </c:pt>
                <c:pt idx="681">
                  <c:v>31.628177264050247</c:v>
                </c:pt>
                <c:pt idx="682">
                  <c:v>32.203575057924105</c:v>
                </c:pt>
                <c:pt idx="683">
                  <c:v>32.783778986436751</c:v>
                </c:pt>
                <c:pt idx="684">
                  <c:v>33.368544697884367</c:v>
                </c:pt>
                <c:pt idx="685">
                  <c:v>33.957615894833808</c:v>
                </c:pt>
                <c:pt idx="686">
                  <c:v>34.550724626793176</c:v>
                </c:pt>
                <c:pt idx="687">
                  <c:v>35.147591639616991</c:v>
                </c:pt>
                <c:pt idx="688">
                  <c:v>35.747926781592945</c:v>
                </c:pt>
                <c:pt idx="689">
                  <c:v>36.351429465655592</c:v>
                </c:pt>
                <c:pt idx="690">
                  <c:v>36.957789186653457</c:v>
                </c:pt>
                <c:pt idx="691">
                  <c:v>37.566686092065332</c:v>
                </c:pt>
                <c:pt idx="692">
                  <c:v>38.177791604028236</c:v>
                </c:pt>
                <c:pt idx="693">
                  <c:v>38.790769090010457</c:v>
                </c:pt>
                <c:pt idx="694">
                  <c:v>39.405274578946894</c:v>
                </c:pt>
                <c:pt idx="695">
                  <c:v>40.020957519159232</c:v>
                </c:pt>
                <c:pt idx="696">
                  <c:v>40.637461573918493</c:v>
                </c:pt>
                <c:pt idx="697">
                  <c:v>41.25442545008012</c:v>
                </c:pt>
                <c:pt idx="698">
                  <c:v>41.87148375484</c:v>
                </c:pt>
                <c:pt idx="699">
                  <c:v>42.488267875330408</c:v>
                </c:pt>
                <c:pt idx="700">
                  <c:v>43.104406875503628</c:v>
                </c:pt>
                <c:pt idx="701">
                  <c:v>43.71952840454378</c:v>
                </c:pt>
                <c:pt idx="702">
                  <c:v>44.33325961090739</c:v>
                </c:pt>
                <c:pt idx="703">
                  <c:v>44.945228056023396</c:v>
                </c:pt>
                <c:pt idx="704">
                  <c:v>45.555062621685181</c:v>
                </c:pt>
                <c:pt idx="705">
                  <c:v>46.162394405240541</c:v>
                </c:pt>
                <c:pt idx="706">
                  <c:v>46.766857596828281</c:v>
                </c:pt>
                <c:pt idx="707">
                  <c:v>47.368090333122673</c:v>
                </c:pt>
                <c:pt idx="708">
                  <c:v>47.965735522318255</c:v>
                </c:pt>
                <c:pt idx="709">
                  <c:v>48.559441635422516</c:v>
                </c:pt>
                <c:pt idx="710">
                  <c:v>49.148863459307051</c:v>
                </c:pt>
                <c:pt idx="711">
                  <c:v>49.733662807398034</c:v>
                </c:pt>
                <c:pt idx="712">
                  <c:v>50.313509184352363</c:v>
                </c:pt>
                <c:pt idx="713">
                  <c:v>50.888080401565041</c:v>
                </c:pt>
                <c:pt idx="714">
                  <c:v>51.45706314086793</c:v>
                </c:pt>
                <c:pt idx="715">
                  <c:v>52.020153464311129</c:v>
                </c:pt>
                <c:pt idx="716">
                  <c:v>52.577057268453714</c:v>
                </c:pt>
                <c:pt idx="717">
                  <c:v>53.127490682118221</c:v>
                </c:pt>
                <c:pt idx="718">
                  <c:v>53.6711804070857</c:v>
                </c:pt>
                <c:pt idx="719">
                  <c:v>54.207864001707513</c:v>
                </c:pt>
                <c:pt idx="720">
                  <c:v>54.737290107887475</c:v>
                </c:pt>
                <c:pt idx="721">
                  <c:v>55.259218622336221</c:v>
                </c:pt>
                <c:pt idx="722">
                  <c:v>55.77342081341051</c:v>
                </c:pt>
                <c:pt idx="723">
                  <c:v>56.279679385228562</c:v>
                </c:pt>
                <c:pt idx="724">
                  <c:v>56.777788491086582</c:v>
                </c:pt>
                <c:pt idx="725">
                  <c:v>57.267553698489841</c:v>
                </c:pt>
                <c:pt idx="726">
                  <c:v>57.748791908373455</c:v>
                </c:pt>
                <c:pt idx="727">
                  <c:v>58.221331231277453</c:v>
                </c:pt>
                <c:pt idx="728">
                  <c:v>58.685010823418814</c:v>
                </c:pt>
                <c:pt idx="729">
                  <c:v>59.139680685718126</c:v>
                </c:pt>
                <c:pt idx="730">
                  <c:v>59.585201428922666</c:v>
                </c:pt>
                <c:pt idx="731">
                  <c:v>60.021444008013596</c:v>
                </c:pt>
                <c:pt idx="732">
                  <c:v>60.448289429093755</c:v>
                </c:pt>
                <c:pt idx="733">
                  <c:v>60.865628431934496</c:v>
                </c:pt>
                <c:pt idx="734">
                  <c:v>61.273361151306737</c:v>
                </c:pt>
                <c:pt idx="735">
                  <c:v>61.671396760150145</c:v>
                </c:pt>
                <c:pt idx="736">
                  <c:v>62.059653097534486</c:v>
                </c:pt>
                <c:pt idx="737">
                  <c:v>62.438056284254294</c:v>
                </c:pt>
                <c:pt idx="738">
                  <c:v>62.806540328766296</c:v>
                </c:pt>
                <c:pt idx="739">
                  <c:v>63.165046726036365</c:v>
                </c:pt>
                <c:pt idx="740">
                  <c:v>63.513524051711038</c:v>
                </c:pt>
                <c:pt idx="741">
                  <c:v>63.851927553870091</c:v>
                </c:pt>
                <c:pt idx="742">
                  <c:v>64.18021874445347</c:v>
                </c:pt>
                <c:pt idx="743">
                  <c:v>64.498364992293077</c:v>
                </c:pt>
                <c:pt idx="744">
                  <c:v>64.806339119515712</c:v>
                </c:pt>
                <c:pt idx="745">
                  <c:v>65.104119002920712</c:v>
                </c:pt>
                <c:pt idx="746">
                  <c:v>65.391687181780227</c:v>
                </c:pt>
                <c:pt idx="747">
                  <c:v>65.669030473356443</c:v>
                </c:pt>
                <c:pt idx="748">
                  <c:v>65.936139597283073</c:v>
                </c:pt>
                <c:pt idx="749">
                  <c:v>66.193008809820967</c:v>
                </c:pt>
                <c:pt idx="750">
                  <c:v>66.439635548864288</c:v>
                </c:pt>
                <c:pt idx="751">
                  <c:v>66.676020090452312</c:v>
                </c:pt>
                <c:pt idx="752">
                  <c:v>66.902165217426429</c:v>
                </c:pt>
                <c:pt idx="753">
                  <c:v>67.118075900767096</c:v>
                </c:pt>
                <c:pt idx="754">
                  <c:v>67.323758994048262</c:v>
                </c:pt>
                <c:pt idx="755">
                  <c:v>67.51922294136007</c:v>
                </c:pt>
                <c:pt idx="756">
                  <c:v>67.704477498971258</c:v>
                </c:pt>
                <c:pt idx="757">
                  <c:v>67.879533470932316</c:v>
                </c:pt>
                <c:pt idx="758">
                  <c:v>68.044402458759535</c:v>
                </c:pt>
                <c:pt idx="759">
                  <c:v>68.199096625284582</c:v>
                </c:pt>
                <c:pt idx="760">
                  <c:v>68.343628472709824</c:v>
                </c:pt>
                <c:pt idx="761">
                  <c:v>68.478010634868852</c:v>
                </c:pt>
                <c:pt idx="762">
                  <c:v>68.602255683660232</c:v>
                </c:pt>
                <c:pt idx="763">
                  <c:v>68.716375949596582</c:v>
                </c:pt>
                <c:pt idx="764">
                  <c:v>68.820383356389883</c:v>
                </c:pt>
                <c:pt idx="765">
                  <c:v>68.914289269480975</c:v>
                </c:pt>
                <c:pt idx="766">
                  <c:v>68.998104358409435</c:v>
                </c:pt>
                <c:pt idx="767">
                  <c:v>69.071838472916482</c:v>
                </c:pt>
                <c:pt idx="768">
                  <c:v>69.135500532671117</c:v>
                </c:pt>
                <c:pt idx="769">
                  <c:v>69.189098430512757</c:v>
                </c:pt>
                <c:pt idx="770">
                  <c:v>69.232638949109727</c:v>
                </c:pt>
                <c:pt idx="771">
                  <c:v>69.266127690939555</c:v>
                </c:pt>
                <c:pt idx="772">
                  <c:v>69.289569021510431</c:v>
                </c:pt>
                <c:pt idx="773">
                  <c:v>69.302966025753747</c:v>
                </c:pt>
                <c:pt idx="774">
                  <c:v>69.306320477533262</c:v>
                </c:pt>
                <c:pt idx="775">
                  <c:v>69.299632822231658</c:v>
                </c:pt>
                <c:pt idx="776">
                  <c:v>69.282902172391942</c:v>
                </c:pt>
                <c:pt idx="777">
                  <c:v>69.256126316407688</c:v>
                </c:pt>
                <c:pt idx="778">
                  <c:v>69.219301740273806</c:v>
                </c:pt>
                <c:pt idx="779">
                  <c:v>69.172423662425857</c:v>
                </c:pt>
                <c:pt idx="780">
                  <c:v>69.115486081712518</c:v>
                </c:pt>
                <c:pt idx="781">
                  <c:v>69.048481838560733</c:v>
                </c:pt>
                <c:pt idx="782">
                  <c:v>68.971402689407455</c:v>
                </c:pt>
                <c:pt idx="783">
                  <c:v>68.884239394483515</c:v>
                </c:pt>
                <c:pt idx="784">
                  <c:v>68.786981819045735</c:v>
                </c:pt>
                <c:pt idx="785">
                  <c:v>68.679619048160617</c:v>
                </c:pt>
                <c:pt idx="786">
                  <c:v>68.562139515147436</c:v>
                </c:pt>
                <c:pt idx="787">
                  <c:v>68.434531143790636</c:v>
                </c:pt>
                <c:pt idx="788">
                  <c:v>68.296781504427514</c:v>
                </c:pt>
                <c:pt idx="789">
                  <c:v>68.148877984012103</c:v>
                </c:pt>
                <c:pt idx="790">
                  <c:v>67.990807970243551</c:v>
                </c:pt>
                <c:pt idx="791">
                  <c:v>67.822559049831327</c:v>
                </c:pt>
                <c:pt idx="792">
                  <c:v>67.644119220947587</c:v>
                </c:pt>
                <c:pt idx="793">
                  <c:v>67.455477119888982</c:v>
                </c:pt>
                <c:pt idx="794">
                  <c:v>67.25662226193505</c:v>
                </c:pt>
                <c:pt idx="795">
                  <c:v>67.047545296350137</c:v>
                </c:pt>
                <c:pt idx="796">
                  <c:v>66.828238275425747</c:v>
                </c:pt>
                <c:pt idx="797">
                  <c:v>66.59869493740419</c:v>
                </c:pt>
                <c:pt idx="798">
                  <c:v>66.358911003059987</c:v>
                </c:pt>
                <c:pt idx="799">
                  <c:v>66.108884485642506</c:v>
                </c:pt>
                <c:pt idx="800">
                  <c:v>65.848616013800736</c:v>
                </c:pt>
                <c:pt idx="801">
                  <c:v>65.578109167021879</c:v>
                </c:pt>
                <c:pt idx="802">
                  <c:v>65.297370823014859</c:v>
                </c:pt>
                <c:pt idx="803">
                  <c:v>65.006411516361922</c:v>
                </c:pt>
                <c:pt idx="804">
                  <c:v>64.705245807644246</c:v>
                </c:pt>
                <c:pt idx="805">
                  <c:v>64.393892662120948</c:v>
                </c:pt>
                <c:pt idx="806">
                  <c:v>64.072375836907668</c:v>
                </c:pt>
                <c:pt idx="807">
                  <c:v>63.7407242754592</c:v>
                </c:pt>
                <c:pt idx="808">
                  <c:v>63.398972508010893</c:v>
                </c:pt>
                <c:pt idx="809">
                  <c:v>63.047161056480292</c:v>
                </c:pt>
                <c:pt idx="810">
                  <c:v>62.685336842173783</c:v>
                </c:pt>
                <c:pt idx="811">
                  <c:v>62.313553594469496</c:v>
                </c:pt>
                <c:pt idx="812">
                  <c:v>61.93187225850599</c:v>
                </c:pt>
                <c:pt idx="813">
                  <c:v>61.540361399716105</c:v>
                </c:pt>
                <c:pt idx="814">
                  <c:v>61.139097602900179</c:v>
                </c:pt>
                <c:pt idx="815">
                  <c:v>60.728165863376724</c:v>
                </c:pt>
                <c:pt idx="816">
                  <c:v>60.307659967589764</c:v>
                </c:pt>
                <c:pt idx="817">
                  <c:v>59.877682860420272</c:v>
                </c:pt>
                <c:pt idx="818">
                  <c:v>59.438346996321989</c:v>
                </c:pt>
              </c:numCache>
            </c:numRef>
          </c:yVal>
          <c:smooth val="1"/>
          <c:extLst>
            <c:ext xmlns:c16="http://schemas.microsoft.com/office/drawing/2014/chart" uri="{C3380CC4-5D6E-409C-BE32-E72D297353CC}">
              <c16:uniqueId val="{00000001-54C3-4991-BDBF-382F7A201936}"/>
            </c:ext>
          </c:extLst>
        </c:ser>
        <c:dLbls>
          <c:showLegendKey val="0"/>
          <c:showVal val="0"/>
          <c:showCatName val="0"/>
          <c:showSerName val="0"/>
          <c:showPercent val="0"/>
          <c:showBubbleSize val="0"/>
        </c:dLbls>
        <c:axId val="529368192"/>
        <c:axId val="529369728"/>
      </c:scatterChart>
      <c:valAx>
        <c:axId val="52936000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361920"/>
        <c:crossesAt val="-30"/>
        <c:crossBetween val="midCat"/>
      </c:valAx>
      <c:valAx>
        <c:axId val="52936192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0000"/>
        <c:crossesAt val="100"/>
        <c:crossBetween val="midCat"/>
      </c:valAx>
      <c:valAx>
        <c:axId val="529368192"/>
        <c:scaling>
          <c:logBase val="10"/>
          <c:orientation val="minMax"/>
        </c:scaling>
        <c:delete val="1"/>
        <c:axPos val="b"/>
        <c:numFmt formatCode="0" sourceLinked="1"/>
        <c:majorTickMark val="out"/>
        <c:minorTickMark val="none"/>
        <c:tickLblPos val="nextTo"/>
        <c:crossAx val="529369728"/>
        <c:crosses val="autoZero"/>
        <c:crossBetween val="midCat"/>
      </c:valAx>
      <c:valAx>
        <c:axId val="529369728"/>
        <c:scaling>
          <c:orientation val="minMax"/>
          <c:max val="9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8192"/>
        <c:crosses val="max"/>
        <c:crossBetween val="midCat"/>
        <c:majorUnit val="9"/>
      </c:valAx>
    </c:plotArea>
    <c:legend>
      <c:legendPos val="r"/>
      <c:layout>
        <c:manualLayout>
          <c:xMode val="edge"/>
          <c:yMode val="edge"/>
          <c:x val="0.1603224777319246"/>
          <c:y val="0.66757874224441272"/>
          <c:w val="8.5750946168695913E-2"/>
          <c:h val="0.11069452253639218"/>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b="1" i="0" u="none" strike="noStrike" kern="1200" baseline="0">
                <a:solidFill>
                  <a:sysClr val="windowText" lastClr="000000"/>
                </a:solidFill>
                <a:latin typeface="+mn-lt"/>
                <a:ea typeface="+mn-ea"/>
                <a:cs typeface="+mn-cs"/>
              </a:defRPr>
            </a:pPr>
            <a:r>
              <a:rPr lang="en-US" sz="2800" b="1" i="0" u="none" strike="noStrike" kern="1200" baseline="0">
                <a:solidFill>
                  <a:sysClr val="windowText" lastClr="000000"/>
                </a:solidFill>
                <a:latin typeface="+mn-lt"/>
                <a:ea typeface="+mn-ea"/>
                <a:cs typeface="+mn-cs"/>
              </a:rPr>
              <a:t>SIMPLIS &amp; TEST &amp; EXCEL</a:t>
            </a:r>
          </a:p>
        </c:rich>
      </c:tx>
      <c:layout>
        <c:manualLayout>
          <c:xMode val="edge"/>
          <c:yMode val="edge"/>
          <c:x val="0.32504674237170278"/>
          <c:y val="5.6737593722016526E-2"/>
        </c:manualLayout>
      </c:layout>
      <c:overlay val="0"/>
    </c:title>
    <c:autoTitleDeleted val="0"/>
    <c:plotArea>
      <c:layout>
        <c:manualLayout>
          <c:layoutTarget val="inner"/>
          <c:xMode val="edge"/>
          <c:yMode val="edge"/>
          <c:x val="0.13920999550897814"/>
          <c:y val="0.19529669472690633"/>
          <c:w val="0.70505935510506323"/>
          <c:h val="0.59000969201892206"/>
        </c:manualLayout>
      </c:layout>
      <c:scatterChart>
        <c:scatterStyle val="smoothMarker"/>
        <c:varyColors val="0"/>
        <c:ser>
          <c:idx val="0"/>
          <c:order val="0"/>
          <c:tx>
            <c:v>gain_SIMPLIS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1A'!$B$5:$B$1505</c:f>
              <c:numCache>
                <c:formatCode>General</c:formatCode>
                <c:ptCount val="1501"/>
                <c:pt idx="0">
                  <c:v>63.3483988975279</c:v>
                </c:pt>
                <c:pt idx="1">
                  <c:v>63.345438553567</c:v>
                </c:pt>
                <c:pt idx="2">
                  <c:v>63.342425237987101</c:v>
                </c:pt>
                <c:pt idx="3">
                  <c:v>63.339358040577302</c:v>
                </c:pt>
                <c:pt idx="4">
                  <c:v>63.336236036858402</c:v>
                </c:pt>
                <c:pt idx="5">
                  <c:v>63.333058287689703</c:v>
                </c:pt>
                <c:pt idx="6">
                  <c:v>63.329823839247901</c:v>
                </c:pt>
                <c:pt idx="7">
                  <c:v>63.326531723319199</c:v>
                </c:pt>
                <c:pt idx="8">
                  <c:v>63.3231809562064</c:v>
                </c:pt>
                <c:pt idx="9">
                  <c:v>63.319770539607603</c:v>
                </c:pt>
                <c:pt idx="10">
                  <c:v>63.316299459273402</c:v>
                </c:pt>
                <c:pt idx="11">
                  <c:v>63.312766685800298</c:v>
                </c:pt>
                <c:pt idx="12">
                  <c:v>63.309171173772697</c:v>
                </c:pt>
                <c:pt idx="13">
                  <c:v>63.305511862363602</c:v>
                </c:pt>
                <c:pt idx="14">
                  <c:v>63.301787674497</c:v>
                </c:pt>
                <c:pt idx="15">
                  <c:v>63.297997516693101</c:v>
                </c:pt>
                <c:pt idx="16">
                  <c:v>63.294140279141502</c:v>
                </c:pt>
                <c:pt idx="17">
                  <c:v>63.290214835787403</c:v>
                </c:pt>
                <c:pt idx="18">
                  <c:v>63.286220043432401</c:v>
                </c:pt>
                <c:pt idx="19">
                  <c:v>63.282154742067704</c:v>
                </c:pt>
                <c:pt idx="20">
                  <c:v>63.278017754779697</c:v>
                </c:pt>
                <c:pt idx="21">
                  <c:v>63.273807887221601</c:v>
                </c:pt>
                <c:pt idx="22">
                  <c:v>63.269523927570901</c:v>
                </c:pt>
                <c:pt idx="23">
                  <c:v>63.265164646745397</c:v>
                </c:pt>
                <c:pt idx="24">
                  <c:v>63.260728797530298</c:v>
                </c:pt>
                <c:pt idx="25">
                  <c:v>63.2562151149939</c:v>
                </c:pt>
                <c:pt idx="26">
                  <c:v>63.251622315995</c:v>
                </c:pt>
                <c:pt idx="27">
                  <c:v>63.246949099446901</c:v>
                </c:pt>
                <c:pt idx="28">
                  <c:v>63.242194145545803</c:v>
                </c:pt>
                <c:pt idx="29">
                  <c:v>63.237356116226302</c:v>
                </c:pt>
                <c:pt idx="30">
                  <c:v>63.232433654407501</c:v>
                </c:pt>
                <c:pt idx="31">
                  <c:v>63.227425384445603</c:v>
                </c:pt>
                <c:pt idx="32">
                  <c:v>63.222329911666598</c:v>
                </c:pt>
                <c:pt idx="33">
                  <c:v>63.217145822076098</c:v>
                </c:pt>
                <c:pt idx="34">
                  <c:v>63.2118716827447</c:v>
                </c:pt>
                <c:pt idx="35">
                  <c:v>63.206506040934798</c:v>
                </c:pt>
                <c:pt idx="36">
                  <c:v>63.201047424730703</c:v>
                </c:pt>
                <c:pt idx="37">
                  <c:v>63.195494342465203</c:v>
                </c:pt>
                <c:pt idx="38">
                  <c:v>63.189845282701803</c:v>
                </c:pt>
                <c:pt idx="39">
                  <c:v>63.184098713891203</c:v>
                </c:pt>
                <c:pt idx="40">
                  <c:v>63.178253084810301</c:v>
                </c:pt>
                <c:pt idx="41">
                  <c:v>63.172306823948098</c:v>
                </c:pt>
                <c:pt idx="42">
                  <c:v>63.166258339566703</c:v>
                </c:pt>
                <c:pt idx="43">
                  <c:v>63.160106019658997</c:v>
                </c:pt>
                <c:pt idx="44">
                  <c:v>63.153848231889597</c:v>
                </c:pt>
                <c:pt idx="45">
                  <c:v>63.147483323345497</c:v>
                </c:pt>
                <c:pt idx="46">
                  <c:v>63.141009620468601</c:v>
                </c:pt>
                <c:pt idx="47">
                  <c:v>63.134425429286402</c:v>
                </c:pt>
                <c:pt idx="48">
                  <c:v>63.127729035068803</c:v>
                </c:pt>
                <c:pt idx="49">
                  <c:v>63.120918702075301</c:v>
                </c:pt>
                <c:pt idx="50">
                  <c:v>63.113992674132099</c:v>
                </c:pt>
                <c:pt idx="51">
                  <c:v>63.106949174078999</c:v>
                </c:pt>
                <c:pt idx="52">
                  <c:v>63.099786403796102</c:v>
                </c:pt>
                <c:pt idx="53">
                  <c:v>63.092502544261897</c:v>
                </c:pt>
                <c:pt idx="54">
                  <c:v>63.085095755643302</c:v>
                </c:pt>
                <c:pt idx="55">
                  <c:v>63.077564177186098</c:v>
                </c:pt>
                <c:pt idx="56">
                  <c:v>63.069905927209398</c:v>
                </c:pt>
                <c:pt idx="57">
                  <c:v>63.062119102925998</c:v>
                </c:pt>
                <c:pt idx="58">
                  <c:v>63.054201780878202</c:v>
                </c:pt>
                <c:pt idx="59">
                  <c:v>63.046152016860702</c:v>
                </c:pt>
                <c:pt idx="60">
                  <c:v>63.037967845395698</c:v>
                </c:pt>
                <c:pt idx="61">
                  <c:v>63.029647280533602</c:v>
                </c:pt>
                <c:pt idx="62">
                  <c:v>63.021188315858403</c:v>
                </c:pt>
                <c:pt idx="63">
                  <c:v>63.012588924089698</c:v>
                </c:pt>
                <c:pt idx="64">
                  <c:v>63.003847057220703</c:v>
                </c:pt>
                <c:pt idx="65">
                  <c:v>62.994960647295699</c:v>
                </c:pt>
                <c:pt idx="66">
                  <c:v>62.985927605582702</c:v>
                </c:pt>
                <c:pt idx="67">
                  <c:v>62.9767458234613</c:v>
                </c:pt>
                <c:pt idx="68">
                  <c:v>62.967413172183797</c:v>
                </c:pt>
                <c:pt idx="69">
                  <c:v>62.957927503036601</c:v>
                </c:pt>
                <c:pt idx="70">
                  <c:v>62.948286647726299</c:v>
                </c:pt>
                <c:pt idx="71">
                  <c:v>62.9384884182831</c:v>
                </c:pt>
                <c:pt idx="72">
                  <c:v>62.9285306075558</c:v>
                </c:pt>
                <c:pt idx="73">
                  <c:v>62.9184109890979</c:v>
                </c:pt>
                <c:pt idx="74">
                  <c:v>62.908127317683501</c:v>
                </c:pt>
                <c:pt idx="75">
                  <c:v>62.897677329317801</c:v>
                </c:pt>
                <c:pt idx="76">
                  <c:v>62.887058741703001</c:v>
                </c:pt>
                <c:pt idx="77">
                  <c:v>62.876269254350099</c:v>
                </c:pt>
                <c:pt idx="78">
                  <c:v>62.865306548971901</c:v>
                </c:pt>
                <c:pt idx="79">
                  <c:v>62.854168289809799</c:v>
                </c:pt>
                <c:pt idx="80">
                  <c:v>62.842852123831896</c:v>
                </c:pt>
                <c:pt idx="81">
                  <c:v>62.831355681176802</c:v>
                </c:pt>
                <c:pt idx="82">
                  <c:v>62.819676575531702</c:v>
                </c:pt>
                <c:pt idx="83">
                  <c:v>62.807812404335898</c:v>
                </c:pt>
                <c:pt idx="84">
                  <c:v>62.7957607495998</c:v>
                </c:pt>
                <c:pt idx="85">
                  <c:v>62.783519177705998</c:v>
                </c:pt>
                <c:pt idx="86">
                  <c:v>62.771085240379001</c:v>
                </c:pt>
                <c:pt idx="87">
                  <c:v>62.758456474967502</c:v>
                </c:pt>
                <c:pt idx="88">
                  <c:v>62.745630404676298</c:v>
                </c:pt>
                <c:pt idx="89">
                  <c:v>62.732604539463502</c:v>
                </c:pt>
                <c:pt idx="90">
                  <c:v>62.719376376445197</c:v>
                </c:pt>
                <c:pt idx="91">
                  <c:v>62.705943400139397</c:v>
                </c:pt>
                <c:pt idx="92">
                  <c:v>62.6923030832046</c:v>
                </c:pt>
                <c:pt idx="93">
                  <c:v>62.678452887124102</c:v>
                </c:pt>
                <c:pt idx="94">
                  <c:v>62.6643902628456</c:v>
                </c:pt>
                <c:pt idx="95">
                  <c:v>62.650112650857103</c:v>
                </c:pt>
                <c:pt idx="96">
                  <c:v>62.635617482827797</c:v>
                </c:pt>
                <c:pt idx="97">
                  <c:v>62.620902180917298</c:v>
                </c:pt>
                <c:pt idx="98">
                  <c:v>62.6059641597545</c:v>
                </c:pt>
                <c:pt idx="99">
                  <c:v>62.590800826279903</c:v>
                </c:pt>
                <c:pt idx="100">
                  <c:v>62.575409580834602</c:v>
                </c:pt>
                <c:pt idx="101">
                  <c:v>62.559787817737998</c:v>
                </c:pt>
                <c:pt idx="102">
                  <c:v>62.543932926066397</c:v>
                </c:pt>
                <c:pt idx="103">
                  <c:v>62.527842290811002</c:v>
                </c:pt>
                <c:pt idx="104">
                  <c:v>62.511513292676398</c:v>
                </c:pt>
                <c:pt idx="105">
                  <c:v>62.494943309980002</c:v>
                </c:pt>
                <c:pt idx="106">
                  <c:v>62.4781297191535</c:v>
                </c:pt>
                <c:pt idx="107">
                  <c:v>62.4610698950708</c:v>
                </c:pt>
                <c:pt idx="108">
                  <c:v>62.4437612126004</c:v>
                </c:pt>
                <c:pt idx="109">
                  <c:v>62.426201047416498</c:v>
                </c:pt>
                <c:pt idx="110">
                  <c:v>62.408386776160199</c:v>
                </c:pt>
                <c:pt idx="111">
                  <c:v>62.390315778452198</c:v>
                </c:pt>
                <c:pt idx="112">
                  <c:v>62.371985437144403</c:v>
                </c:pt>
                <c:pt idx="113">
                  <c:v>62.353393139473802</c:v>
                </c:pt>
                <c:pt idx="114">
                  <c:v>62.334536277836399</c:v>
                </c:pt>
                <c:pt idx="115">
                  <c:v>62.315412251154697</c:v>
                </c:pt>
                <c:pt idx="116">
                  <c:v>62.296018465684398</c:v>
                </c:pt>
                <c:pt idx="117">
                  <c:v>62.276352336127303</c:v>
                </c:pt>
                <c:pt idx="118">
                  <c:v>62.256411286349199</c:v>
                </c:pt>
                <c:pt idx="119">
                  <c:v>62.236192751011401</c:v>
                </c:pt>
                <c:pt idx="120">
                  <c:v>62.215694175955399</c:v>
                </c:pt>
                <c:pt idx="121">
                  <c:v>62.194913020045497</c:v>
                </c:pt>
                <c:pt idx="122">
                  <c:v>62.173846755496697</c:v>
                </c:pt>
                <c:pt idx="123">
                  <c:v>62.152492869561001</c:v>
                </c:pt>
                <c:pt idx="124">
                  <c:v>62.130848865515802</c:v>
                </c:pt>
                <c:pt idx="125">
                  <c:v>62.108912263324598</c:v>
                </c:pt>
                <c:pt idx="126">
                  <c:v>62.086680601460003</c:v>
                </c:pt>
                <c:pt idx="127">
                  <c:v>62.0641514377674</c:v>
                </c:pt>
                <c:pt idx="128">
                  <c:v>62.041322350293399</c:v>
                </c:pt>
                <c:pt idx="129">
                  <c:v>62.018190938959002</c:v>
                </c:pt>
                <c:pt idx="130">
                  <c:v>61.994754826350501</c:v>
                </c:pt>
                <c:pt idx="131">
                  <c:v>61.971011659090998</c:v>
                </c:pt>
                <c:pt idx="132">
                  <c:v>61.9469591090714</c:v>
                </c:pt>
                <c:pt idx="133">
                  <c:v>61.922594874122503</c:v>
                </c:pt>
                <c:pt idx="134">
                  <c:v>61.897916679853203</c:v>
                </c:pt>
                <c:pt idx="135">
                  <c:v>61.872922280325703</c:v>
                </c:pt>
                <c:pt idx="136">
                  <c:v>61.847609459537601</c:v>
                </c:pt>
                <c:pt idx="137">
                  <c:v>61.8219760323475</c:v>
                </c:pt>
                <c:pt idx="138">
                  <c:v>61.796019845619703</c:v>
                </c:pt>
                <c:pt idx="139">
                  <c:v>61.769738779829297</c:v>
                </c:pt>
                <c:pt idx="140">
                  <c:v>61.743130749700597</c:v>
                </c:pt>
                <c:pt idx="141">
                  <c:v>61.716193705419897</c:v>
                </c:pt>
                <c:pt idx="142">
                  <c:v>61.688925634003603</c:v>
                </c:pt>
                <c:pt idx="143">
                  <c:v>61.661324560372002</c:v>
                </c:pt>
                <c:pt idx="144">
                  <c:v>61.633388548093897</c:v>
                </c:pt>
                <c:pt idx="145">
                  <c:v>61.605115701046898</c:v>
                </c:pt>
                <c:pt idx="146">
                  <c:v>61.576504164139898</c:v>
                </c:pt>
                <c:pt idx="147">
                  <c:v>61.547552124456601</c:v>
                </c:pt>
                <c:pt idx="148">
                  <c:v>61.518257812305102</c:v>
                </c:pt>
                <c:pt idx="149">
                  <c:v>61.488619502384999</c:v>
                </c:pt>
                <c:pt idx="150">
                  <c:v>61.458635514499598</c:v>
                </c:pt>
                <c:pt idx="151">
                  <c:v>61.428304214884797</c:v>
                </c:pt>
                <c:pt idx="152">
                  <c:v>61.397624016871703</c:v>
                </c:pt>
                <c:pt idx="153">
                  <c:v>61.366593382287903</c:v>
                </c:pt>
                <c:pt idx="154">
                  <c:v>61.3352108218997</c:v>
                </c:pt>
                <c:pt idx="155">
                  <c:v>61.303474896642797</c:v>
                </c:pt>
                <c:pt idx="156">
                  <c:v>61.271384218157699</c:v>
                </c:pt>
                <c:pt idx="157">
                  <c:v>61.238937450098803</c:v>
                </c:pt>
                <c:pt idx="158">
                  <c:v>61.206133308640801</c:v>
                </c:pt>
                <c:pt idx="159">
                  <c:v>61.172970563193502</c:v>
                </c:pt>
                <c:pt idx="160">
                  <c:v>61.139448037590903</c:v>
                </c:pt>
                <c:pt idx="161">
                  <c:v>61.1055646103366</c:v>
                </c:pt>
                <c:pt idx="162">
                  <c:v>61.0713192155267</c:v>
                </c:pt>
                <c:pt idx="163">
                  <c:v>61.036710843507201</c:v>
                </c:pt>
                <c:pt idx="164">
                  <c:v>61.001738541552001</c:v>
                </c:pt>
                <c:pt idx="165">
                  <c:v>60.966401414338797</c:v>
                </c:pt>
                <c:pt idx="166">
                  <c:v>60.930698624373299</c:v>
                </c:pt>
                <c:pt idx="167">
                  <c:v>60.894629392950399</c:v>
                </c:pt>
                <c:pt idx="168">
                  <c:v>60.858193000276003</c:v>
                </c:pt>
                <c:pt idx="169">
                  <c:v>60.821388785924398</c:v>
                </c:pt>
                <c:pt idx="170">
                  <c:v>60.784216149378899</c:v>
                </c:pt>
                <c:pt idx="171">
                  <c:v>60.746674550264501</c:v>
                </c:pt>
                <c:pt idx="172">
                  <c:v>60.708763508841798</c:v>
                </c:pt>
                <c:pt idx="173">
                  <c:v>60.670482606200899</c:v>
                </c:pt>
                <c:pt idx="174">
                  <c:v>60.631831484094398</c:v>
                </c:pt>
                <c:pt idx="175">
                  <c:v>60.592809846041803</c:v>
                </c:pt>
                <c:pt idx="176">
                  <c:v>60.553417456722698</c:v>
                </c:pt>
                <c:pt idx="177">
                  <c:v>60.513654142154103</c:v>
                </c:pt>
                <c:pt idx="178">
                  <c:v>60.473519790309702</c:v>
                </c:pt>
                <c:pt idx="179">
                  <c:v>60.433014350498603</c:v>
                </c:pt>
                <c:pt idx="180">
                  <c:v>60.392137833620801</c:v>
                </c:pt>
                <c:pt idx="181">
                  <c:v>60.350890312242001</c:v>
                </c:pt>
                <c:pt idx="182">
                  <c:v>60.309271920305498</c:v>
                </c:pt>
                <c:pt idx="183">
                  <c:v>60.267282853069702</c:v>
                </c:pt>
                <c:pt idx="184">
                  <c:v>60.2249233667863</c:v>
                </c:pt>
                <c:pt idx="185">
                  <c:v>60.182193778715799</c:v>
                </c:pt>
                <c:pt idx="186">
                  <c:v>60.139094466687702</c:v>
                </c:pt>
                <c:pt idx="187">
                  <c:v>60.095625868808398</c:v>
                </c:pt>
                <c:pt idx="188">
                  <c:v>60.051788483225401</c:v>
                </c:pt>
                <c:pt idx="189">
                  <c:v>60.007582867454197</c:v>
                </c:pt>
                <c:pt idx="190">
                  <c:v>59.963009638332203</c:v>
                </c:pt>
                <c:pt idx="191">
                  <c:v>59.918069471176402</c:v>
                </c:pt>
                <c:pt idx="192">
                  <c:v>59.872763099599901</c:v>
                </c:pt>
                <c:pt idx="193">
                  <c:v>59.827091314742901</c:v>
                </c:pt>
                <c:pt idx="194">
                  <c:v>59.781054964675903</c:v>
                </c:pt>
                <c:pt idx="195">
                  <c:v>59.734654954070599</c:v>
                </c:pt>
                <c:pt idx="196">
                  <c:v>59.687892242995801</c:v>
                </c:pt>
                <c:pt idx="197">
                  <c:v>59.640767846857003</c:v>
                </c:pt>
                <c:pt idx="198">
                  <c:v>59.593282835159698</c:v>
                </c:pt>
                <c:pt idx="199">
                  <c:v>59.545438331057198</c:v>
                </c:pt>
                <c:pt idx="200">
                  <c:v>59.497235510454402</c:v>
                </c:pt>
                <c:pt idx="201">
                  <c:v>59.448675601100398</c:v>
                </c:pt>
                <c:pt idx="202">
                  <c:v>59.399759881937896</c:v>
                </c:pt>
                <c:pt idx="203">
                  <c:v>59.350489681968398</c:v>
                </c:pt>
                <c:pt idx="204">
                  <c:v>59.300866379600699</c:v>
                </c:pt>
                <c:pt idx="205">
                  <c:v>59.2508914015011</c:v>
                </c:pt>
                <c:pt idx="206">
                  <c:v>59.200566221767197</c:v>
                </c:pt>
                <c:pt idx="207">
                  <c:v>59.149892360749803</c:v>
                </c:pt>
                <c:pt idx="208">
                  <c:v>59.098871384362802</c:v>
                </c:pt>
                <c:pt idx="209">
                  <c:v>59.047504902819199</c:v>
                </c:pt>
                <c:pt idx="210">
                  <c:v>58.995794569615398</c:v>
                </c:pt>
                <c:pt idx="211">
                  <c:v>58.943742080419099</c:v>
                </c:pt>
                <c:pt idx="212">
                  <c:v>58.891349172168503</c:v>
                </c:pt>
                <c:pt idx="213">
                  <c:v>58.8386176217195</c:v>
                </c:pt>
                <c:pt idx="214">
                  <c:v>58.785549244819798</c:v>
                </c:pt>
                <c:pt idx="215">
                  <c:v>58.732145895100103</c:v>
                </c:pt>
                <c:pt idx="216">
                  <c:v>58.678409462787499</c:v>
                </c:pt>
                <c:pt idx="217">
                  <c:v>58.624341873468303</c:v>
                </c:pt>
                <c:pt idx="218">
                  <c:v>58.569945087115102</c:v>
                </c:pt>
                <c:pt idx="219">
                  <c:v>58.515221096807601</c:v>
                </c:pt>
                <c:pt idx="220">
                  <c:v>58.460171927450297</c:v>
                </c:pt>
                <c:pt idx="221">
                  <c:v>58.404799634830702</c:v>
                </c:pt>
                <c:pt idx="222">
                  <c:v>58.349106304115203</c:v>
                </c:pt>
                <c:pt idx="223">
                  <c:v>58.293094048816798</c:v>
                </c:pt>
                <c:pt idx="224">
                  <c:v>58.236765009652899</c:v>
                </c:pt>
                <c:pt idx="225">
                  <c:v>58.180121353083997</c:v>
                </c:pt>
                <c:pt idx="226">
                  <c:v>58.123165270377697</c:v>
                </c:pt>
                <c:pt idx="227">
                  <c:v>58.065898976178197</c:v>
                </c:pt>
                <c:pt idx="228">
                  <c:v>58.0083247075058</c:v>
                </c:pt>
                <c:pt idx="229">
                  <c:v>57.950444722317897</c:v>
                </c:pt>
                <c:pt idx="230">
                  <c:v>57.892261298519301</c:v>
                </c:pt>
                <c:pt idx="231">
                  <c:v>57.833776732539199</c:v>
                </c:pt>
                <c:pt idx="232">
                  <c:v>57.774993338379502</c:v>
                </c:pt>
                <c:pt idx="233">
                  <c:v>57.715913446246397</c:v>
                </c:pt>
                <c:pt idx="234">
                  <c:v>57.656539401437897</c:v>
                </c:pt>
                <c:pt idx="235">
                  <c:v>57.596873563120198</c:v>
                </c:pt>
                <c:pt idx="236">
                  <c:v>57.536918303275897</c:v>
                </c:pt>
                <c:pt idx="237">
                  <c:v>57.476676005456099</c:v>
                </c:pt>
                <c:pt idx="238">
                  <c:v>57.416149063589202</c:v>
                </c:pt>
                <c:pt idx="239">
                  <c:v>57.355339880988097</c:v>
                </c:pt>
                <c:pt idx="240">
                  <c:v>57.294250869143198</c:v>
                </c:pt>
                <c:pt idx="241">
                  <c:v>57.232884446581899</c:v>
                </c:pt>
                <c:pt idx="242">
                  <c:v>57.171243037875897</c:v>
                </c:pt>
                <c:pt idx="243">
                  <c:v>57.109329072443799</c:v>
                </c:pt>
                <c:pt idx="244">
                  <c:v>57.047144983592602</c:v>
                </c:pt>
                <c:pt idx="245">
                  <c:v>56.984693207446703</c:v>
                </c:pt>
                <c:pt idx="246">
                  <c:v>56.921976181754502</c:v>
                </c:pt>
                <c:pt idx="247">
                  <c:v>56.858996345119202</c:v>
                </c:pt>
                <c:pt idx="248">
                  <c:v>56.795756135844599</c:v>
                </c:pt>
                <c:pt idx="249">
                  <c:v>56.732257990949002</c:v>
                </c:pt>
                <c:pt idx="250">
                  <c:v>56.668504345220498</c:v>
                </c:pt>
                <c:pt idx="251">
                  <c:v>56.604497630345399</c:v>
                </c:pt>
                <c:pt idx="252">
                  <c:v>56.540240273815499</c:v>
                </c:pt>
                <c:pt idx="253">
                  <c:v>56.475734698135099</c:v>
                </c:pt>
                <c:pt idx="254">
                  <c:v>56.410983319882497</c:v>
                </c:pt>
                <c:pt idx="255">
                  <c:v>56.345988548817203</c:v>
                </c:pt>
                <c:pt idx="256">
                  <c:v>56.280752787121997</c:v>
                </c:pt>
                <c:pt idx="257">
                  <c:v>56.215278428331402</c:v>
                </c:pt>
                <c:pt idx="258">
                  <c:v>56.149567856814201</c:v>
                </c:pt>
                <c:pt idx="259">
                  <c:v>56.083623446734499</c:v>
                </c:pt>
                <c:pt idx="260">
                  <c:v>56.0174475613494</c:v>
                </c:pt>
                <c:pt idx="261">
                  <c:v>55.951042552298297</c:v>
                </c:pt>
                <c:pt idx="262">
                  <c:v>55.884410758753802</c:v>
                </c:pt>
                <c:pt idx="263">
                  <c:v>55.817554506795503</c:v>
                </c:pt>
                <c:pt idx="264">
                  <c:v>55.7504761086348</c:v>
                </c:pt>
                <c:pt idx="265">
                  <c:v>55.683177861986302</c:v>
                </c:pt>
                <c:pt idx="266">
                  <c:v>55.615662049330602</c:v>
                </c:pt>
                <c:pt idx="267">
                  <c:v>55.547930937321702</c:v>
                </c:pt>
                <c:pt idx="268">
                  <c:v>55.479986776173497</c:v>
                </c:pt>
                <c:pt idx="269">
                  <c:v>55.411831798977197</c:v>
                </c:pt>
                <c:pt idx="270">
                  <c:v>55.343468221186797</c:v>
                </c:pt>
                <c:pt idx="271">
                  <c:v>55.2748982399985</c:v>
                </c:pt>
                <c:pt idx="272">
                  <c:v>55.206124033784597</c:v>
                </c:pt>
                <c:pt idx="273">
                  <c:v>55.137147761618898</c:v>
                </c:pt>
                <c:pt idx="274">
                  <c:v>55.067971562705999</c:v>
                </c:pt>
                <c:pt idx="275">
                  <c:v>54.998597555893099</c:v>
                </c:pt>
                <c:pt idx="276">
                  <c:v>54.9290278392182</c:v>
                </c:pt>
                <c:pt idx="277">
                  <c:v>54.859264489336503</c:v>
                </c:pt>
                <c:pt idx="278">
                  <c:v>54.7893095612339</c:v>
                </c:pt>
                <c:pt idx="279">
                  <c:v>54.719165087677801</c:v>
                </c:pt>
                <c:pt idx="280">
                  <c:v>54.648833078811499</c:v>
                </c:pt>
                <c:pt idx="281">
                  <c:v>54.578315521804498</c:v>
                </c:pt>
                <c:pt idx="282">
                  <c:v>54.507614380425402</c:v>
                </c:pt>
                <c:pt idx="283">
                  <c:v>54.436731594676601</c:v>
                </c:pt>
                <c:pt idx="284">
                  <c:v>54.365669080446999</c:v>
                </c:pt>
                <c:pt idx="285">
                  <c:v>54.294428729168096</c:v>
                </c:pt>
                <c:pt idx="286">
                  <c:v>54.223012407517103</c:v>
                </c:pt>
                <c:pt idx="287">
                  <c:v>54.151421957050097</c:v>
                </c:pt>
                <c:pt idx="288">
                  <c:v>54.079659193957802</c:v>
                </c:pt>
                <c:pt idx="289">
                  <c:v>54.0077259087603</c:v>
                </c:pt>
                <c:pt idx="290">
                  <c:v>53.935623866002302</c:v>
                </c:pt>
                <c:pt idx="291">
                  <c:v>53.863354804070198</c:v>
                </c:pt>
                <c:pt idx="292">
                  <c:v>53.790920434880803</c:v>
                </c:pt>
                <c:pt idx="293">
                  <c:v>53.718322443671397</c:v>
                </c:pt>
                <c:pt idx="294">
                  <c:v>53.645562488787697</c:v>
                </c:pt>
                <c:pt idx="295">
                  <c:v>53.572642201431599</c:v>
                </c:pt>
                <c:pt idx="296">
                  <c:v>53.499563185524799</c:v>
                </c:pt>
                <c:pt idx="297">
                  <c:v>53.426327017462597</c:v>
                </c:pt>
                <c:pt idx="298">
                  <c:v>53.352935245980099</c:v>
                </c:pt>
                <c:pt idx="299">
                  <c:v>53.279389391939901</c:v>
                </c:pt>
                <c:pt idx="300">
                  <c:v>53.205690948207902</c:v>
                </c:pt>
                <c:pt idx="301">
                  <c:v>53.131841379467701</c:v>
                </c:pt>
                <c:pt idx="302">
                  <c:v>53.057842122125599</c:v>
                </c:pt>
                <c:pt idx="303">
                  <c:v>52.9836945841367</c:v>
                </c:pt>
                <c:pt idx="304">
                  <c:v>52.909400144908197</c:v>
                </c:pt>
                <c:pt idx="305">
                  <c:v>52.834960155166002</c:v>
                </c:pt>
                <c:pt idx="306">
                  <c:v>52.760375936830101</c:v>
                </c:pt>
                <c:pt idx="307">
                  <c:v>52.685648782983499</c:v>
                </c:pt>
                <c:pt idx="308">
                  <c:v>52.610779957663802</c:v>
                </c:pt>
                <c:pt idx="309">
                  <c:v>52.535770695904503</c:v>
                </c:pt>
                <c:pt idx="310">
                  <c:v>52.460622203536403</c:v>
                </c:pt>
                <c:pt idx="311">
                  <c:v>52.3853356571951</c:v>
                </c:pt>
                <c:pt idx="312">
                  <c:v>52.309912204224801</c:v>
                </c:pt>
                <c:pt idx="313">
                  <c:v>52.234352962576097</c:v>
                </c:pt>
                <c:pt idx="314">
                  <c:v>52.158659020818298</c:v>
                </c:pt>
                <c:pt idx="315">
                  <c:v>52.0828314380379</c:v>
                </c:pt>
                <c:pt idx="316">
                  <c:v>52.006871243793597</c:v>
                </c:pt>
                <c:pt idx="317">
                  <c:v>51.930779438091299</c:v>
                </c:pt>
                <c:pt idx="318">
                  <c:v>51.854556991323101</c:v>
                </c:pt>
                <c:pt idx="319">
                  <c:v>51.778204844247597</c:v>
                </c:pt>
                <c:pt idx="320">
                  <c:v>51.701723907946999</c:v>
                </c:pt>
                <c:pt idx="321">
                  <c:v>51.6251150638046</c:v>
                </c:pt>
                <c:pt idx="322">
                  <c:v>51.548379163464404</c:v>
                </c:pt>
                <c:pt idx="323">
                  <c:v>51.471517028836701</c:v>
                </c:pt>
                <c:pt idx="324">
                  <c:v>51.394529452055203</c:v>
                </c:pt>
                <c:pt idx="325">
                  <c:v>51.317417195461601</c:v>
                </c:pt>
                <c:pt idx="326">
                  <c:v>51.240180991603097</c:v>
                </c:pt>
                <c:pt idx="327">
                  <c:v>51.162821543211699</c:v>
                </c:pt>
                <c:pt idx="328">
                  <c:v>51.0853395231943</c:v>
                </c:pt>
                <c:pt idx="329">
                  <c:v>51.007735574637302</c:v>
                </c:pt>
                <c:pt idx="330">
                  <c:v>50.930010310769902</c:v>
                </c:pt>
                <c:pt idx="331">
                  <c:v>50.852164314991803</c:v>
                </c:pt>
                <c:pt idx="332">
                  <c:v>50.774198140857401</c:v>
                </c:pt>
                <c:pt idx="333">
                  <c:v>50.696112312071698</c:v>
                </c:pt>
                <c:pt idx="334">
                  <c:v>50.617907322487703</c:v>
                </c:pt>
                <c:pt idx="335">
                  <c:v>50.5395836361146</c:v>
                </c:pt>
                <c:pt idx="336">
                  <c:v>50.461141687115699</c:v>
                </c:pt>
                <c:pt idx="337">
                  <c:v>50.382581879812101</c:v>
                </c:pt>
                <c:pt idx="338">
                  <c:v>50.3039045886784</c:v>
                </c:pt>
                <c:pt idx="339">
                  <c:v>50.2251101583539</c:v>
                </c:pt>
                <c:pt idx="340">
                  <c:v>50.146198903648703</c:v>
                </c:pt>
                <c:pt idx="341">
                  <c:v>50.0671711095411</c:v>
                </c:pt>
                <c:pt idx="342">
                  <c:v>49.988027031187599</c:v>
                </c:pt>
                <c:pt idx="343">
                  <c:v>49.908766893923797</c:v>
                </c:pt>
                <c:pt idx="344">
                  <c:v>49.829390893277399</c:v>
                </c:pt>
                <c:pt idx="345">
                  <c:v>49.749899194966098</c:v>
                </c:pt>
                <c:pt idx="346">
                  <c:v>49.670291934913401</c:v>
                </c:pt>
                <c:pt idx="347">
                  <c:v>49.590569219241999</c:v>
                </c:pt>
                <c:pt idx="348">
                  <c:v>49.5107311242908</c:v>
                </c:pt>
                <c:pt idx="349">
                  <c:v>49.430777696621803</c:v>
                </c:pt>
                <c:pt idx="350">
                  <c:v>49.350708953014902</c:v>
                </c:pt>
                <c:pt idx="351">
                  <c:v>49.2705248804875</c:v>
                </c:pt>
                <c:pt idx="352">
                  <c:v>49.190225436300302</c:v>
                </c:pt>
                <c:pt idx="353">
                  <c:v>49.109810547953799</c:v>
                </c:pt>
                <c:pt idx="354">
                  <c:v>49.0292801132045</c:v>
                </c:pt>
                <c:pt idx="355">
                  <c:v>48.9486340000715</c:v>
                </c:pt>
                <c:pt idx="356">
                  <c:v>48.867872046840802</c:v>
                </c:pt>
                <c:pt idx="357">
                  <c:v>48.786994062073802</c:v>
                </c:pt>
                <c:pt idx="358">
                  <c:v>48.705999824617898</c:v>
                </c:pt>
                <c:pt idx="359">
                  <c:v>48.624889083610498</c:v>
                </c:pt>
                <c:pt idx="360">
                  <c:v>48.543661558491202</c:v>
                </c:pt>
                <c:pt idx="361">
                  <c:v>48.462316939009</c:v>
                </c:pt>
                <c:pt idx="362">
                  <c:v>48.380854885230299</c:v>
                </c:pt>
                <c:pt idx="363">
                  <c:v>48.299275027556</c:v>
                </c:pt>
                <c:pt idx="364">
                  <c:v>48.217576966726</c:v>
                </c:pt>
                <c:pt idx="365">
                  <c:v>48.135760273828403</c:v>
                </c:pt>
                <c:pt idx="366">
                  <c:v>48.053824490323201</c:v>
                </c:pt>
                <c:pt idx="367">
                  <c:v>47.971769128046901</c:v>
                </c:pt>
                <c:pt idx="368">
                  <c:v>47.889593669230301</c:v>
                </c:pt>
                <c:pt idx="369">
                  <c:v>47.807297566514301</c:v>
                </c:pt>
                <c:pt idx="370">
                  <c:v>47.724880242971103</c:v>
                </c:pt>
                <c:pt idx="371">
                  <c:v>47.642341092118599</c:v>
                </c:pt>
                <c:pt idx="372">
                  <c:v>47.559679477943398</c:v>
                </c:pt>
                <c:pt idx="373">
                  <c:v>47.476894734924997</c:v>
                </c:pt>
                <c:pt idx="374">
                  <c:v>47.393986168059698</c:v>
                </c:pt>
                <c:pt idx="375">
                  <c:v>47.310953052891101</c:v>
                </c:pt>
                <c:pt idx="376">
                  <c:v>47.2277946355334</c:v>
                </c:pt>
                <c:pt idx="377">
                  <c:v>47.1445101327092</c:v>
                </c:pt>
                <c:pt idx="378">
                  <c:v>47.061098731785997</c:v>
                </c:pt>
                <c:pt idx="379">
                  <c:v>46.977559590807701</c:v>
                </c:pt>
                <c:pt idx="380">
                  <c:v>46.893891838546203</c:v>
                </c:pt>
                <c:pt idx="381">
                  <c:v>46.810094574540202</c:v>
                </c:pt>
                <c:pt idx="382">
                  <c:v>46.726166869137899</c:v>
                </c:pt>
                <c:pt idx="383">
                  <c:v>46.642107763566997</c:v>
                </c:pt>
                <c:pt idx="384">
                  <c:v>46.557916269974697</c:v>
                </c:pt>
                <c:pt idx="385">
                  <c:v>46.473591371500298</c:v>
                </c:pt>
                <c:pt idx="386">
                  <c:v>46.389132022335197</c:v>
                </c:pt>
                <c:pt idx="387">
                  <c:v>46.304537147798399</c:v>
                </c:pt>
                <c:pt idx="388">
                  <c:v>46.219805644408801</c:v>
                </c:pt>
                <c:pt idx="389">
                  <c:v>46.134936379966597</c:v>
                </c:pt>
                <c:pt idx="390">
                  <c:v>46.0499281936494</c:v>
                </c:pt>
                <c:pt idx="391">
                  <c:v>45.964779896094797</c:v>
                </c:pt>
                <c:pt idx="392">
                  <c:v>45.879490269507102</c:v>
                </c:pt>
                <c:pt idx="393">
                  <c:v>45.794058067762798</c:v>
                </c:pt>
                <c:pt idx="394">
                  <c:v>45.708482016525203</c:v>
                </c:pt>
                <c:pt idx="395">
                  <c:v>45.6227608133646</c:v>
                </c:pt>
                <c:pt idx="396">
                  <c:v>45.536893127885499</c:v>
                </c:pt>
                <c:pt idx="397">
                  <c:v>45.450877601858402</c:v>
                </c:pt>
                <c:pt idx="398">
                  <c:v>45.364712849386599</c:v>
                </c:pt>
                <c:pt idx="399">
                  <c:v>45.278397457028397</c:v>
                </c:pt>
                <c:pt idx="400">
                  <c:v>45.191929983984501</c:v>
                </c:pt>
                <c:pt idx="401">
                  <c:v>45.105308962249403</c:v>
                </c:pt>
                <c:pt idx="402">
                  <c:v>45.018532896819899</c:v>
                </c:pt>
                <c:pt idx="403">
                  <c:v>44.931600265850101</c:v>
                </c:pt>
                <c:pt idx="404">
                  <c:v>44.8445095208887</c:v>
                </c:pt>
                <c:pt idx="405">
                  <c:v>44.757259087061598</c:v>
                </c:pt>
                <c:pt idx="406">
                  <c:v>44.669847363320102</c:v>
                </c:pt>
                <c:pt idx="407">
                  <c:v>44.582272722652</c:v>
                </c:pt>
                <c:pt idx="408">
                  <c:v>44.494533512341398</c:v>
                </c:pt>
                <c:pt idx="409">
                  <c:v>44.4066280542269</c:v>
                </c:pt>
                <c:pt idx="410">
                  <c:v>44.318554644969602</c:v>
                </c:pt>
                <c:pt idx="411">
                  <c:v>44.230311556332403</c:v>
                </c:pt>
                <c:pt idx="412">
                  <c:v>44.1418970354827</c:v>
                </c:pt>
                <c:pt idx="413">
                  <c:v>44.053309305295798</c:v>
                </c:pt>
                <c:pt idx="414">
                  <c:v>43.964546564686103</c:v>
                </c:pt>
                <c:pt idx="415">
                  <c:v>43.875606988938102</c:v>
                </c:pt>
                <c:pt idx="416">
                  <c:v>43.786488730064697</c:v>
                </c:pt>
                <c:pt idx="417">
                  <c:v>43.697189917167499</c:v>
                </c:pt>
                <c:pt idx="418">
                  <c:v>43.607708656818502</c:v>
                </c:pt>
                <c:pt idx="419">
                  <c:v>43.518043033474001</c:v>
                </c:pt>
                <c:pt idx="420">
                  <c:v>43.428191109867498</c:v>
                </c:pt>
                <c:pt idx="421">
                  <c:v>43.338150927449099</c:v>
                </c:pt>
                <c:pt idx="422">
                  <c:v>43.247920506828798</c:v>
                </c:pt>
                <c:pt idx="423">
                  <c:v>43.157497848245299</c:v>
                </c:pt>
                <c:pt idx="424">
                  <c:v>43.066880932042899</c:v>
                </c:pt>
                <c:pt idx="425">
                  <c:v>42.976067719165599</c:v>
                </c:pt>
                <c:pt idx="426">
                  <c:v>42.885056151671598</c:v>
                </c:pt>
                <c:pt idx="427">
                  <c:v>42.793844153277398</c:v>
                </c:pt>
                <c:pt idx="428">
                  <c:v>42.702429629892002</c:v>
                </c:pt>
                <c:pt idx="429">
                  <c:v>42.610810470202601</c:v>
                </c:pt>
                <c:pt idx="430">
                  <c:v>42.5189845462439</c:v>
                </c:pt>
                <c:pt idx="431">
                  <c:v>42.426949714034798</c:v>
                </c:pt>
                <c:pt idx="432">
                  <c:v>42.334703814164399</c:v>
                </c:pt>
                <c:pt idx="433">
                  <c:v>42.242244672468203</c:v>
                </c:pt>
                <c:pt idx="434">
                  <c:v>42.149570100679902</c:v>
                </c:pt>
                <c:pt idx="435">
                  <c:v>42.0566778971179</c:v>
                </c:pt>
                <c:pt idx="436">
                  <c:v>41.9635658473928</c:v>
                </c:pt>
                <c:pt idx="437">
                  <c:v>41.870231725118401</c:v>
                </c:pt>
                <c:pt idx="438">
                  <c:v>41.776673292656803</c:v>
                </c:pt>
                <c:pt idx="439">
                  <c:v>41.682888301902601</c:v>
                </c:pt>
                <c:pt idx="440">
                  <c:v>41.588874495033103</c:v>
                </c:pt>
                <c:pt idx="441">
                  <c:v>41.494629605332598</c:v>
                </c:pt>
                <c:pt idx="442">
                  <c:v>41.400151358012003</c:v>
                </c:pt>
                <c:pt idx="443">
                  <c:v>41.305437471037699</c:v>
                </c:pt>
                <c:pt idx="444">
                  <c:v>41.210485656010903</c:v>
                </c:pt>
                <c:pt idx="445">
                  <c:v>41.1152936190446</c:v>
                </c:pt>
                <c:pt idx="446">
                  <c:v>41.019859061649399</c:v>
                </c:pt>
                <c:pt idx="447">
                  <c:v>40.924179681677501</c:v>
                </c:pt>
                <c:pt idx="448">
                  <c:v>40.828253174246399</c:v>
                </c:pt>
                <c:pt idx="449">
                  <c:v>40.732077232702302</c:v>
                </c:pt>
                <c:pt idx="450">
                  <c:v>40.6356495495979</c:v>
                </c:pt>
                <c:pt idx="451">
                  <c:v>40.538967817693099</c:v>
                </c:pt>
                <c:pt idx="452">
                  <c:v>40.442029730960499</c:v>
                </c:pt>
                <c:pt idx="453">
                  <c:v>40.3448329856217</c:v>
                </c:pt>
                <c:pt idx="454">
                  <c:v>40.247375281199403</c:v>
                </c:pt>
                <c:pt idx="455">
                  <c:v>40.149654321581998</c:v>
                </c:pt>
                <c:pt idx="456">
                  <c:v>40.051667816111603</c:v>
                </c:pt>
                <c:pt idx="457">
                  <c:v>39.953413480665802</c:v>
                </c:pt>
                <c:pt idx="458">
                  <c:v>39.854889038811699</c:v>
                </c:pt>
                <c:pt idx="459">
                  <c:v>39.756092222882998</c:v>
                </c:pt>
                <c:pt idx="460">
                  <c:v>39.657020775181103</c:v>
                </c:pt>
                <c:pt idx="461">
                  <c:v>39.557672449090802</c:v>
                </c:pt>
                <c:pt idx="462">
                  <c:v>39.458045010271199</c:v>
                </c:pt>
                <c:pt idx="463">
                  <c:v>39.358136237846999</c:v>
                </c:pt>
                <c:pt idx="464">
                  <c:v>39.257943925600799</c:v>
                </c:pt>
                <c:pt idx="465">
                  <c:v>39.157465883159901</c:v>
                </c:pt>
                <c:pt idx="466">
                  <c:v>39.0566999372598</c:v>
                </c:pt>
                <c:pt idx="467">
                  <c:v>38.955643932927799</c:v>
                </c:pt>
                <c:pt idx="468">
                  <c:v>38.854295734753897</c:v>
                </c:pt>
                <c:pt idx="469">
                  <c:v>38.752653228108102</c:v>
                </c:pt>
                <c:pt idx="470">
                  <c:v>38.650714320421201</c:v>
                </c:pt>
                <c:pt idx="471">
                  <c:v>38.548476942419398</c:v>
                </c:pt>
                <c:pt idx="472">
                  <c:v>38.445939049401503</c:v>
                </c:pt>
                <c:pt idx="473">
                  <c:v>38.343098622493102</c:v>
                </c:pt>
                <c:pt idx="474">
                  <c:v>38.2399536699332</c:v>
                </c:pt>
                <c:pt idx="475">
                  <c:v>38.136502228340703</c:v>
                </c:pt>
                <c:pt idx="476">
                  <c:v>38.032742363972602</c:v>
                </c:pt>
                <c:pt idx="477">
                  <c:v>37.928672174023802</c:v>
                </c:pt>
                <c:pt idx="478">
                  <c:v>37.824289787879799</c:v>
                </c:pt>
                <c:pt idx="479">
                  <c:v>37.719593368385901</c:v>
                </c:pt>
                <c:pt idx="480">
                  <c:v>37.614581113129397</c:v>
                </c:pt>
                <c:pt idx="481">
                  <c:v>37.509251255679999</c:v>
                </c:pt>
                <c:pt idx="482">
                  <c:v>37.4036020668566</c:v>
                </c:pt>
                <c:pt idx="483">
                  <c:v>37.297631855973002</c:v>
                </c:pt>
                <c:pt idx="484">
                  <c:v>37.19133897207</c:v>
                </c:pt>
                <c:pt idx="485">
                  <c:v>37.0847218051575</c:v>
                </c:pt>
                <c:pt idx="486">
                  <c:v>36.977778787423901</c:v>
                </c:pt>
                <c:pt idx="487">
                  <c:v>36.870508394438602</c:v>
                </c:pt>
                <c:pt idx="488">
                  <c:v>36.762909146355902</c:v>
                </c:pt>
                <c:pt idx="489">
                  <c:v>36.654979609085501</c:v>
                </c:pt>
                <c:pt idx="490">
                  <c:v>36.546718395456402</c:v>
                </c:pt>
                <c:pt idx="491">
                  <c:v>36.438124166358698</c:v>
                </c:pt>
                <c:pt idx="492">
                  <c:v>36.329195631871201</c:v>
                </c:pt>
                <c:pt idx="493">
                  <c:v>36.2199315523821</c:v>
                </c:pt>
                <c:pt idx="494">
                  <c:v>36.110330739642301</c:v>
                </c:pt>
                <c:pt idx="495">
                  <c:v>36.000392057865596</c:v>
                </c:pt>
                <c:pt idx="496">
                  <c:v>35.890114424744802</c:v>
                </c:pt>
                <c:pt idx="497">
                  <c:v>35.779496812467002</c:v>
                </c:pt>
                <c:pt idx="498">
                  <c:v>35.668538248729099</c:v>
                </c:pt>
                <c:pt idx="499">
                  <c:v>35.557237817668501</c:v>
                </c:pt>
                <c:pt idx="500">
                  <c:v>35.4455946608199</c:v>
                </c:pt>
                <c:pt idx="501">
                  <c:v>35.333607978017902</c:v>
                </c:pt>
                <c:pt idx="502">
                  <c:v>35.221277028263401</c:v>
                </c:pt>
                <c:pt idx="503">
                  <c:v>35.1086011305905</c:v>
                </c:pt>
                <c:pt idx="504">
                  <c:v>34.995579664849302</c:v>
                </c:pt>
                <c:pt idx="505">
                  <c:v>34.8822120725224</c:v>
                </c:pt>
                <c:pt idx="506">
                  <c:v>34.768497857440998</c:v>
                </c:pt>
                <c:pt idx="507">
                  <c:v>34.654436586520497</c:v>
                </c:pt>
                <c:pt idx="508">
                  <c:v>34.540027890418799</c:v>
                </c:pt>
                <c:pt idx="509">
                  <c:v>34.425271464186402</c:v>
                </c:pt>
                <c:pt idx="510">
                  <c:v>34.310167067875298</c:v>
                </c:pt>
                <c:pt idx="511">
                  <c:v>34.194714527094</c:v>
                </c:pt>
                <c:pt idx="512">
                  <c:v>34.078913733542599</c:v>
                </c:pt>
                <c:pt idx="513">
                  <c:v>33.962764645502801</c:v>
                </c:pt>
                <c:pt idx="514">
                  <c:v>33.846267288281403</c:v>
                </c:pt>
                <c:pt idx="515">
                  <c:v>33.729421754628298</c:v>
                </c:pt>
                <c:pt idx="516">
                  <c:v>33.612228205102497</c:v>
                </c:pt>
                <c:pt idx="517">
                  <c:v>33.494686868402802</c:v>
                </c:pt>
                <c:pt idx="518">
                  <c:v>33.376798041653302</c:v>
                </c:pt>
                <c:pt idx="519">
                  <c:v>33.258562090668903</c:v>
                </c:pt>
                <c:pt idx="520">
                  <c:v>33.1399794501353</c:v>
                </c:pt>
                <c:pt idx="521">
                  <c:v>33.021050623797798</c:v>
                </c:pt>
                <c:pt idx="522">
                  <c:v>32.901776184570899</c:v>
                </c:pt>
                <c:pt idx="523">
                  <c:v>32.782156774637301</c:v>
                </c:pt>
                <c:pt idx="524">
                  <c:v>32.662193105473399</c:v>
                </c:pt>
                <c:pt idx="525">
                  <c:v>32.541885957870001</c:v>
                </c:pt>
                <c:pt idx="526">
                  <c:v>32.421236181870398</c:v>
                </c:pt>
                <c:pt idx="527">
                  <c:v>32.300244696714799</c:v>
                </c:pt>
                <c:pt idx="528">
                  <c:v>32.178912490705898</c:v>
                </c:pt>
                <c:pt idx="529">
                  <c:v>32.057240621049097</c:v>
                </c:pt>
                <c:pt idx="530">
                  <c:v>31.935230213669101</c:v>
                </c:pt>
                <c:pt idx="531">
                  <c:v>31.812882462947002</c:v>
                </c:pt>
                <c:pt idx="532">
                  <c:v>31.6901986314687</c:v>
                </c:pt>
                <c:pt idx="533">
                  <c:v>31.567180049698099</c:v>
                </c:pt>
                <c:pt idx="534">
                  <c:v>31.443828115633799</c:v>
                </c:pt>
                <c:pt idx="535">
                  <c:v>31.320144294411001</c:v>
                </c:pt>
                <c:pt idx="536">
                  <c:v>31.1961301178935</c:v>
                </c:pt>
                <c:pt idx="537">
                  <c:v>31.0717871842077</c:v>
                </c:pt>
                <c:pt idx="538">
                  <c:v>30.947117157251402</c:v>
                </c:pt>
                <c:pt idx="539">
                  <c:v>30.822121766175702</c:v>
                </c:pt>
                <c:pt idx="540">
                  <c:v>30.696802804821498</c:v>
                </c:pt>
                <c:pt idx="541">
                  <c:v>30.571162131135299</c:v>
                </c:pt>
                <c:pt idx="542">
                  <c:v>30.445201666554201</c:v>
                </c:pt>
                <c:pt idx="543">
                  <c:v>30.318923395353899</c:v>
                </c:pt>
                <c:pt idx="544">
                  <c:v>30.1923293639761</c:v>
                </c:pt>
                <c:pt idx="545">
                  <c:v>30.065421680331301</c:v>
                </c:pt>
                <c:pt idx="546">
                  <c:v>29.938202513057401</c:v>
                </c:pt>
                <c:pt idx="547">
                  <c:v>29.810674090787298</c:v>
                </c:pt>
                <c:pt idx="548">
                  <c:v>29.682838701358101</c:v>
                </c:pt>
                <c:pt idx="549">
                  <c:v>29.554698691013702</c:v>
                </c:pt>
                <c:pt idx="550">
                  <c:v>29.426256463592701</c:v>
                </c:pt>
                <c:pt idx="551">
                  <c:v>29.297514479684899</c:v>
                </c:pt>
                <c:pt idx="552">
                  <c:v>29.1684752557683</c:v>
                </c:pt>
                <c:pt idx="553">
                  <c:v>29.039141363343099</c:v>
                </c:pt>
                <c:pt idx="554">
                  <c:v>28.909515428026801</c:v>
                </c:pt>
                <c:pt idx="555">
                  <c:v>28.7796001286614</c:v>
                </c:pt>
                <c:pt idx="556">
                  <c:v>28.649398196386201</c:v>
                </c:pt>
                <c:pt idx="557">
                  <c:v>28.518912413696199</c:v>
                </c:pt>
                <c:pt idx="558">
                  <c:v>28.388145613510499</c:v>
                </c:pt>
                <c:pt idx="559">
                  <c:v>28.257100678208001</c:v>
                </c:pt>
                <c:pt idx="560">
                  <c:v>28.1257805386659</c:v>
                </c:pt>
                <c:pt idx="561">
                  <c:v>27.9941881732924</c:v>
                </c:pt>
                <c:pt idx="562">
                  <c:v>27.862326607041901</c:v>
                </c:pt>
                <c:pt idx="563">
                  <c:v>27.730198910433302</c:v>
                </c:pt>
                <c:pt idx="564">
                  <c:v>27.597808198564401</c:v>
                </c:pt>
                <c:pt idx="565">
                  <c:v>27.465157630117901</c:v>
                </c:pt>
                <c:pt idx="566">
                  <c:v>27.332250406373401</c:v>
                </c:pt>
                <c:pt idx="567">
                  <c:v>27.199089770207699</c:v>
                </c:pt>
                <c:pt idx="568">
                  <c:v>27.065679005102702</c:v>
                </c:pt>
                <c:pt idx="569">
                  <c:v>26.932021434158798</c:v>
                </c:pt>
                <c:pt idx="570">
                  <c:v>26.798120419097899</c:v>
                </c:pt>
                <c:pt idx="571">
                  <c:v>26.663979359280098</c:v>
                </c:pt>
                <c:pt idx="572">
                  <c:v>26.529601690720298</c:v>
                </c:pt>
                <c:pt idx="573">
                  <c:v>26.394990885109099</c:v>
                </c:pt>
                <c:pt idx="574">
                  <c:v>26.260150448847099</c:v>
                </c:pt>
                <c:pt idx="575">
                  <c:v>26.125083922074399</c:v>
                </c:pt>
                <c:pt idx="576">
                  <c:v>25.9897948777135</c:v>
                </c:pt>
                <c:pt idx="577">
                  <c:v>25.854286920524402</c:v>
                </c:pt>
                <c:pt idx="578">
                  <c:v>25.718563686165201</c:v>
                </c:pt>
                <c:pt idx="579">
                  <c:v>25.582628840258099</c:v>
                </c:pt>
                <c:pt idx="580">
                  <c:v>25.446486077475502</c:v>
                </c:pt>
                <c:pt idx="581">
                  <c:v>25.3101391206282</c:v>
                </c:pt>
                <c:pt idx="582">
                  <c:v>25.173591719773899</c:v>
                </c:pt>
                <c:pt idx="583">
                  <c:v>25.036847651328699</c:v>
                </c:pt>
                <c:pt idx="584">
                  <c:v>24.899910717198299</c:v>
                </c:pt>
                <c:pt idx="585">
                  <c:v>24.762784743923302</c:v>
                </c:pt>
                <c:pt idx="586">
                  <c:v>24.625473581828501</c:v>
                </c:pt>
                <c:pt idx="587">
                  <c:v>24.4879811042019</c:v>
                </c:pt>
                <c:pt idx="588">
                  <c:v>24.350311206470298</c:v>
                </c:pt>
                <c:pt idx="589">
                  <c:v>24.212467805406099</c:v>
                </c:pt>
                <c:pt idx="590">
                  <c:v>24.074454838337399</c:v>
                </c:pt>
                <c:pt idx="591">
                  <c:v>23.936276262381501</c:v>
                </c:pt>
                <c:pt idx="592">
                  <c:v>23.797936053685</c:v>
                </c:pt>
                <c:pt idx="593">
                  <c:v>23.659438206688701</c:v>
                </c:pt>
                <c:pt idx="594">
                  <c:v>23.520786733404499</c:v>
                </c:pt>
                <c:pt idx="595">
                  <c:v>23.3819856627033</c:v>
                </c:pt>
                <c:pt idx="596">
                  <c:v>23.243039039631899</c:v>
                </c:pt>
                <c:pt idx="597">
                  <c:v>23.103950924723801</c:v>
                </c:pt>
                <c:pt idx="598">
                  <c:v>22.964725393354701</c:v>
                </c:pt>
                <c:pt idx="599">
                  <c:v>22.8253665350855</c:v>
                </c:pt>
                <c:pt idx="600">
                  <c:v>22.685878453041099</c:v>
                </c:pt>
                <c:pt idx="601">
                  <c:v>22.5462652632947</c:v>
                </c:pt>
                <c:pt idx="602">
                  <c:v>22.406531094269599</c:v>
                </c:pt>
                <c:pt idx="603">
                  <c:v>22.266680086159599</c:v>
                </c:pt>
                <c:pt idx="604">
                  <c:v>22.126716390358499</c:v>
                </c:pt>
                <c:pt idx="605">
                  <c:v>21.9866441689075</c:v>
                </c:pt>
                <c:pt idx="606">
                  <c:v>21.846467593960501</c:v>
                </c:pt>
                <c:pt idx="607">
                  <c:v>21.7061908472553</c:v>
                </c:pt>
                <c:pt idx="608">
                  <c:v>21.565818119605598</c:v>
                </c:pt>
                <c:pt idx="609">
                  <c:v>21.425353610403199</c:v>
                </c:pt>
                <c:pt idx="610">
                  <c:v>21.284801527135301</c:v>
                </c:pt>
                <c:pt idx="611">
                  <c:v>21.1441660849116</c:v>
                </c:pt>
                <c:pt idx="612">
                  <c:v>21.003451506005799</c:v>
                </c:pt>
                <c:pt idx="613">
                  <c:v>20.862662019406699</c:v>
                </c:pt>
                <c:pt idx="614">
                  <c:v>20.721801860386201</c:v>
                </c:pt>
                <c:pt idx="615">
                  <c:v>20.580875270068699</c:v>
                </c:pt>
                <c:pt idx="616">
                  <c:v>20.439886495018499</c:v>
                </c:pt>
                <c:pt idx="617">
                  <c:v>20.298839786833302</c:v>
                </c:pt>
                <c:pt idx="618">
                  <c:v>20.1577394017493</c:v>
                </c:pt>
                <c:pt idx="619">
                  <c:v>20.016589600252701</c:v>
                </c:pt>
                <c:pt idx="620">
                  <c:v>19.875394646696702</c:v>
                </c:pt>
                <c:pt idx="621">
                  <c:v>19.734158808936101</c:v>
                </c:pt>
                <c:pt idx="622">
                  <c:v>19.5928863579527</c:v>
                </c:pt>
                <c:pt idx="623">
                  <c:v>19.451581567503801</c:v>
                </c:pt>
                <c:pt idx="624">
                  <c:v>19.310248713763698</c:v>
                </c:pt>
                <c:pt idx="625">
                  <c:v>19.168892074975901</c:v>
                </c:pt>
                <c:pt idx="626">
                  <c:v>19.0275159311085</c:v>
                </c:pt>
                <c:pt idx="627">
                  <c:v>18.8861245635131</c:v>
                </c:pt>
                <c:pt idx="628">
                  <c:v>18.744722254586001</c:v>
                </c:pt>
                <c:pt idx="629">
                  <c:v>18.603313287431501</c:v>
                </c:pt>
                <c:pt idx="630">
                  <c:v>18.461901945530801</c:v>
                </c:pt>
                <c:pt idx="631">
                  <c:v>18.320492512404901</c:v>
                </c:pt>
                <c:pt idx="632">
                  <c:v>18.179089271284699</c:v>
                </c:pt>
                <c:pt idx="633">
                  <c:v>18.0376965047741</c:v>
                </c:pt>
                <c:pt idx="634">
                  <c:v>17.8963184945185</c:v>
                </c:pt>
                <c:pt idx="635">
                  <c:v>17.754959520867398</c:v>
                </c:pt>
                <c:pt idx="636">
                  <c:v>17.613623862535398</c:v>
                </c:pt>
                <c:pt idx="637">
                  <c:v>17.472315796261</c:v>
                </c:pt>
                <c:pt idx="638">
                  <c:v>17.331039596460499</c:v>
                </c:pt>
                <c:pt idx="639">
                  <c:v>17.189799534879</c:v>
                </c:pt>
                <c:pt idx="640">
                  <c:v>17.048599880235301</c:v>
                </c:pt>
                <c:pt idx="641">
                  <c:v>16.907444897860799</c:v>
                </c:pt>
                <c:pt idx="642">
                  <c:v>16.7663388493336</c:v>
                </c:pt>
                <c:pt idx="643">
                  <c:v>16.625285992103901</c:v>
                </c:pt>
                <c:pt idx="644">
                  <c:v>16.4842905791138</c:v>
                </c:pt>
                <c:pt idx="645">
                  <c:v>16.343356858406601</c:v>
                </c:pt>
                <c:pt idx="646">
                  <c:v>16.202489072730899</c:v>
                </c:pt>
                <c:pt idx="647">
                  <c:v>16.061691459131001</c:v>
                </c:pt>
                <c:pt idx="648">
                  <c:v>15.920968248531301</c:v>
                </c:pt>
                <c:pt idx="649">
                  <c:v>15.780323665309</c:v>
                </c:pt>
                <c:pt idx="650">
                  <c:v>15.639761926854799</c:v>
                </c:pt>
                <c:pt idx="651">
                  <c:v>15.4992872431244</c:v>
                </c:pt>
                <c:pt idx="652">
                  <c:v>15.3589038161765</c:v>
                </c:pt>
                <c:pt idx="653">
                  <c:v>15.218615839698799</c:v>
                </c:pt>
                <c:pt idx="654">
                  <c:v>15.0784274985228</c:v>
                </c:pt>
                <c:pt idx="655">
                  <c:v>14.9383429681228</c:v>
                </c:pt>
                <c:pt idx="656">
                  <c:v>14.798366414103601</c:v>
                </c:pt>
                <c:pt idx="657">
                  <c:v>14.658501991673599</c:v>
                </c:pt>
                <c:pt idx="658">
                  <c:v>14.5187538451028</c:v>
                </c:pt>
                <c:pt idx="659">
                  <c:v>14.3791261071683</c:v>
                </c:pt>
                <c:pt idx="660">
                  <c:v>14.239622898582899</c:v>
                </c:pt>
                <c:pt idx="661">
                  <c:v>14.100248327409799</c:v>
                </c:pt>
                <c:pt idx="662">
                  <c:v>13.961006488461599</c:v>
                </c:pt>
                <c:pt idx="663">
                  <c:v>13.8219014626836</c:v>
                </c:pt>
                <c:pt idx="664">
                  <c:v>13.682937316522599</c:v>
                </c:pt>
                <c:pt idx="665">
                  <c:v>13.5441181012784</c:v>
                </c:pt>
                <c:pt idx="666">
                  <c:v>13.4054478524406</c:v>
                </c:pt>
                <c:pt idx="667">
                  <c:v>13.2669305890081</c:v>
                </c:pt>
                <c:pt idx="668">
                  <c:v>13.1285703127941</c:v>
                </c:pt>
                <c:pt idx="669">
                  <c:v>12.990371007715501</c:v>
                </c:pt>
                <c:pt idx="670">
                  <c:v>12.8523366390638</c:v>
                </c:pt>
                <c:pt idx="671">
                  <c:v>12.7144711527626</c:v>
                </c:pt>
                <c:pt idx="672">
                  <c:v>12.576778474608901</c:v>
                </c:pt>
                <c:pt idx="673">
                  <c:v>12.4392625094978</c:v>
                </c:pt>
                <c:pt idx="674">
                  <c:v>12.3019271406332</c:v>
                </c:pt>
                <c:pt idx="675">
                  <c:v>12.1647762287225</c:v>
                </c:pt>
                <c:pt idx="676">
                  <c:v>12.0278136111568</c:v>
                </c:pt>
                <c:pt idx="677">
                  <c:v>11.8910431011769</c:v>
                </c:pt>
                <c:pt idx="678">
                  <c:v>11.754468487023001</c:v>
                </c:pt>
                <c:pt idx="679">
                  <c:v>11.6180935310751</c:v>
                </c:pt>
                <c:pt idx="680">
                  <c:v>11.4819219689739</c:v>
                </c:pt>
                <c:pt idx="681">
                  <c:v>11.3459575087348</c:v>
                </c:pt>
                <c:pt idx="682">
                  <c:v>11.2102038298452</c:v>
                </c:pt>
                <c:pt idx="683">
                  <c:v>11.074664582352099</c:v>
                </c:pt>
                <c:pt idx="684">
                  <c:v>10.939343385937899</c:v>
                </c:pt>
                <c:pt idx="685">
                  <c:v>10.804243828985401</c:v>
                </c:pt>
                <c:pt idx="686">
                  <c:v>10.669369467633</c:v>
                </c:pt>
                <c:pt idx="687">
                  <c:v>10.5347238248205</c:v>
                </c:pt>
                <c:pt idx="688">
                  <c:v>10.400310389326799</c:v>
                </c:pt>
                <c:pt idx="689">
                  <c:v>10.266132614799499</c:v>
                </c:pt>
                <c:pt idx="690">
                  <c:v>10.132193918777499</c:v>
                </c:pt>
                <c:pt idx="691">
                  <c:v>9.9984976817076099</c:v>
                </c:pt>
                <c:pt idx="692">
                  <c:v>9.8650472459562799</c:v>
                </c:pt>
                <c:pt idx="693">
                  <c:v>9.7318459148165903</c:v>
                </c:pt>
                <c:pt idx="694">
                  <c:v>9.5988969515125593</c:v>
                </c:pt>
                <c:pt idx="695">
                  <c:v>9.46620357820008</c:v>
                </c:pt>
                <c:pt idx="696">
                  <c:v>9.3337689749676507</c:v>
                </c:pt>
                <c:pt idx="697">
                  <c:v>9.2015962788360799</c:v>
                </c:pt>
                <c:pt idx="698">
                  <c:v>9.0696885827591807</c:v>
                </c:pt>
                <c:pt idx="699">
                  <c:v>8.9380489346265701</c:v>
                </c:pt>
                <c:pt idx="700">
                  <c:v>8.8066803362689203</c:v>
                </c:pt>
                <c:pt idx="701">
                  <c:v>8.6755857424679004</c:v>
                </c:pt>
                <c:pt idx="702">
                  <c:v>8.5447680599710996</c:v>
                </c:pt>
                <c:pt idx="703">
                  <c:v>8.41423014651307</c:v>
                </c:pt>
                <c:pt idx="704">
                  <c:v>8.2839748098447501</c:v>
                </c:pt>
                <c:pt idx="705">
                  <c:v>8.1540048067710291</c:v>
                </c:pt>
                <c:pt idx="706">
                  <c:v>8.0243228421989699</c:v>
                </c:pt>
                <c:pt idx="707">
                  <c:v>7.8949315681962604</c:v>
                </c:pt>
                <c:pt idx="708">
                  <c:v>7.7658335830636904</c:v>
                </c:pt>
                <c:pt idx="709">
                  <c:v>7.6370314304198397</c:v>
                </c:pt>
                <c:pt idx="710">
                  <c:v>7.5085275983016597</c:v>
                </c:pt>
                <c:pt idx="711">
                  <c:v>7.3803245182811397</c:v>
                </c:pt>
                <c:pt idx="712">
                  <c:v>7.2524245645986598</c:v>
                </c:pt>
                <c:pt idx="713">
                  <c:v>7.1248300533162503</c:v>
                </c:pt>
                <c:pt idx="714">
                  <c:v>6.9975432414894998</c:v>
                </c:pt>
                <c:pt idx="715">
                  <c:v>6.8705663263611498</c:v>
                </c:pt>
                <c:pt idx="716">
                  <c:v>6.7439014445769701</c:v>
                </c:pt>
                <c:pt idx="717">
                  <c:v>6.6175506714247998</c:v>
                </c:pt>
                <c:pt idx="718">
                  <c:v>6.4915160200984703</c:v>
                </c:pt>
                <c:pt idx="719">
                  <c:v>6.3657994409871996</c:v>
                </c:pt>
                <c:pt idx="720">
                  <c:v>6.2404028209917497</c:v>
                </c:pt>
                <c:pt idx="721">
                  <c:v>6.1153279828690597</c:v>
                </c:pt>
                <c:pt idx="722">
                  <c:v>5.99057668460543</c:v>
                </c:pt>
                <c:pt idx="723">
                  <c:v>5.8661506188193098</c:v>
                </c:pt>
                <c:pt idx="724">
                  <c:v>5.7420514121963802</c:v>
                </c:pt>
                <c:pt idx="725">
                  <c:v>5.6182806249550703</c:v>
                </c:pt>
                <c:pt idx="726">
                  <c:v>5.4948397503461299</c:v>
                </c:pt>
                <c:pt idx="727">
                  <c:v>5.3717302141852699</c:v>
                </c:pt>
                <c:pt idx="728">
                  <c:v>5.2489533744207</c:v>
                </c:pt>
                <c:pt idx="729">
                  <c:v>5.1265105207360202</c:v>
                </c:pt>
                <c:pt idx="730">
                  <c:v>5.0044028741892399</c:v>
                </c:pt>
                <c:pt idx="731">
                  <c:v>4.8826315868884604</c:v>
                </c:pt>
                <c:pt idx="732">
                  <c:v>4.7611977417054101</c:v>
                </c:pt>
                <c:pt idx="733">
                  <c:v>4.6401023520262301</c:v>
                </c:pt>
                <c:pt idx="734">
                  <c:v>4.5193463615424196</c:v>
                </c:pt>
                <c:pt idx="735">
                  <c:v>4.3989306440786597</c:v>
                </c:pt>
                <c:pt idx="736">
                  <c:v>4.2788560034626002</c:v>
                </c:pt>
                <c:pt idx="737">
                  <c:v>4.1591231734324401</c:v>
                </c:pt>
                <c:pt idx="738">
                  <c:v>4.0397328175861196</c:v>
                </c:pt>
                <c:pt idx="739">
                  <c:v>3.92068552937006</c:v>
                </c:pt>
                <c:pt idx="740">
                  <c:v>3.8019818321095</c:v>
                </c:pt>
                <c:pt idx="741">
                  <c:v>3.68362217907872</c:v>
                </c:pt>
                <c:pt idx="742">
                  <c:v>3.5656069536127002</c:v>
                </c:pt>
                <c:pt idx="743">
                  <c:v>3.44793646925952</c:v>
                </c:pt>
                <c:pt idx="744">
                  <c:v>3.3306109699737001</c:v>
                </c:pt>
                <c:pt idx="745">
                  <c:v>3.2136306303501398</c:v>
                </c:pt>
                <c:pt idx="746">
                  <c:v>3.0969955558986402</c:v>
                </c:pt>
                <c:pt idx="747">
                  <c:v>2.9807057833591499</c:v>
                </c:pt>
                <c:pt idx="748">
                  <c:v>2.8647612810565302</c:v>
                </c:pt>
                <c:pt idx="749">
                  <c:v>2.7491619492956101</c:v>
                </c:pt>
                <c:pt idx="750">
                  <c:v>2.6339076207951502</c:v>
                </c:pt>
                <c:pt idx="751">
                  <c:v>2.5189980611610099</c:v>
                </c:pt>
                <c:pt idx="752">
                  <c:v>2.4044329693973898</c:v>
                </c:pt>
                <c:pt idx="753">
                  <c:v>2.2902119784562198</c:v>
                </c:pt>
                <c:pt idx="754">
                  <c:v>2.1763346558235099</c:v>
                </c:pt>
                <c:pt idx="755">
                  <c:v>2.0628005041420798</c:v>
                </c:pt>
                <c:pt idx="756">
                  <c:v>1.9496089618707799</c:v>
                </c:pt>
                <c:pt idx="757">
                  <c:v>1.83675940397769</c:v>
                </c:pt>
                <c:pt idx="758">
                  <c:v>1.72425114266833</c:v>
                </c:pt>
                <c:pt idx="759">
                  <c:v>1.6120834281470899</c:v>
                </c:pt>
                <c:pt idx="760">
                  <c:v>1.50025544941086</c:v>
                </c:pt>
                <c:pt idx="761">
                  <c:v>1.3887663350744199</c:v>
                </c:pt>
                <c:pt idx="762">
                  <c:v>1.27761515422613</c:v>
                </c:pt>
                <c:pt idx="763">
                  <c:v>1.16680091731359</c:v>
                </c:pt>
                <c:pt idx="764">
                  <c:v>1.0563225770570499</c:v>
                </c:pt>
                <c:pt idx="765">
                  <c:v>0.94617902939091703</c:v>
                </c:pt>
                <c:pt idx="766">
                  <c:v>0.83636911443114204</c:v>
                </c:pt>
                <c:pt idx="767">
                  <c:v>0.72689161746780895</c:v>
                </c:pt>
                <c:pt idx="768">
                  <c:v>0.61774526998185997</c:v>
                </c:pt>
                <c:pt idx="769">
                  <c:v>0.50892875068430199</c:v>
                </c:pt>
                <c:pt idx="770">
                  <c:v>0.40044068657749798</c:v>
                </c:pt>
                <c:pt idx="771">
                  <c:v>0.29227965403628597</c:v>
                </c:pt>
                <c:pt idx="772">
                  <c:v>0.18444417990873699</c:v>
                </c:pt>
                <c:pt idx="773">
                  <c:v>7.6932742634579498E-2</c:v>
                </c:pt>
                <c:pt idx="774">
                  <c:v>-3.0256226619805801E-2</c:v>
                </c:pt>
                <c:pt idx="775">
                  <c:v>-0.13712434281055899</c:v>
                </c:pt>
                <c:pt idx="776">
                  <c:v>-0.24367326585188701</c:v>
                </c:pt>
                <c:pt idx="777">
                  <c:v>-0.34990469943846803</c:v>
                </c:pt>
                <c:pt idx="778">
                  <c:v>-0.45582038985610601</c:v>
                </c:pt>
                <c:pt idx="779">
                  <c:v>-0.56142212478219899</c:v>
                </c:pt>
                <c:pt idx="780">
                  <c:v>-0.66671173207712597</c:v>
                </c:pt>
                <c:pt idx="781">
                  <c:v>-0.77169107856762098</c:v>
                </c:pt>
                <c:pt idx="782">
                  <c:v>-0.87636206882358303</c:v>
                </c:pt>
                <c:pt idx="783">
                  <c:v>-0.98072664392935704</c:v>
                </c:pt>
                <c:pt idx="784">
                  <c:v>-1.08478678025111</c:v>
                </c:pt>
                <c:pt idx="785">
                  <c:v>-1.1885444882007901</c:v>
                </c:pt>
                <c:pt idx="786">
                  <c:v>-1.2920018109986799</c:v>
                </c:pt>
                <c:pt idx="787">
                  <c:v>-1.3951608234347399</c:v>
                </c:pt>
                <c:pt idx="788">
                  <c:v>-1.4980236306310299</c:v>
                </c:pt>
                <c:pt idx="789">
                  <c:v>-1.60059236680523</c:v>
                </c:pt>
                <c:pt idx="790">
                  <c:v>-1.70286919403677</c:v>
                </c:pt>
                <c:pt idx="791">
                  <c:v>-1.80485630103735</c:v>
                </c:pt>
                <c:pt idx="792">
                  <c:v>-1.90655590192535</c:v>
                </c:pt>
                <c:pt idx="793">
                  <c:v>-2.00797023500661</c:v>
                </c:pt>
                <c:pt idx="794">
                  <c:v>-2.10910156156161</c:v>
                </c:pt>
                <c:pt idx="795">
                  <c:v>-2.2099521646407099</c:v>
                </c:pt>
                <c:pt idx="796">
                  <c:v>-2.3105243478676898</c:v>
                </c:pt>
                <c:pt idx="797">
                  <c:v>-2.4108204342527602</c:v>
                </c:pt>
                <c:pt idx="798">
                  <c:v>-2.5108427650164198</c:v>
                </c:pt>
                <c:pt idx="799">
                  <c:v>-2.6105936984238598</c:v>
                </c:pt>
                <c:pt idx="800">
                  <c:v>-2.7100756086318101</c:v>
                </c:pt>
                <c:pt idx="801">
                  <c:v>-2.8092908845480098</c:v>
                </c:pt>
                <c:pt idx="802">
                  <c:v>-2.9082419287038901</c:v>
                </c:pt>
                <c:pt idx="803">
                  <c:v>-3.0069311561418002</c:v>
                </c:pt>
                <c:pt idx="804">
                  <c:v>-3.1053609933168</c:v>
                </c:pt>
                <c:pt idx="805">
                  <c:v>-3.2035338770136601</c:v>
                </c:pt>
                <c:pt idx="806">
                  <c:v>-3.3014522532803099</c:v>
                </c:pt>
                <c:pt idx="807">
                  <c:v>-3.3991185763776302</c:v>
                </c:pt>
                <c:pt idx="808">
                  <c:v>-3.4965353077461101</c:v>
                </c:pt>
                <c:pt idx="809">
                  <c:v>-3.59370491499025</c:v>
                </c:pt>
                <c:pt idx="810">
                  <c:v>-3.6906298708809602</c:v>
                </c:pt>
                <c:pt idx="811">
                  <c:v>-3.7873126523762002</c:v>
                </c:pt>
                <c:pt idx="812">
                  <c:v>-3.88375573966059</c:v>
                </c:pt>
                <c:pt idx="813">
                  <c:v>-3.9799616152038499</c:v>
                </c:pt>
                <c:pt idx="814">
                  <c:v>-4.0759327628389102</c:v>
                </c:pt>
                <c:pt idx="815">
                  <c:v>-4.1716716668597398</c:v>
                </c:pt>
                <c:pt idx="816">
                  <c:v>-4.2671808111388998</c:v>
                </c:pt>
                <c:pt idx="817">
                  <c:v>-4.3624626782653699</c:v>
                </c:pt>
                <c:pt idx="818">
                  <c:v>-4.4575197487029596</c:v>
                </c:pt>
                <c:pt idx="819">
                  <c:v>-4.5523544999688097</c:v>
                </c:pt>
                <c:pt idx="820">
                  <c:v>-4.6469694058329303</c:v>
                </c:pt>
                <c:pt idx="821">
                  <c:v>-4.7413669355381902</c:v>
                </c:pt>
                <c:pt idx="822">
                  <c:v>-4.8355495530415</c:v>
                </c:pt>
                <c:pt idx="823">
                  <c:v>-4.9295197162753999</c:v>
                </c:pt>
                <c:pt idx="824">
                  <c:v>-5.0232798764309203</c:v>
                </c:pt>
                <c:pt idx="825">
                  <c:v>-5.1168324772611102</c:v>
                </c:pt>
                <c:pt idx="826">
                  <c:v>-5.2101799544055396</c:v>
                </c:pt>
                <c:pt idx="827">
                  <c:v>-5.3033247347357104</c:v>
                </c:pt>
                <c:pt idx="828">
                  <c:v>-5.3962692357211601</c:v>
                </c:pt>
                <c:pt idx="829">
                  <c:v>-5.4890158648156699</c:v>
                </c:pt>
                <c:pt idx="830">
                  <c:v>-5.5815670188654201</c:v>
                </c:pt>
                <c:pt idx="831">
                  <c:v>-5.6739250835358002</c:v>
                </c:pt>
                <c:pt idx="832">
                  <c:v>-5.76609243276011</c:v>
                </c:pt>
                <c:pt idx="833">
                  <c:v>-5.85807142820713</c:v>
                </c:pt>
                <c:pt idx="834">
                  <c:v>-5.9498644187695202</c:v>
                </c:pt>
                <c:pt idx="835">
                  <c:v>-6.0414737400710399</c:v>
                </c:pt>
                <c:pt idx="836">
                  <c:v>-6.1329017139943804</c:v>
                </c:pt>
                <c:pt idx="837">
                  <c:v>-6.2241506482274502</c:v>
                </c:pt>
                <c:pt idx="838">
                  <c:v>-6.31522283582893</c:v>
                </c:pt>
                <c:pt idx="839">
                  <c:v>-6.4061205548126496</c:v>
                </c:pt>
                <c:pt idx="840">
                  <c:v>-6.4968460677506297</c:v>
                </c:pt>
                <c:pt idx="841">
                  <c:v>-6.5874016213944699</c:v>
                </c:pt>
                <c:pt idx="842">
                  <c:v>-6.6777894463140104</c:v>
                </c:pt>
                <c:pt idx="843">
                  <c:v>-6.7680117565546496</c:v>
                </c:pt>
                <c:pt idx="844">
                  <c:v>-6.8580707493115698</c:v>
                </c:pt>
                <c:pt idx="845">
                  <c:v>-6.9479686046209697</c:v>
                </c:pt>
                <c:pt idx="846">
                  <c:v>-7.0377074850680899</c:v>
                </c:pt>
                <c:pt idx="847">
                  <c:v>-7.1272895355120802</c:v>
                </c:pt>
                <c:pt idx="848">
                  <c:v>-7.21671688282653</c:v>
                </c:pt>
                <c:pt idx="849">
                  <c:v>-7.3059916356559604</c:v>
                </c:pt>
                <c:pt idx="850">
                  <c:v>-7.3951158841876703</c:v>
                </c:pt>
                <c:pt idx="851">
                  <c:v>-7.4840916999391904</c:v>
                </c:pt>
                <c:pt idx="852">
                  <c:v>-7.5729211355596204</c:v>
                </c:pt>
                <c:pt idx="853">
                  <c:v>-7.6616062246464596</c:v>
                </c:pt>
                <c:pt idx="854">
                  <c:v>-7.7501489815755003</c:v>
                </c:pt>
                <c:pt idx="855">
                  <c:v>-7.83855140134549</c:v>
                </c:pt>
                <c:pt idx="856">
                  <c:v>-7.9268154594352804</c:v>
                </c:pt>
                <c:pt idx="857">
                  <c:v>-8.0149431116745795</c:v>
                </c:pt>
                <c:pt idx="858">
                  <c:v>-8.1029362941274297</c:v>
                </c:pt>
                <c:pt idx="859">
                  <c:v>-8.1907969229875608</c:v>
                </c:pt>
                <c:pt idx="860">
                  <c:v>-8.2785268944864505</c:v>
                </c:pt>
                <c:pt idx="861">
                  <c:v>-8.3661280848125692</c:v>
                </c:pt>
                <c:pt idx="862">
                  <c:v>-8.4536023500420896</c:v>
                </c:pt>
                <c:pt idx="863">
                  <c:v>-8.5409515260806792</c:v>
                </c:pt>
                <c:pt idx="864">
                  <c:v>-8.6281774286158708</c:v>
                </c:pt>
                <c:pt idx="865">
                  <c:v>-8.7152818530797305</c:v>
                </c:pt>
                <c:pt idx="866">
                  <c:v>-8.8022665746217701</c:v>
                </c:pt>
                <c:pt idx="867">
                  <c:v>-8.8891333480911197</c:v>
                </c:pt>
                <c:pt idx="868">
                  <c:v>-8.9758839080285107</c:v>
                </c:pt>
                <c:pt idx="869">
                  <c:v>-9.0625199686668196</c:v>
                </c:pt>
                <c:pt idx="870">
                  <c:v>-9.1490432239406996</c:v>
                </c:pt>
                <c:pt idx="871">
                  <c:v>-9.2354553475044092</c:v>
                </c:pt>
                <c:pt idx="872">
                  <c:v>-9.32175799275789</c:v>
                </c:pt>
                <c:pt idx="873">
                  <c:v>-9.4079527928805593</c:v>
                </c:pt>
                <c:pt idx="874">
                  <c:v>-9.4940413608724494</c:v>
                </c:pt>
                <c:pt idx="875">
                  <c:v>-9.5800252896027303</c:v>
                </c:pt>
                <c:pt idx="876">
                  <c:v>-9.6659061518653395</c:v>
                </c:pt>
                <c:pt idx="877">
                  <c:v>-9.7516855004406704</c:v>
                </c:pt>
                <c:pt idx="878">
                  <c:v>-9.83736486816432</c:v>
                </c:pt>
                <c:pt idx="879">
                  <c:v>-9.9229457680013198</c:v>
                </c:pt>
                <c:pt idx="880">
                  <c:v>-10.0084296931264</c:v>
                </c:pt>
                <c:pt idx="881">
                  <c:v>-10.093818117010301</c:v>
                </c:pt>
                <c:pt idx="882">
                  <c:v>-10.1791124935105</c:v>
                </c:pt>
                <c:pt idx="883">
                  <c:v>-10.2643142569675</c:v>
                </c:pt>
                <c:pt idx="884">
                  <c:v>-10.349424822305901</c:v>
                </c:pt>
                <c:pt idx="885">
                  <c:v>-10.434445585140301</c:v>
                </c:pt>
                <c:pt idx="886">
                  <c:v>-10.519377921884701</c:v>
                </c:pt>
                <c:pt idx="887">
                  <c:v>-10.604223189867101</c:v>
                </c:pt>
                <c:pt idx="888">
                  <c:v>-10.688982727447399</c:v>
                </c:pt>
                <c:pt idx="889">
                  <c:v>-10.7736578541385</c:v>
                </c:pt>
                <c:pt idx="890">
                  <c:v>-10.8582498707322</c:v>
                </c:pt>
                <c:pt idx="891">
                  <c:v>-10.942760059426799</c:v>
                </c:pt>
                <c:pt idx="892">
                  <c:v>-11.0271896839592</c:v>
                </c:pt>
                <c:pt idx="893">
                  <c:v>-11.111539989738899</c:v>
                </c:pt>
                <c:pt idx="894">
                  <c:v>-11.195812203984699</c:v>
                </c:pt>
                <c:pt idx="895">
                  <c:v>-11.280007535864801</c:v>
                </c:pt>
                <c:pt idx="896">
                  <c:v>-11.3641271766383</c:v>
                </c:pt>
                <c:pt idx="897">
                  <c:v>-11.4481722997988</c:v>
                </c:pt>
                <c:pt idx="898">
                  <c:v>-11.5321440612211</c:v>
                </c:pt>
                <c:pt idx="899">
                  <c:v>-11.6160435993083</c:v>
                </c:pt>
                <c:pt idx="900">
                  <c:v>-11.699872035141601</c:v>
                </c:pt>
                <c:pt idx="901">
                  <c:v>-11.7836304726309</c:v>
                </c:pt>
                <c:pt idx="902">
                  <c:v>-11.867319998667799</c:v>
                </c:pt>
                <c:pt idx="903">
                  <c:v>-11.950941683278099</c:v>
                </c:pt>
                <c:pt idx="904">
                  <c:v>-12.0344965797775</c:v>
                </c:pt>
                <c:pt idx="905">
                  <c:v>-12.1179857249262</c:v>
                </c:pt>
                <c:pt idx="906">
                  <c:v>-12.201410139085899</c:v>
                </c:pt>
                <c:pt idx="907">
                  <c:v>-12.284770826377301</c:v>
                </c:pt>
                <c:pt idx="908">
                  <c:v>-12.3680687748365</c:v>
                </c:pt>
                <c:pt idx="909">
                  <c:v>-12.451304956574599</c:v>
                </c:pt>
                <c:pt idx="910">
                  <c:v>-12.5344803279354</c:v>
                </c:pt>
                <c:pt idx="911">
                  <c:v>-12.6175958296543</c:v>
                </c:pt>
                <c:pt idx="912">
                  <c:v>-12.700652387017801</c:v>
                </c:pt>
                <c:pt idx="913">
                  <c:v>-12.7836509100217</c:v>
                </c:pt>
                <c:pt idx="914">
                  <c:v>-12.8665922935309</c:v>
                </c:pt>
                <c:pt idx="915">
                  <c:v>-12.9494774174377</c:v>
                </c:pt>
                <c:pt idx="916">
                  <c:v>-13.032307146820701</c:v>
                </c:pt>
                <c:pt idx="917">
                  <c:v>-13.115082332103301</c:v>
                </c:pt>
                <c:pt idx="918">
                  <c:v>-13.1978038092115</c:v>
                </c:pt>
                <c:pt idx="919">
                  <c:v>-13.2804723997316</c:v>
                </c:pt>
                <c:pt idx="920">
                  <c:v>-13.3630889110672</c:v>
                </c:pt>
                <c:pt idx="921">
                  <c:v>-13.4456541365959</c:v>
                </c:pt>
                <c:pt idx="922">
                  <c:v>-13.5281688558249</c:v>
                </c:pt>
                <c:pt idx="923">
                  <c:v>-13.610633834546199</c:v>
                </c:pt>
                <c:pt idx="924">
                  <c:v>-13.6930498249911</c:v>
                </c:pt>
                <c:pt idx="925">
                  <c:v>-13.775417565983799</c:v>
                </c:pt>
                <c:pt idx="926">
                  <c:v>-13.8577377830937</c:v>
                </c:pt>
                <c:pt idx="927">
                  <c:v>-13.940011188788</c:v>
                </c:pt>
                <c:pt idx="928">
                  <c:v>-14.022238482581599</c:v>
                </c:pt>
                <c:pt idx="929">
                  <c:v>-14.1044203511875</c:v>
                </c:pt>
                <c:pt idx="930">
                  <c:v>-14.186557468665599</c:v>
                </c:pt>
                <c:pt idx="931">
                  <c:v>-14.2686504965698</c:v>
                </c:pt>
                <c:pt idx="932">
                  <c:v>-14.3507000840956</c:v>
                </c:pt>
                <c:pt idx="933">
                  <c:v>-14.432706868224299</c:v>
                </c:pt>
                <c:pt idx="934">
                  <c:v>-14.514671473868299</c:v>
                </c:pt>
                <c:pt idx="935">
                  <c:v>-14.5965945140135</c:v>
                </c:pt>
                <c:pt idx="936">
                  <c:v>-14.6784765898612</c:v>
                </c:pt>
                <c:pt idx="937">
                  <c:v>-14.760318290969</c:v>
                </c:pt>
                <c:pt idx="938">
                  <c:v>-14.8421201953895</c:v>
                </c:pt>
                <c:pt idx="939">
                  <c:v>-14.923882869808599</c:v>
                </c:pt>
                <c:pt idx="940">
                  <c:v>-15.005606869682</c:v>
                </c:pt>
                <c:pt idx="941">
                  <c:v>-15.087292739370801</c:v>
                </c:pt>
                <c:pt idx="942">
                  <c:v>-15.1689410122748</c:v>
                </c:pt>
                <c:pt idx="943">
                  <c:v>-15.250552210965999</c:v>
                </c:pt>
                <c:pt idx="944">
                  <c:v>-15.3321268473189</c:v>
                </c:pt>
                <c:pt idx="945">
                  <c:v>-15.4136654226412</c:v>
                </c:pt>
                <c:pt idx="946">
                  <c:v>-15.495168427801801</c:v>
                </c:pt>
                <c:pt idx="947">
                  <c:v>-15.576636343357899</c:v>
                </c:pt>
                <c:pt idx="948">
                  <c:v>-15.6580696396809</c:v>
                </c:pt>
                <c:pt idx="949">
                  <c:v>-15.739468777080701</c:v>
                </c:pt>
                <c:pt idx="950">
                  <c:v>-15.820834205928699</c:v>
                </c:pt>
                <c:pt idx="951">
                  <c:v>-15.9021663667793</c:v>
                </c:pt>
                <c:pt idx="952">
                  <c:v>-15.983465690489901</c:v>
                </c:pt>
                <c:pt idx="953">
                  <c:v>-16.0647325983402</c:v>
                </c:pt>
                <c:pt idx="954">
                  <c:v>-16.145967502149102</c:v>
                </c:pt>
                <c:pt idx="955">
                  <c:v>-16.227170804391299</c:v>
                </c:pt>
                <c:pt idx="956">
                  <c:v>-16.3083428983118</c:v>
                </c:pt>
                <c:pt idx="957">
                  <c:v>-16.3894841680391</c:v>
                </c:pt>
                <c:pt idx="958">
                  <c:v>-16.470594988698199</c:v>
                </c:pt>
                <c:pt idx="959">
                  <c:v>-16.5516757265199</c:v>
                </c:pt>
                <c:pt idx="960">
                  <c:v>-16.632726738951899</c:v>
                </c:pt>
                <c:pt idx="961">
                  <c:v>-16.713748374765999</c:v>
                </c:pt>
                <c:pt idx="962">
                  <c:v>-16.7947409741653</c:v>
                </c:pt>
                <c:pt idx="963">
                  <c:v>-16.8757048688902</c:v>
                </c:pt>
                <c:pt idx="964">
                  <c:v>-16.956640382322401</c:v>
                </c:pt>
                <c:pt idx="965">
                  <c:v>-17.037547829588998</c:v>
                </c:pt>
                <c:pt idx="966">
                  <c:v>-17.1184275176638</c:v>
                </c:pt>
                <c:pt idx="967">
                  <c:v>-17.1992797454689</c:v>
                </c:pt>
                <c:pt idx="968">
                  <c:v>-17.2801048039744</c:v>
                </c:pt>
                <c:pt idx="969">
                  <c:v>-17.360902976296899</c:v>
                </c:pt>
                <c:pt idx="970">
                  <c:v>-17.441674537797599</c:v>
                </c:pt>
                <c:pt idx="971">
                  <c:v>-17.522419756178898</c:v>
                </c:pt>
                <c:pt idx="972">
                  <c:v>-17.603138891579999</c:v>
                </c:pt>
                <c:pt idx="973">
                  <c:v>-17.6838321966713</c:v>
                </c:pt>
                <c:pt idx="974">
                  <c:v>-17.7644999167488</c:v>
                </c:pt>
                <c:pt idx="975">
                  <c:v>-17.845142289826001</c:v>
                </c:pt>
                <c:pt idx="976">
                  <c:v>-17.925759546726699</c:v>
                </c:pt>
                <c:pt idx="977">
                  <c:v>-18.006351911175699</c:v>
                </c:pt>
                <c:pt idx="978">
                  <c:v>-18.086919599889001</c:v>
                </c:pt>
                <c:pt idx="979">
                  <c:v>-18.1674628226633</c:v>
                </c:pt>
                <c:pt idx="980">
                  <c:v>-18.247981782464802</c:v>
                </c:pt>
                <c:pt idx="981">
                  <c:v>-18.328476675517798</c:v>
                </c:pt>
                <c:pt idx="982">
                  <c:v>-18.408947691390999</c:v>
                </c:pt>
                <c:pt idx="983">
                  <c:v>-18.489395013085201</c:v>
                </c:pt>
                <c:pt idx="984">
                  <c:v>-18.569818817119501</c:v>
                </c:pt>
                <c:pt idx="985">
                  <c:v>-18.650219273616301</c:v>
                </c:pt>
                <c:pt idx="986">
                  <c:v>-18.7305965463874</c:v>
                </c:pt>
                <c:pt idx="987">
                  <c:v>-18.8109507930182</c:v>
                </c:pt>
                <c:pt idx="988">
                  <c:v>-18.8912821649519</c:v>
                </c:pt>
                <c:pt idx="989">
                  <c:v>-18.971590807574501</c:v>
                </c:pt>
                <c:pt idx="990">
                  <c:v>-19.051876860297501</c:v>
                </c:pt>
                <c:pt idx="991">
                  <c:v>-19.132140456641899</c:v>
                </c:pt>
                <c:pt idx="992">
                  <c:v>-19.2123817243213</c:v>
                </c:pt>
                <c:pt idx="993">
                  <c:v>-19.2926007853256</c:v>
                </c:pt>
                <c:pt idx="994">
                  <c:v>-19.372797756003099</c:v>
                </c:pt>
                <c:pt idx="995">
                  <c:v>-19.452972747144202</c:v>
                </c:pt>
                <c:pt idx="996">
                  <c:v>-19.533125864064701</c:v>
                </c:pt>
                <c:pt idx="997">
                  <c:v>-19.613257206687798</c:v>
                </c:pt>
                <c:pt idx="998">
                  <c:v>-19.693366869628498</c:v>
                </c:pt>
                <c:pt idx="999">
                  <c:v>-19.773454942276398</c:v>
                </c:pt>
                <c:pt idx="1000">
                  <c:v>-19.853521508879201</c:v>
                </c:pt>
                <c:pt idx="1001">
                  <c:v>-19.933566648627401</c:v>
                </c:pt>
                <c:pt idx="1002">
                  <c:v>-20.013590435737701</c:v>
                </c:pt>
                <c:pt idx="1003">
                  <c:v>-20.093592939538201</c:v>
                </c:pt>
                <c:pt idx="1004">
                  <c:v>-20.1735742245537</c:v>
                </c:pt>
                <c:pt idx="1005">
                  <c:v>-20.2535343505909</c:v>
                </c:pt>
                <c:pt idx="1006">
                  <c:v>-20.333473372825399</c:v>
                </c:pt>
                <c:pt idx="1007">
                  <c:v>-20.4133913418883</c:v>
                </c:pt>
                <c:pt idx="1008">
                  <c:v>-20.493288303953701</c:v>
                </c:pt>
                <c:pt idx="1009">
                  <c:v>-20.573164300828001</c:v>
                </c:pt>
                <c:pt idx="1010">
                  <c:v>-20.6530193700385</c:v>
                </c:pt>
                <c:pt idx="1011">
                  <c:v>-20.732853544923799</c:v>
                </c:pt>
                <c:pt idx="1012">
                  <c:v>-20.812666854725801</c:v>
                </c:pt>
                <c:pt idx="1013">
                  <c:v>-20.892459324681099</c:v>
                </c:pt>
                <c:pt idx="1014">
                  <c:v>-20.972230976115</c:v>
                </c:pt>
                <c:pt idx="1015">
                  <c:v>-21.051981826535801</c:v>
                </c:pt>
                <c:pt idx="1016">
                  <c:v>-21.131711889731399</c:v>
                </c:pt>
                <c:pt idx="1017">
                  <c:v>-21.211421175865599</c:v>
                </c:pt>
                <c:pt idx="1018">
                  <c:v>-21.2911096915775</c:v>
                </c:pt>
                <c:pt idx="1019">
                  <c:v>-21.370777440081</c:v>
                </c:pt>
                <c:pt idx="1020">
                  <c:v>-21.450424421267002</c:v>
                </c:pt>
                <c:pt idx="1021">
                  <c:v>-21.5300506318058</c:v>
                </c:pt>
                <c:pt idx="1022">
                  <c:v>-21.609656065252999</c:v>
                </c:pt>
                <c:pt idx="1023">
                  <c:v>-21.689240712155101</c:v>
                </c:pt>
                <c:pt idx="1024">
                  <c:v>-21.768804560158401</c:v>
                </c:pt>
                <c:pt idx="1025">
                  <c:v>-21.848347594119598</c:v>
                </c:pt>
                <c:pt idx="1026">
                  <c:v>-21.927869796217099</c:v>
                </c:pt>
                <c:pt idx="1027">
                  <c:v>-22.0073711460659</c:v>
                </c:pt>
                <c:pt idx="1028">
                  <c:v>-22.086851620833698</c:v>
                </c:pt>
                <c:pt idx="1029">
                  <c:v>-22.166311195358901</c:v>
                </c:pt>
                <c:pt idx="1030">
                  <c:v>-22.245749842271898</c:v>
                </c:pt>
                <c:pt idx="1031">
                  <c:v>-22.325167532117099</c:v>
                </c:pt>
                <c:pt idx="1032">
                  <c:v>-22.404564233478599</c:v>
                </c:pt>
                <c:pt idx="1033">
                  <c:v>-22.483939913107498</c:v>
                </c:pt>
                <c:pt idx="1034">
                  <c:v>-22.5632945360517</c:v>
                </c:pt>
                <c:pt idx="1035">
                  <c:v>-22.642628065788401</c:v>
                </c:pt>
                <c:pt idx="1036">
                  <c:v>-22.721940464359101</c:v>
                </c:pt>
                <c:pt idx="1037">
                  <c:v>-22.801231692507201</c:v>
                </c:pt>
                <c:pt idx="1038">
                  <c:v>-22.880501709817899</c:v>
                </c:pt>
                <c:pt idx="1039">
                  <c:v>-22.959750474861298</c:v>
                </c:pt>
                <c:pt idx="1040">
                  <c:v>-23.038977945337798</c:v>
                </c:pt>
                <c:pt idx="1041">
                  <c:v>-23.118184078226498</c:v>
                </c:pt>
                <c:pt idx="1042">
                  <c:v>-23.197368829936799</c:v>
                </c:pt>
                <c:pt idx="1043">
                  <c:v>-23.276532156461499</c:v>
                </c:pt>
                <c:pt idx="1044">
                  <c:v>-23.355674013534401</c:v>
                </c:pt>
                <c:pt idx="1045">
                  <c:v>-23.434794356790501</c:v>
                </c:pt>
                <c:pt idx="1046">
                  <c:v>-23.5138931419276</c:v>
                </c:pt>
                <c:pt idx="1047">
                  <c:v>-23.592970324872699</c:v>
                </c:pt>
                <c:pt idx="1048">
                  <c:v>-23.672025861950999</c:v>
                </c:pt>
                <c:pt idx="1049">
                  <c:v>-23.751059710056701</c:v>
                </c:pt>
                <c:pt idx="1050">
                  <c:v>-23.8300718268287</c:v>
                </c:pt>
                <c:pt idx="1051">
                  <c:v>-23.909062170827099</c:v>
                </c:pt>
                <c:pt idx="1052">
                  <c:v>-23.988030701715001</c:v>
                </c:pt>
                <c:pt idx="1053">
                  <c:v>-24.066977380441401</c:v>
                </c:pt>
                <c:pt idx="1054">
                  <c:v>-24.1459021694284</c:v>
                </c:pt>
                <c:pt idx="1055">
                  <c:v>-24.2248050327599</c:v>
                </c:pt>
                <c:pt idx="1056">
                  <c:v>-24.303685936375501</c:v>
                </c:pt>
                <c:pt idx="1057">
                  <c:v>-24.382544848264398</c:v>
                </c:pt>
                <c:pt idx="1058">
                  <c:v>-24.461381738664901</c:v>
                </c:pt>
                <c:pt idx="1059">
                  <c:v>-24.540196580265</c:v>
                </c:pt>
                <c:pt idx="1060">
                  <c:v>-24.618989348406298</c:v>
                </c:pt>
                <c:pt idx="1061">
                  <c:v>-24.697760021290499</c:v>
                </c:pt>
                <c:pt idx="1062">
                  <c:v>-24.7729355847367</c:v>
                </c:pt>
                <c:pt idx="1063">
                  <c:v>-24.851605173383799</c:v>
                </c:pt>
                <c:pt idx="1064">
                  <c:v>-24.930251881150198</c:v>
                </c:pt>
                <c:pt idx="1065">
                  <c:v>-25.008875695200398</c:v>
                </c:pt>
                <c:pt idx="1066">
                  <c:v>-25.087476606764699</c:v>
                </c:pt>
                <c:pt idx="1067">
                  <c:v>-25.166054611365901</c:v>
                </c:pt>
                <c:pt idx="1068">
                  <c:v>-25.244609709049001</c:v>
                </c:pt>
                <c:pt idx="1069">
                  <c:v>-25.323141904611099</c:v>
                </c:pt>
                <c:pt idx="1070">
                  <c:v>-25.401651207835101</c:v>
                </c:pt>
                <c:pt idx="1071">
                  <c:v>-25.480137633724201</c:v>
                </c:pt>
                <c:pt idx="1072">
                  <c:v>-25.558601202737801</c:v>
                </c:pt>
                <c:pt idx="1073">
                  <c:v>-25.637041941029299</c:v>
                </c:pt>
                <c:pt idx="1074">
                  <c:v>-25.715459880684499</c:v>
                </c:pt>
                <c:pt idx="1075">
                  <c:v>-25.793855059961601</c:v>
                </c:pt>
                <c:pt idx="1076">
                  <c:v>-25.8722275235315</c:v>
                </c:pt>
                <c:pt idx="1077">
                  <c:v>-25.950577322719301</c:v>
                </c:pt>
                <c:pt idx="1078">
                  <c:v>-26.0289045157452</c:v>
                </c:pt>
                <c:pt idx="1079">
                  <c:v>-26.107209167966701</c:v>
                </c:pt>
                <c:pt idx="1080">
                  <c:v>-26.185491352119801</c:v>
                </c:pt>
                <c:pt idx="1081">
                  <c:v>-26.2637511485601</c:v>
                </c:pt>
                <c:pt idx="1082">
                  <c:v>-26.3419886455039</c:v>
                </c:pt>
                <c:pt idx="1083">
                  <c:v>-26.420203939266798</c:v>
                </c:pt>
                <c:pt idx="1084">
                  <c:v>-26.498397134503499</c:v>
                </c:pt>
                <c:pt idx="1085">
                  <c:v>-26.576568344443402</c:v>
                </c:pt>
                <c:pt idx="1086">
                  <c:v>-26.654717691126901</c:v>
                </c:pt>
                <c:pt idx="1087">
                  <c:v>-26.732845305637799</c:v>
                </c:pt>
                <c:pt idx="1088">
                  <c:v>-26.810951328334401</c:v>
                </c:pt>
                <c:pt idx="1089">
                  <c:v>-26.889035909076899</c:v>
                </c:pt>
                <c:pt idx="1090">
                  <c:v>-26.967099207452801</c:v>
                </c:pt>
                <c:pt idx="1091">
                  <c:v>-27.045141392997699</c:v>
                </c:pt>
                <c:pt idx="1092">
                  <c:v>-27.123162645413199</c:v>
                </c:pt>
                <c:pt idx="1093">
                  <c:v>-27.201163154779699</c:v>
                </c:pt>
                <c:pt idx="1094">
                  <c:v>-27.279143121765902</c:v>
                </c:pt>
                <c:pt idx="1095">
                  <c:v>-27.3571027578318</c:v>
                </c:pt>
                <c:pt idx="1096">
                  <c:v>-27.4350422854275</c:v>
                </c:pt>
                <c:pt idx="1097">
                  <c:v>-27.512961938186098</c:v>
                </c:pt>
                <c:pt idx="1098">
                  <c:v>-27.590861961109901</c:v>
                </c:pt>
                <c:pt idx="1099">
                  <c:v>-27.668742610750101</c:v>
                </c:pt>
                <c:pt idx="1100">
                  <c:v>-27.746604155380702</c:v>
                </c:pt>
                <c:pt idx="1101">
                  <c:v>-27.824446875163499</c:v>
                </c:pt>
                <c:pt idx="1102">
                  <c:v>-27.902271062305601</c:v>
                </c:pt>
                <c:pt idx="1103">
                  <c:v>-27.980077021209599</c:v>
                </c:pt>
                <c:pt idx="1104">
                  <c:v>-28.0578650686145</c:v>
                </c:pt>
                <c:pt idx="1105">
                  <c:v>-28.135635533726902</c:v>
                </c:pt>
                <c:pt idx="1106">
                  <c:v>-28.221882521710398</c:v>
                </c:pt>
                <c:pt idx="1107">
                  <c:v>-28.2997431831866</c:v>
                </c:pt>
                <c:pt idx="1108">
                  <c:v>-28.3775887289904</c:v>
                </c:pt>
                <c:pt idx="1109">
                  <c:v>-28.455419546075898</c:v>
                </c:pt>
                <c:pt idx="1110">
                  <c:v>-28.533236034281199</c:v>
                </c:pt>
                <c:pt idx="1111">
                  <c:v>-28.611038606400999</c:v>
                </c:pt>
                <c:pt idx="1112">
                  <c:v>-28.688827688245699</c:v>
                </c:pt>
                <c:pt idx="1113">
                  <c:v>-28.7666037186906</c:v>
                </c:pt>
                <c:pt idx="1114">
                  <c:v>-28.844367149710902</c:v>
                </c:pt>
                <c:pt idx="1115">
                  <c:v>-28.9221184464053</c:v>
                </c:pt>
                <c:pt idx="1116">
                  <c:v>-28.999858087005698</c:v>
                </c:pt>
                <c:pt idx="1117">
                  <c:v>-29.077586562874199</c:v>
                </c:pt>
                <c:pt idx="1118">
                  <c:v>-29.1553043784855</c:v>
                </c:pt>
                <c:pt idx="1119">
                  <c:v>-29.233012051396098</c:v>
                </c:pt>
                <c:pt idx="1120">
                  <c:v>-29.310710112198699</c:v>
                </c:pt>
                <c:pt idx="1121">
                  <c:v>-29.388399104461801</c:v>
                </c:pt>
                <c:pt idx="1122">
                  <c:v>-29.4660795846555</c:v>
                </c:pt>
                <c:pt idx="1123">
                  <c:v>-29.543752122061001</c:v>
                </c:pt>
                <c:pt idx="1124">
                  <c:v>-29.621417298665399</c:v>
                </c:pt>
                <c:pt idx="1125">
                  <c:v>-29.699075709041001</c:v>
                </c:pt>
                <c:pt idx="1126">
                  <c:v>-29.7767279602092</c:v>
                </c:pt>
                <c:pt idx="1127">
                  <c:v>-29.8543746714885</c:v>
                </c:pt>
                <c:pt idx="1128">
                  <c:v>-29.932016474326499</c:v>
                </c:pt>
                <c:pt idx="1129">
                  <c:v>-30.009654012116599</c:v>
                </c:pt>
                <c:pt idx="1130">
                  <c:v>-30.087287939998198</c:v>
                </c:pt>
                <c:pt idx="1131">
                  <c:v>-30.164918924641899</c:v>
                </c:pt>
                <c:pt idx="1132">
                  <c:v>-30.242547644018</c:v>
                </c:pt>
                <c:pt idx="1133">
                  <c:v>-30.320174787149799</c:v>
                </c:pt>
                <c:pt idx="1134">
                  <c:v>-30.397801053852099</c:v>
                </c:pt>
                <c:pt idx="1135">
                  <c:v>-30.475427154452699</c:v>
                </c:pt>
                <c:pt idx="1136">
                  <c:v>-30.553053809501101</c:v>
                </c:pt>
                <c:pt idx="1137">
                  <c:v>-30.628051417425802</c:v>
                </c:pt>
                <c:pt idx="1138">
                  <c:v>-30.7056299903963</c:v>
                </c:pt>
                <c:pt idx="1139">
                  <c:v>-30.7832103305381</c:v>
                </c:pt>
                <c:pt idx="1140">
                  <c:v>-30.860793176761199</c:v>
                </c:pt>
                <c:pt idx="1141">
                  <c:v>-30.938379276176299</c:v>
                </c:pt>
                <c:pt idx="1142">
                  <c:v>-31.0159693837155</c:v>
                </c:pt>
                <c:pt idx="1143">
                  <c:v>-31.093564261742301</c:v>
                </c:pt>
                <c:pt idx="1144">
                  <c:v>-31.171164679649301</c:v>
                </c:pt>
                <c:pt idx="1145">
                  <c:v>-31.248771413449202</c:v>
                </c:pt>
                <c:pt idx="1146">
                  <c:v>-31.326385245353499</c:v>
                </c:pt>
                <c:pt idx="1147">
                  <c:v>-31.4040069633472</c:v>
                </c:pt>
                <c:pt idx="1148">
                  <c:v>-31.481637360754799</c:v>
                </c:pt>
                <c:pt idx="1149">
                  <c:v>-31.559277235803101</c:v>
                </c:pt>
                <c:pt idx="1150">
                  <c:v>-31.636927391179501</c:v>
                </c:pt>
                <c:pt idx="1151">
                  <c:v>-31.714588633590399</c:v>
                </c:pt>
                <c:pt idx="1152">
                  <c:v>-31.792261773317701</c:v>
                </c:pt>
                <c:pt idx="1153">
                  <c:v>-31.869947623779801</c:v>
                </c:pt>
                <c:pt idx="1154">
                  <c:v>-31.947647001095799</c:v>
                </c:pt>
                <c:pt idx="1155">
                  <c:v>-32.025360723657101</c:v>
                </c:pt>
                <c:pt idx="1156">
                  <c:v>-32.103089611708597</c:v>
                </c:pt>
                <c:pt idx="1157">
                  <c:v>-32.1808344869428</c:v>
                </c:pt>
                <c:pt idx="1158">
                  <c:v>-32.258596172108497</c:v>
                </c:pt>
                <c:pt idx="1159">
                  <c:v>-32.336375490640002</c:v>
                </c:pt>
                <c:pt idx="1160">
                  <c:v>-32.414173266307998</c:v>
                </c:pt>
                <c:pt idx="1161">
                  <c:v>-32.486146657528202</c:v>
                </c:pt>
                <c:pt idx="1162">
                  <c:v>-32.563935581308101</c:v>
                </c:pt>
                <c:pt idx="1163">
                  <c:v>-32.641745618937101</c:v>
                </c:pt>
                <c:pt idx="1164">
                  <c:v>-32.7195776052464</c:v>
                </c:pt>
                <c:pt idx="1165">
                  <c:v>-32.797432374218097</c:v>
                </c:pt>
                <c:pt idx="1166">
                  <c:v>-32.875310758870498</c:v>
                </c:pt>
                <c:pt idx="1167">
                  <c:v>-32.953213591203202</c:v>
                </c:pt>
                <c:pt idx="1168">
                  <c:v>-33.031141702209297</c:v>
                </c:pt>
                <c:pt idx="1169">
                  <c:v>-33.109095921963402</c:v>
                </c:pt>
                <c:pt idx="1170">
                  <c:v>-33.187077079794697</c:v>
                </c:pt>
                <c:pt idx="1171">
                  <c:v>-33.2650860045526</c:v>
                </c:pt>
                <c:pt idx="1172">
                  <c:v>-33.343123524976903</c:v>
                </c:pt>
                <c:pt idx="1173">
                  <c:v>-33.421190470182403</c:v>
                </c:pt>
                <c:pt idx="1174">
                  <c:v>-33.499287670271102</c:v>
                </c:pt>
                <c:pt idx="1175">
                  <c:v>-33.577415957083502</c:v>
                </c:pt>
                <c:pt idx="1176">
                  <c:v>-33.655576165104598</c:v>
                </c:pt>
                <c:pt idx="1177">
                  <c:v>-33.733769132538299</c:v>
                </c:pt>
                <c:pt idx="1178">
                  <c:v>-33.8119957025677</c:v>
                </c:pt>
                <c:pt idx="1179">
                  <c:v>-33.8902567248184</c:v>
                </c:pt>
                <c:pt idx="1180">
                  <c:v>-33.968553057044197</c:v>
                </c:pt>
                <c:pt idx="1181">
                  <c:v>-34.043485314526102</c:v>
                </c:pt>
                <c:pt idx="1182">
                  <c:v>-34.121780210871101</c:v>
                </c:pt>
                <c:pt idx="1183">
                  <c:v>-34.200111520799702</c:v>
                </c:pt>
                <c:pt idx="1184">
                  <c:v>-34.278480128320801</c:v>
                </c:pt>
                <c:pt idx="1185">
                  <c:v>-34.356886937641903</c:v>
                </c:pt>
                <c:pt idx="1186">
                  <c:v>-34.435332876663203</c:v>
                </c:pt>
                <c:pt idx="1187">
                  <c:v>-34.513818900871698</c:v>
                </c:pt>
                <c:pt idx="1188">
                  <c:v>-34.592345997665198</c:v>
                </c:pt>
                <c:pt idx="1189">
                  <c:v>-34.670915191142001</c:v>
                </c:pt>
                <c:pt idx="1190">
                  <c:v>-34.749527547388602</c:v>
                </c:pt>
                <c:pt idx="1191">
                  <c:v>-34.828184180305499</c:v>
                </c:pt>
                <c:pt idx="1192">
                  <c:v>-34.906886258005898</c:v>
                </c:pt>
                <c:pt idx="1193">
                  <c:v>-34.985635009828798</c:v>
                </c:pt>
                <c:pt idx="1194">
                  <c:v>-35.064431734003499</c:v>
                </c:pt>
                <c:pt idx="1195">
                  <c:v>-35.1432778060083</c:v>
                </c:pt>
                <c:pt idx="1196">
                  <c:v>-35.222174687658097</c:v>
                </c:pt>
                <c:pt idx="1197">
                  <c:v>-35.301123936962398</c:v>
                </c:pt>
                <c:pt idx="1198">
                  <c:v>-35.392678104888198</c:v>
                </c:pt>
                <c:pt idx="1199">
                  <c:v>-35.471958705387699</c:v>
                </c:pt>
                <c:pt idx="1200">
                  <c:v>-35.551300940262202</c:v>
                </c:pt>
                <c:pt idx="1201">
                  <c:v>-35.630706936360703</c:v>
                </c:pt>
                <c:pt idx="1202">
                  <c:v>-35.710178979806997</c:v>
                </c:pt>
                <c:pt idx="1203">
                  <c:v>-35.789719531018903</c:v>
                </c:pt>
                <c:pt idx="1204">
                  <c:v>-35.869331240583101</c:v>
                </c:pt>
                <c:pt idx="1205">
                  <c:v>-35.949016965934803</c:v>
                </c:pt>
                <c:pt idx="1206">
                  <c:v>-36.028779788766698</c:v>
                </c:pt>
                <c:pt idx="1207">
                  <c:v>-36.108623033051998</c:v>
                </c:pt>
                <c:pt idx="1208">
                  <c:v>-36.188550283517699</c:v>
                </c:pt>
                <c:pt idx="1209">
                  <c:v>-36.268565404347001</c:v>
                </c:pt>
                <c:pt idx="1210">
                  <c:v>-36.348672557811298</c:v>
                </c:pt>
                <c:pt idx="1211">
                  <c:v>-36.428876222435001</c:v>
                </c:pt>
                <c:pt idx="1212">
                  <c:v>-36.503662276966502</c:v>
                </c:pt>
                <c:pt idx="1213">
                  <c:v>-36.583961688526202</c:v>
                </c:pt>
                <c:pt idx="1214">
                  <c:v>-36.6643709632392</c:v>
                </c:pt>
                <c:pt idx="1215">
                  <c:v>-36.744895956596999</c:v>
                </c:pt>
                <c:pt idx="1216">
                  <c:v>-36.825542898857698</c:v>
                </c:pt>
                <c:pt idx="1217">
                  <c:v>-36.906318392295297</c:v>
                </c:pt>
                <c:pt idx="1218">
                  <c:v>-36.9872293990448</c:v>
                </c:pt>
                <c:pt idx="1219">
                  <c:v>-37.068283216384401</c:v>
                </c:pt>
                <c:pt idx="1220">
                  <c:v>-37.1494874353169</c:v>
                </c:pt>
                <c:pt idx="1221">
                  <c:v>-37.2308498769967</c:v>
                </c:pt>
                <c:pt idx="1222">
                  <c:v>-37.312378499756498</c:v>
                </c:pt>
                <c:pt idx="1223">
                  <c:v>-37.394081267016098</c:v>
                </c:pt>
                <c:pt idx="1224">
                  <c:v>-37.475965962902798</c:v>
                </c:pt>
                <c:pt idx="1225">
                  <c:v>-37.5519610639424</c:v>
                </c:pt>
                <c:pt idx="1226">
                  <c:v>-37.634109199100799</c:v>
                </c:pt>
                <c:pt idx="1227">
                  <c:v>-37.716456162648797</c:v>
                </c:pt>
                <c:pt idx="1228">
                  <c:v>-37.799005280264701</c:v>
                </c:pt>
                <c:pt idx="1229">
                  <c:v>-37.881757031066201</c:v>
                </c:pt>
                <c:pt idx="1230">
                  <c:v>-37.964707767199599</c:v>
                </c:pt>
                <c:pt idx="1231">
                  <c:v>-38.047847906661197</c:v>
                </c:pt>
                <c:pt idx="1232">
                  <c:v>-38.131159347810097</c:v>
                </c:pt>
                <c:pt idx="1233">
                  <c:v>-38.214611709925897</c:v>
                </c:pt>
                <c:pt idx="1234">
                  <c:v>-38.298156762078698</c:v>
                </c:pt>
                <c:pt idx="1235">
                  <c:v>-38.381719984219799</c:v>
                </c:pt>
                <c:pt idx="1236">
                  <c:v>-38.4651874583354</c:v>
                </c:pt>
                <c:pt idx="1237">
                  <c:v>-38.565109937779702</c:v>
                </c:pt>
                <c:pt idx="1238">
                  <c:v>-38.648071725975697</c:v>
                </c:pt>
                <c:pt idx="1239">
                  <c:v>-38.730076899587999</c:v>
                </c:pt>
                <c:pt idx="1240">
                  <c:v>-38.810440989819099</c:v>
                </c:pt>
                <c:pt idx="1241">
                  <c:v>-38.888016769927098</c:v>
                </c:pt>
                <c:pt idx="1242">
                  <c:v>-38.960789118192601</c:v>
                </c:pt>
                <c:pt idx="1243">
                  <c:v>-39.025000480535603</c:v>
                </c:pt>
                <c:pt idx="1244">
                  <c:v>-39.073099856506502</c:v>
                </c:pt>
                <c:pt idx="1245">
                  <c:v>-39.088511932352901</c:v>
                </c:pt>
                <c:pt idx="1246">
                  <c:v>-39.032306864086699</c:v>
                </c:pt>
                <c:pt idx="1247">
                  <c:v>-38.8424238556643</c:v>
                </c:pt>
                <c:pt idx="1248">
                  <c:v>-40.858481717090498</c:v>
                </c:pt>
                <c:pt idx="1249">
                  <c:v>-59.705126793467201</c:v>
                </c:pt>
                <c:pt idx="1250">
                  <c:v>-40.876966420049797</c:v>
                </c:pt>
                <c:pt idx="1251">
                  <c:v>-39.103326486401002</c:v>
                </c:pt>
                <c:pt idx="1252">
                  <c:v>-39.521350690369701</c:v>
                </c:pt>
                <c:pt idx="1253">
                  <c:v>-39.790089038507098</c:v>
                </c:pt>
                <c:pt idx="1254">
                  <c:v>-39.978213157698498</c:v>
                </c:pt>
                <c:pt idx="1255">
                  <c:v>-40.129587267120201</c:v>
                </c:pt>
                <c:pt idx="1256">
                  <c:v>-40.262762083982501</c:v>
                </c:pt>
                <c:pt idx="1257">
                  <c:v>-40.3828548620791</c:v>
                </c:pt>
                <c:pt idx="1258">
                  <c:v>-40.5009069310386</c:v>
                </c:pt>
                <c:pt idx="1259">
                  <c:v>-40.615853077199603</c:v>
                </c:pt>
                <c:pt idx="1260">
                  <c:v>-40.729039042445699</c:v>
                </c:pt>
                <c:pt idx="1261">
                  <c:v>-40.841284176232001</c:v>
                </c:pt>
                <c:pt idx="1262">
                  <c:v>-40.953107176485403</c:v>
                </c:pt>
                <c:pt idx="1263">
                  <c:v>-41.064846243187901</c:v>
                </c:pt>
                <c:pt idx="1264">
                  <c:v>-41.176726506849299</c:v>
                </c:pt>
                <c:pt idx="1265">
                  <c:v>-41.279646000433502</c:v>
                </c:pt>
                <c:pt idx="1266">
                  <c:v>-41.3920365055723</c:v>
                </c:pt>
                <c:pt idx="1267">
                  <c:v>-41.5048879596348</c:v>
                </c:pt>
                <c:pt idx="1268">
                  <c:v>-41.618245025477698</c:v>
                </c:pt>
                <c:pt idx="1269">
                  <c:v>-41.732135335641402</c:v>
                </c:pt>
                <c:pt idx="1270">
                  <c:v>-41.846574202147004</c:v>
                </c:pt>
                <c:pt idx="1271">
                  <c:v>-41.961567970512498</c:v>
                </c:pt>
                <c:pt idx="1272">
                  <c:v>-42.077116465377202</c:v>
                </c:pt>
                <c:pt idx="1273">
                  <c:v>-42.208819228735898</c:v>
                </c:pt>
                <c:pt idx="1274">
                  <c:v>-42.3256421434739</c:v>
                </c:pt>
                <c:pt idx="1275">
                  <c:v>-42.442998184424098</c:v>
                </c:pt>
                <c:pt idx="1276">
                  <c:v>-42.560875496105602</c:v>
                </c:pt>
                <c:pt idx="1277">
                  <c:v>-42.6792614499441</c:v>
                </c:pt>
                <c:pt idx="1278">
                  <c:v>-42.798143159278801</c:v>
                </c:pt>
                <c:pt idx="1279">
                  <c:v>-42.917507886181902</c:v>
                </c:pt>
                <c:pt idx="1280">
                  <c:v>-43.037343361817697</c:v>
                </c:pt>
                <c:pt idx="1281">
                  <c:v>-43.1555394144034</c:v>
                </c:pt>
                <c:pt idx="1282">
                  <c:v>-43.276322909761603</c:v>
                </c:pt>
                <c:pt idx="1283">
                  <c:v>-43.397546958460197</c:v>
                </c:pt>
                <c:pt idx="1284">
                  <c:v>-43.519203203877503</c:v>
                </c:pt>
                <c:pt idx="1285">
                  <c:v>-43.641284547486698</c:v>
                </c:pt>
                <c:pt idx="1286">
                  <c:v>-43.763785210943396</c:v>
                </c:pt>
                <c:pt idx="1287">
                  <c:v>-43.886700783747102</c:v>
                </c:pt>
                <c:pt idx="1288">
                  <c:v>-43.998392845123902</c:v>
                </c:pt>
                <c:pt idx="1289">
                  <c:v>-44.121918568253697</c:v>
                </c:pt>
                <c:pt idx="1290">
                  <c:v>-44.245851078526499</c:v>
                </c:pt>
                <c:pt idx="1291">
                  <c:v>-44.370191796246601</c:v>
                </c:pt>
                <c:pt idx="1292">
                  <c:v>-44.494943752307599</c:v>
                </c:pt>
                <c:pt idx="1293">
                  <c:v>-44.620111682117901</c:v>
                </c:pt>
                <c:pt idx="1294">
                  <c:v>-44.7721496888216</c:v>
                </c:pt>
                <c:pt idx="1295">
                  <c:v>-44.898616313507198</c:v>
                </c:pt>
                <c:pt idx="1296">
                  <c:v>-45.0255316208385</c:v>
                </c:pt>
                <c:pt idx="1297">
                  <c:v>-45.152908916431599</c:v>
                </c:pt>
                <c:pt idx="1298">
                  <c:v>-45.280764291770701</c:v>
                </c:pt>
                <c:pt idx="1299">
                  <c:v>-45.409117017076902</c:v>
                </c:pt>
                <c:pt idx="1300">
                  <c:v>-45.5379900110661</c:v>
                </c:pt>
                <c:pt idx="1301">
                  <c:v>-45.6540365495148</c:v>
                </c:pt>
                <c:pt idx="1302">
                  <c:v>-45.783798669279399</c:v>
                </c:pt>
                <c:pt idx="1303">
                  <c:v>-45.914173855362897</c:v>
                </c:pt>
                <c:pt idx="1304">
                  <c:v>-46.045205957367102</c:v>
                </c:pt>
                <c:pt idx="1305">
                  <c:v>-46.176946073933102</c:v>
                </c:pt>
                <c:pt idx="1306">
                  <c:v>-46.295902387345002</c:v>
                </c:pt>
                <c:pt idx="1307">
                  <c:v>-46.429006719292197</c:v>
                </c:pt>
                <c:pt idx="1308">
                  <c:v>-46.5630210108027</c:v>
                </c:pt>
                <c:pt idx="1309">
                  <c:v>-46.698033818587199</c:v>
                </c:pt>
                <c:pt idx="1310">
                  <c:v>-46.834144268198699</c:v>
                </c:pt>
                <c:pt idx="1311">
                  <c:v>-46.971461393785702</c:v>
                </c:pt>
                <c:pt idx="1312">
                  <c:v>-47.110322738846399</c:v>
                </c:pt>
                <c:pt idx="1313">
                  <c:v>-47.2504940617046</c:v>
                </c:pt>
                <c:pt idx="1314">
                  <c:v>-47.392226555328598</c:v>
                </c:pt>
                <c:pt idx="1315">
                  <c:v>-47.535612165913498</c:v>
                </c:pt>
                <c:pt idx="1316">
                  <c:v>-47.680685795823003</c:v>
                </c:pt>
                <c:pt idx="1317">
                  <c:v>-47.844091290113496</c:v>
                </c:pt>
                <c:pt idx="1318">
                  <c:v>-47.992147914222102</c:v>
                </c:pt>
                <c:pt idx="1319">
                  <c:v>-48.140362973676801</c:v>
                </c:pt>
                <c:pt idx="1320">
                  <c:v>-48.285891431534601</c:v>
                </c:pt>
                <c:pt idx="1321">
                  <c:v>-48.420349862779503</c:v>
                </c:pt>
                <c:pt idx="1322">
                  <c:v>-48.514202512553297</c:v>
                </c:pt>
                <c:pt idx="1323">
                  <c:v>-48.425002617882001</c:v>
                </c:pt>
                <c:pt idx="1324">
                  <c:v>-58.815587946752501</c:v>
                </c:pt>
                <c:pt idx="1325">
                  <c:v>-48.334044476868499</c:v>
                </c:pt>
                <c:pt idx="1326">
                  <c:v>-48.924607148813998</c:v>
                </c:pt>
                <c:pt idx="1327">
                  <c:v>-49.296304578017597</c:v>
                </c:pt>
                <c:pt idx="1328">
                  <c:v>-49.557539823502601</c:v>
                </c:pt>
                <c:pt idx="1329">
                  <c:v>-49.783974694964897</c:v>
                </c:pt>
                <c:pt idx="1330">
                  <c:v>-49.998948906543603</c:v>
                </c:pt>
                <c:pt idx="1331">
                  <c:v>-50.210448365790597</c:v>
                </c:pt>
                <c:pt idx="1332">
                  <c:v>-50.438223795146897</c:v>
                </c:pt>
                <c:pt idx="1333">
                  <c:v>-50.651040765293303</c:v>
                </c:pt>
                <c:pt idx="1334">
                  <c:v>-50.865934025565899</c:v>
                </c:pt>
                <c:pt idx="1335">
                  <c:v>-51.083270785314099</c:v>
                </c:pt>
                <c:pt idx="1336">
                  <c:v>-51.305288973531297</c:v>
                </c:pt>
                <c:pt idx="1337">
                  <c:v>-51.5280358025719</c:v>
                </c:pt>
                <c:pt idx="1338">
                  <c:v>-51.7534943497227</c:v>
                </c:pt>
                <c:pt idx="1339">
                  <c:v>-51.981662402312899</c:v>
                </c:pt>
                <c:pt idx="1340">
                  <c:v>-52.194834506787899</c:v>
                </c:pt>
                <c:pt idx="1341">
                  <c:v>-52.428117389446498</c:v>
                </c:pt>
                <c:pt idx="1342">
                  <c:v>-52.664098353938499</c:v>
                </c:pt>
                <c:pt idx="1343">
                  <c:v>-52.902795481825002</c:v>
                </c:pt>
                <c:pt idx="1344">
                  <c:v>-53.144241682984202</c:v>
                </c:pt>
                <c:pt idx="1345">
                  <c:v>-53.391010614590002</c:v>
                </c:pt>
                <c:pt idx="1346">
                  <c:v>-53.638164910238601</c:v>
                </c:pt>
                <c:pt idx="1347">
                  <c:v>-53.888249726029798</c:v>
                </c:pt>
                <c:pt idx="1348">
                  <c:v>-54.1413579142598</c:v>
                </c:pt>
                <c:pt idx="1349">
                  <c:v>-54.415462630138897</c:v>
                </c:pt>
                <c:pt idx="1350">
                  <c:v>-54.6752829280017</c:v>
                </c:pt>
                <c:pt idx="1351">
                  <c:v>-54.938527981302698</c:v>
                </c:pt>
                <c:pt idx="1352">
                  <c:v>-55.186308592665704</c:v>
                </c:pt>
                <c:pt idx="1353">
                  <c:v>-55.456644255600601</c:v>
                </c:pt>
                <c:pt idx="1354">
                  <c:v>-55.7309702169673</c:v>
                </c:pt>
                <c:pt idx="1355">
                  <c:v>-56.009532715761701</c:v>
                </c:pt>
                <c:pt idx="1356">
                  <c:v>-56.294711731897401</c:v>
                </c:pt>
                <c:pt idx="1357">
                  <c:v>-56.582436420133398</c:v>
                </c:pt>
                <c:pt idx="1358">
                  <c:v>-56.875334645207303</c:v>
                </c:pt>
                <c:pt idx="1359">
                  <c:v>-57.173828042276099</c:v>
                </c:pt>
                <c:pt idx="1360">
                  <c:v>-57.499476534112297</c:v>
                </c:pt>
                <c:pt idx="1361">
                  <c:v>-57.811504131848899</c:v>
                </c:pt>
                <c:pt idx="1362">
                  <c:v>-58.130711906837398</c:v>
                </c:pt>
                <c:pt idx="1363">
                  <c:v>-58.456300138906798</c:v>
                </c:pt>
                <c:pt idx="1364">
                  <c:v>-58.789690788384398</c:v>
                </c:pt>
                <c:pt idx="1365">
                  <c:v>-59.1283973437273</c:v>
                </c:pt>
                <c:pt idx="1366">
                  <c:v>-59.442570383269398</c:v>
                </c:pt>
                <c:pt idx="1367">
                  <c:v>-59.705829868284503</c:v>
                </c:pt>
                <c:pt idx="1368">
                  <c:v>-63.690235381785001</c:v>
                </c:pt>
                <c:pt idx="1369">
                  <c:v>-59.793121245615602</c:v>
                </c:pt>
                <c:pt idx="1370">
                  <c:v>-60.719865958980499</c:v>
                </c:pt>
                <c:pt idx="1371">
                  <c:v>-61.234427339497302</c:v>
                </c:pt>
                <c:pt idx="1372">
                  <c:v>-61.684294418016002</c:v>
                </c:pt>
                <c:pt idx="1373">
                  <c:v>-62.165801688735499</c:v>
                </c:pt>
                <c:pt idx="1374">
                  <c:v>-62.596307481438899</c:v>
                </c:pt>
                <c:pt idx="1375">
                  <c:v>-63.023271989970603</c:v>
                </c:pt>
                <c:pt idx="1376">
                  <c:v>-63.427046854150298</c:v>
                </c:pt>
                <c:pt idx="1377">
                  <c:v>-63.841399896698299</c:v>
                </c:pt>
                <c:pt idx="1378">
                  <c:v>-64.244103708031005</c:v>
                </c:pt>
                <c:pt idx="1379">
                  <c:v>-64.591596939386406</c:v>
                </c:pt>
                <c:pt idx="1380">
                  <c:v>-64.951309565940505</c:v>
                </c:pt>
                <c:pt idx="1381">
                  <c:v>-65.284004910651404</c:v>
                </c:pt>
                <c:pt idx="1382">
                  <c:v>-65.678133345325193</c:v>
                </c:pt>
                <c:pt idx="1383">
                  <c:v>-65.948297500694494</c:v>
                </c:pt>
                <c:pt idx="1384">
                  <c:v>-66.161328305288393</c:v>
                </c:pt>
                <c:pt idx="1385">
                  <c:v>-66.342076940657606</c:v>
                </c:pt>
                <c:pt idx="1386">
                  <c:v>-66.472984711014504</c:v>
                </c:pt>
                <c:pt idx="1387">
                  <c:v>-66.475446935403795</c:v>
                </c:pt>
                <c:pt idx="1388">
                  <c:v>-66.501708336267995</c:v>
                </c:pt>
                <c:pt idx="1389">
                  <c:v>-66.480380237673799</c:v>
                </c:pt>
                <c:pt idx="1390">
                  <c:v>-66.403441736395294</c:v>
                </c:pt>
                <c:pt idx="1391">
                  <c:v>-66.298572626491094</c:v>
                </c:pt>
                <c:pt idx="1392">
                  <c:v>-66.159748228581904</c:v>
                </c:pt>
                <c:pt idx="1393">
                  <c:v>-66.051593933711601</c:v>
                </c:pt>
                <c:pt idx="1394">
                  <c:v>-65.8623040253879</c:v>
                </c:pt>
                <c:pt idx="1395">
                  <c:v>-65.641311905334106</c:v>
                </c:pt>
                <c:pt idx="1396">
                  <c:v>-65.418598996642103</c:v>
                </c:pt>
                <c:pt idx="1397">
                  <c:v>-65.176770506448804</c:v>
                </c:pt>
                <c:pt idx="1398">
                  <c:v>-64.861444883972695</c:v>
                </c:pt>
                <c:pt idx="1399">
                  <c:v>-64.042718802267302</c:v>
                </c:pt>
                <c:pt idx="1400">
                  <c:v>-64.225831633475494</c:v>
                </c:pt>
                <c:pt idx="1401">
                  <c:v>-64.4537720140451</c:v>
                </c:pt>
                <c:pt idx="1402">
                  <c:v>-64.302864631765303</c:v>
                </c:pt>
                <c:pt idx="1403">
                  <c:v>-64.1471396617588</c:v>
                </c:pt>
                <c:pt idx="1404">
                  <c:v>-63.997126862841498</c:v>
                </c:pt>
                <c:pt idx="1405">
                  <c:v>-63.815790553545803</c:v>
                </c:pt>
                <c:pt idx="1406">
                  <c:v>-63.686709819617697</c:v>
                </c:pt>
                <c:pt idx="1407">
                  <c:v>-63.547398991361398</c:v>
                </c:pt>
                <c:pt idx="1408">
                  <c:v>-63.4341426370829</c:v>
                </c:pt>
                <c:pt idx="1409">
                  <c:v>-63.393962780660999</c:v>
                </c:pt>
                <c:pt idx="1410">
                  <c:v>-63.292256361701497</c:v>
                </c:pt>
                <c:pt idx="1411">
                  <c:v>-63.169347749816197</c:v>
                </c:pt>
                <c:pt idx="1412">
                  <c:v>-63.08122235415</c:v>
                </c:pt>
                <c:pt idx="1413">
                  <c:v>-62.9986614885714</c:v>
                </c:pt>
                <c:pt idx="1414">
                  <c:v>-62.900418628336297</c:v>
                </c:pt>
                <c:pt idx="1415">
                  <c:v>-62.828459905636898</c:v>
                </c:pt>
                <c:pt idx="1416">
                  <c:v>-62.815454250820501</c:v>
                </c:pt>
                <c:pt idx="1417">
                  <c:v>-62.7559771125024</c:v>
                </c:pt>
                <c:pt idx="1418">
                  <c:v>-62.6812959861359</c:v>
                </c:pt>
                <c:pt idx="1419">
                  <c:v>-62.636752459405997</c:v>
                </c:pt>
                <c:pt idx="1420">
                  <c:v>-62.578939470972003</c:v>
                </c:pt>
                <c:pt idx="1421">
                  <c:v>-62.551876849813901</c:v>
                </c:pt>
                <c:pt idx="1422">
                  <c:v>-62.511762588938801</c:v>
                </c:pt>
                <c:pt idx="1423">
                  <c:v>-62.327707394575498</c:v>
                </c:pt>
                <c:pt idx="1424">
                  <c:v>-62.527009619259303</c:v>
                </c:pt>
                <c:pt idx="1425">
                  <c:v>-62.618890407816501</c:v>
                </c:pt>
                <c:pt idx="1426">
                  <c:v>-62.769826047169701</c:v>
                </c:pt>
                <c:pt idx="1427">
                  <c:v>-62.893537343885299</c:v>
                </c:pt>
                <c:pt idx="1428">
                  <c:v>-63.000151245204997</c:v>
                </c:pt>
                <c:pt idx="1429">
                  <c:v>-63.169748042869898</c:v>
                </c:pt>
                <c:pt idx="1430">
                  <c:v>-63.320692492746801</c:v>
                </c:pt>
                <c:pt idx="1431">
                  <c:v>-63.482628070548003</c:v>
                </c:pt>
                <c:pt idx="1432">
                  <c:v>-63.652735902892999</c:v>
                </c:pt>
                <c:pt idx="1433">
                  <c:v>-63.805991230121101</c:v>
                </c:pt>
                <c:pt idx="1434">
                  <c:v>-63.991496030081798</c:v>
                </c:pt>
                <c:pt idx="1435">
                  <c:v>-64.191457481383793</c:v>
                </c:pt>
                <c:pt idx="1436">
                  <c:v>-64.394942803783195</c:v>
                </c:pt>
                <c:pt idx="1437">
                  <c:v>-64.624055561909699</c:v>
                </c:pt>
                <c:pt idx="1438">
                  <c:v>-64.821654008328593</c:v>
                </c:pt>
                <c:pt idx="1439">
                  <c:v>-65.057960820999796</c:v>
                </c:pt>
                <c:pt idx="1440">
                  <c:v>-65.323893837581807</c:v>
                </c:pt>
                <c:pt idx="1441">
                  <c:v>-65.598626282552701</c:v>
                </c:pt>
                <c:pt idx="1442">
                  <c:v>-65.896458147172595</c:v>
                </c:pt>
                <c:pt idx="1443">
                  <c:v>-66.032027573756693</c:v>
                </c:pt>
                <c:pt idx="1444">
                  <c:v>-66.089294367565202</c:v>
                </c:pt>
                <c:pt idx="1445">
                  <c:v>-66.948404289361093</c:v>
                </c:pt>
                <c:pt idx="1446">
                  <c:v>-67.427110836278302</c:v>
                </c:pt>
                <c:pt idx="1447">
                  <c:v>-67.935504013201097</c:v>
                </c:pt>
                <c:pt idx="1448">
                  <c:v>-68.516026244478397</c:v>
                </c:pt>
                <c:pt idx="1449">
                  <c:v>-69.073594042396493</c:v>
                </c:pt>
                <c:pt idx="1450">
                  <c:v>-69.628034695519801</c:v>
                </c:pt>
                <c:pt idx="1451">
                  <c:v>-70.249886808793804</c:v>
                </c:pt>
                <c:pt idx="1452">
                  <c:v>-70.870104079278804</c:v>
                </c:pt>
                <c:pt idx="1453">
                  <c:v>-71.512020034257503</c:v>
                </c:pt>
                <c:pt idx="1454">
                  <c:v>-72.134370605503904</c:v>
                </c:pt>
                <c:pt idx="1455">
                  <c:v>-72.786486313695306</c:v>
                </c:pt>
                <c:pt idx="1456">
                  <c:v>-73.409934323866594</c:v>
                </c:pt>
                <c:pt idx="1457">
                  <c:v>-73.971613510447398</c:v>
                </c:pt>
                <c:pt idx="1458">
                  <c:v>-74.538642451589794</c:v>
                </c:pt>
                <c:pt idx="1459">
                  <c:v>-74.931922591581099</c:v>
                </c:pt>
                <c:pt idx="1460">
                  <c:v>-74.696771691295993</c:v>
                </c:pt>
                <c:pt idx="1461">
                  <c:v>-75.256483215402298</c:v>
                </c:pt>
                <c:pt idx="1462">
                  <c:v>-75.397590308657499</c:v>
                </c:pt>
                <c:pt idx="1463">
                  <c:v>-75.232061417189897</c:v>
                </c:pt>
                <c:pt idx="1464">
                  <c:v>-74.916847700470797</c:v>
                </c:pt>
                <c:pt idx="1465">
                  <c:v>-74.416284119680796</c:v>
                </c:pt>
                <c:pt idx="1466">
                  <c:v>-73.944425663671694</c:v>
                </c:pt>
                <c:pt idx="1467">
                  <c:v>-73.449878008798507</c:v>
                </c:pt>
                <c:pt idx="1468">
                  <c:v>-73.068769018522602</c:v>
                </c:pt>
                <c:pt idx="1469">
                  <c:v>-72.484019156210294</c:v>
                </c:pt>
                <c:pt idx="1470">
                  <c:v>-71.975730590154598</c:v>
                </c:pt>
                <c:pt idx="1471">
                  <c:v>-71.500517302718194</c:v>
                </c:pt>
                <c:pt idx="1472">
                  <c:v>-71.106050987951505</c:v>
                </c:pt>
                <c:pt idx="1473">
                  <c:v>-70.668474110875593</c:v>
                </c:pt>
                <c:pt idx="1474">
                  <c:v>-70.200810989216194</c:v>
                </c:pt>
                <c:pt idx="1475">
                  <c:v>-69.401214540649207</c:v>
                </c:pt>
                <c:pt idx="1476">
                  <c:v>-69.818622881516504</c:v>
                </c:pt>
                <c:pt idx="1477">
                  <c:v>-69.666188631992895</c:v>
                </c:pt>
                <c:pt idx="1478">
                  <c:v>-69.523582309758794</c:v>
                </c:pt>
                <c:pt idx="1479">
                  <c:v>-69.411138500036898</c:v>
                </c:pt>
                <c:pt idx="1480">
                  <c:v>-69.391212630413804</c:v>
                </c:pt>
                <c:pt idx="1481">
                  <c:v>-69.329557705684394</c:v>
                </c:pt>
                <c:pt idx="1482">
                  <c:v>-69.281063049129301</c:v>
                </c:pt>
                <c:pt idx="1483">
                  <c:v>-69.249601473534497</c:v>
                </c:pt>
                <c:pt idx="1484">
                  <c:v>-69.258756871157303</c:v>
                </c:pt>
                <c:pt idx="1485">
                  <c:v>-69.339919092105404</c:v>
                </c:pt>
                <c:pt idx="1486">
                  <c:v>-69.385595168477593</c:v>
                </c:pt>
                <c:pt idx="1487">
                  <c:v>-69.415238676798594</c:v>
                </c:pt>
                <c:pt idx="1488">
                  <c:v>-69.478733510385595</c:v>
                </c:pt>
                <c:pt idx="1489">
                  <c:v>-69.981654486126601</c:v>
                </c:pt>
                <c:pt idx="1490">
                  <c:v>-70.362660687693094</c:v>
                </c:pt>
                <c:pt idx="1491">
                  <c:v>-70.746238471693303</c:v>
                </c:pt>
                <c:pt idx="1492">
                  <c:v>-71.232051133446703</c:v>
                </c:pt>
                <c:pt idx="1493">
                  <c:v>-71.686790219137293</c:v>
                </c:pt>
                <c:pt idx="1494">
                  <c:v>-72.176456880153907</c:v>
                </c:pt>
                <c:pt idx="1495">
                  <c:v>-72.769345094608497</c:v>
                </c:pt>
                <c:pt idx="1496">
                  <c:v>-73.345122954371405</c:v>
                </c:pt>
                <c:pt idx="1497">
                  <c:v>-74.040285227629198</c:v>
                </c:pt>
                <c:pt idx="1498">
                  <c:v>-74.748558381103507</c:v>
                </c:pt>
                <c:pt idx="1499">
                  <c:v>-96.055330560161494</c:v>
                </c:pt>
                <c:pt idx="1500">
                  <c:v>-76.451055105939403</c:v>
                </c:pt>
              </c:numCache>
            </c:numRef>
          </c:yVal>
          <c:smooth val="1"/>
          <c:extLst>
            <c:ext xmlns:c16="http://schemas.microsoft.com/office/drawing/2014/chart" uri="{C3380CC4-5D6E-409C-BE32-E72D297353CC}">
              <c16:uniqueId val="{00000000-F16E-481A-9C24-B6220F72B8B7}"/>
            </c:ext>
          </c:extLst>
        </c:ser>
        <c:ser>
          <c:idx val="2"/>
          <c:order val="2"/>
          <c:tx>
            <c:v>gain_TEST</c:v>
          </c:tx>
          <c:spPr>
            <a:ln>
              <a:solidFill>
                <a:schemeClr val="tx2"/>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1A'!$F$5:$F$204</c:f>
              <c:numCache>
                <c:formatCode>General</c:formatCode>
                <c:ptCount val="200"/>
                <c:pt idx="0">
                  <c:v>35.113546457865198</c:v>
                </c:pt>
                <c:pt idx="1">
                  <c:v>35.219656587955797</c:v>
                </c:pt>
                <c:pt idx="2">
                  <c:v>35.166432829485203</c:v>
                </c:pt>
                <c:pt idx="3">
                  <c:v>35.165222561626301</c:v>
                </c:pt>
                <c:pt idx="4">
                  <c:v>35.177605512629199</c:v>
                </c:pt>
                <c:pt idx="5">
                  <c:v>35.154783153472202</c:v>
                </c:pt>
                <c:pt idx="6">
                  <c:v>35.175100965206902</c:v>
                </c:pt>
                <c:pt idx="7">
                  <c:v>35.163371273030698</c:v>
                </c:pt>
                <c:pt idx="8">
                  <c:v>35.012485739640098</c:v>
                </c:pt>
                <c:pt idx="9">
                  <c:v>34.989227751841497</c:v>
                </c:pt>
                <c:pt idx="10">
                  <c:v>35.080534075761797</c:v>
                </c:pt>
                <c:pt idx="11">
                  <c:v>35.003038055760001</c:v>
                </c:pt>
                <c:pt idx="12">
                  <c:v>35.068448912175498</c:v>
                </c:pt>
                <c:pt idx="13">
                  <c:v>35.0443130046785</c:v>
                </c:pt>
                <c:pt idx="14">
                  <c:v>35.005787265588602</c:v>
                </c:pt>
                <c:pt idx="15">
                  <c:v>35.043978610365201</c:v>
                </c:pt>
                <c:pt idx="16">
                  <c:v>34.976279458933298</c:v>
                </c:pt>
                <c:pt idx="17">
                  <c:v>34.931569366403302</c:v>
                </c:pt>
                <c:pt idx="18">
                  <c:v>34.847834835327198</c:v>
                </c:pt>
                <c:pt idx="19">
                  <c:v>34.7935903525727</c:v>
                </c:pt>
                <c:pt idx="20">
                  <c:v>34.714756449362</c:v>
                </c:pt>
                <c:pt idx="21">
                  <c:v>34.831389153416801</c:v>
                </c:pt>
                <c:pt idx="22">
                  <c:v>34.711167640499497</c:v>
                </c:pt>
                <c:pt idx="23">
                  <c:v>34.644193529305902</c:v>
                </c:pt>
                <c:pt idx="24">
                  <c:v>34.544729396003603</c:v>
                </c:pt>
                <c:pt idx="25">
                  <c:v>34.547802886507</c:v>
                </c:pt>
                <c:pt idx="26">
                  <c:v>34.4321314046908</c:v>
                </c:pt>
                <c:pt idx="27">
                  <c:v>34.344053943694803</c:v>
                </c:pt>
                <c:pt idx="28">
                  <c:v>34.274508204218897</c:v>
                </c:pt>
                <c:pt idx="29">
                  <c:v>34.140128906128197</c:v>
                </c:pt>
                <c:pt idx="30">
                  <c:v>33.854829017018503</c:v>
                </c:pt>
                <c:pt idx="31">
                  <c:v>33.871483087339698</c:v>
                </c:pt>
                <c:pt idx="32">
                  <c:v>33.819783727605298</c:v>
                </c:pt>
                <c:pt idx="33">
                  <c:v>33.5190152755086</c:v>
                </c:pt>
                <c:pt idx="34">
                  <c:v>33.579432571380103</c:v>
                </c:pt>
                <c:pt idx="35">
                  <c:v>33.448152134104703</c:v>
                </c:pt>
                <c:pt idx="36">
                  <c:v>33.110991765626402</c:v>
                </c:pt>
                <c:pt idx="37">
                  <c:v>33.135135048349603</c:v>
                </c:pt>
                <c:pt idx="38">
                  <c:v>33.011093690274301</c:v>
                </c:pt>
                <c:pt idx="39">
                  <c:v>32.713762030014301</c:v>
                </c:pt>
                <c:pt idx="40">
                  <c:v>32.459389760232803</c:v>
                </c:pt>
                <c:pt idx="41">
                  <c:v>32.318967337044199</c:v>
                </c:pt>
                <c:pt idx="42">
                  <c:v>32.137546098631098</c:v>
                </c:pt>
                <c:pt idx="43">
                  <c:v>31.8903019015547</c:v>
                </c:pt>
                <c:pt idx="44">
                  <c:v>31.643955043423201</c:v>
                </c:pt>
                <c:pt idx="45">
                  <c:v>31.311752711391499</c:v>
                </c:pt>
                <c:pt idx="46">
                  <c:v>31.055191999463801</c:v>
                </c:pt>
                <c:pt idx="47">
                  <c:v>30.752863337022301</c:v>
                </c:pt>
                <c:pt idx="48">
                  <c:v>30.455725648250301</c:v>
                </c:pt>
                <c:pt idx="49">
                  <c:v>30.105741097640198</c:v>
                </c:pt>
                <c:pt idx="50">
                  <c:v>29.7924717907777</c:v>
                </c:pt>
                <c:pt idx="51">
                  <c:v>29.406315580953098</c:v>
                </c:pt>
                <c:pt idx="52">
                  <c:v>29.047876434345302</c:v>
                </c:pt>
                <c:pt idx="53">
                  <c:v>28.690234055290698</c:v>
                </c:pt>
                <c:pt idx="54">
                  <c:v>28.2785725626584</c:v>
                </c:pt>
                <c:pt idx="55">
                  <c:v>27.821050602274401</c:v>
                </c:pt>
                <c:pt idx="56">
                  <c:v>27.3947603286075</c:v>
                </c:pt>
                <c:pt idx="57">
                  <c:v>26.972483603929501</c:v>
                </c:pt>
                <c:pt idx="58">
                  <c:v>26.489587991150302</c:v>
                </c:pt>
                <c:pt idx="59">
                  <c:v>26.030503912339899</c:v>
                </c:pt>
                <c:pt idx="60">
                  <c:v>25.524240655186102</c:v>
                </c:pt>
                <c:pt idx="61">
                  <c:v>25.033585479499099</c:v>
                </c:pt>
                <c:pt idx="62">
                  <c:v>24.5221915093537</c:v>
                </c:pt>
                <c:pt idx="63">
                  <c:v>23.9638642465675</c:v>
                </c:pt>
                <c:pt idx="64">
                  <c:v>23.434336425316999</c:v>
                </c:pt>
                <c:pt idx="65">
                  <c:v>22.896711307095199</c:v>
                </c:pt>
                <c:pt idx="66">
                  <c:v>22.314006539830601</c:v>
                </c:pt>
                <c:pt idx="67">
                  <c:v>21.802434366299799</c:v>
                </c:pt>
                <c:pt idx="68">
                  <c:v>21.2040992728307</c:v>
                </c:pt>
                <c:pt idx="69">
                  <c:v>20.652509955682</c:v>
                </c:pt>
                <c:pt idx="70">
                  <c:v>20.051231486656199</c:v>
                </c:pt>
                <c:pt idx="71">
                  <c:v>19.498344299616399</c:v>
                </c:pt>
                <c:pt idx="72">
                  <c:v>18.875563970125999</c:v>
                </c:pt>
                <c:pt idx="73">
                  <c:v>18.271424440305701</c:v>
                </c:pt>
                <c:pt idx="74">
                  <c:v>17.644083987128099</c:v>
                </c:pt>
                <c:pt idx="75">
                  <c:v>17.042681418205198</c:v>
                </c:pt>
                <c:pt idx="76">
                  <c:v>16.4011670458883</c:v>
                </c:pt>
                <c:pt idx="77">
                  <c:v>15.801423806696899</c:v>
                </c:pt>
                <c:pt idx="78">
                  <c:v>15.1354511559577</c:v>
                </c:pt>
                <c:pt idx="79">
                  <c:v>14.541464419139</c:v>
                </c:pt>
                <c:pt idx="80">
                  <c:v>13.873499680428401</c:v>
                </c:pt>
                <c:pt idx="81">
                  <c:v>13.2448723444511</c:v>
                </c:pt>
                <c:pt idx="82">
                  <c:v>12.578265055430199</c:v>
                </c:pt>
                <c:pt idx="83">
                  <c:v>11.9581070493703</c:v>
                </c:pt>
                <c:pt idx="84">
                  <c:v>11.307076518496901</c:v>
                </c:pt>
                <c:pt idx="85">
                  <c:v>10.6993185433455</c:v>
                </c:pt>
                <c:pt idx="86">
                  <c:v>10.031121293356</c:v>
                </c:pt>
                <c:pt idx="87">
                  <c:v>9.4334497892563807</c:v>
                </c:pt>
                <c:pt idx="88">
                  <c:v>8.7720448174111407</c:v>
                </c:pt>
                <c:pt idx="89">
                  <c:v>8.1666700618656893</c:v>
                </c:pt>
                <c:pt idx="90">
                  <c:v>7.5263940832803504</c:v>
                </c:pt>
                <c:pt idx="91">
                  <c:v>6.9391321282815204</c:v>
                </c:pt>
                <c:pt idx="92">
                  <c:v>6.30655389340874</c:v>
                </c:pt>
                <c:pt idx="93">
                  <c:v>5.7342023492608103</c:v>
                </c:pt>
                <c:pt idx="94">
                  <c:v>5.1232036488142301</c:v>
                </c:pt>
                <c:pt idx="95">
                  <c:v>4.5617258747015104</c:v>
                </c:pt>
                <c:pt idx="96">
                  <c:v>3.9960357015382799</c:v>
                </c:pt>
                <c:pt idx="97">
                  <c:v>3.4028413442116698</c:v>
                </c:pt>
                <c:pt idx="98">
                  <c:v>2.86254284308718</c:v>
                </c:pt>
                <c:pt idx="99">
                  <c:v>2.2854861725200402</c:v>
                </c:pt>
                <c:pt idx="100">
                  <c:v>1.7555064723450999</c:v>
                </c:pt>
                <c:pt idx="101">
                  <c:v>1.2013636799678</c:v>
                </c:pt>
                <c:pt idx="102">
                  <c:v>1.1524337910825999</c:v>
                </c:pt>
                <c:pt idx="103">
                  <c:v>0.13313270903337401</c:v>
                </c:pt>
                <c:pt idx="104">
                  <c:v>-0.36946482314150803</c:v>
                </c:pt>
                <c:pt idx="105">
                  <c:v>-0.90717054638547601</c:v>
                </c:pt>
                <c:pt idx="106">
                  <c:v>-1.3967282094233999</c:v>
                </c:pt>
                <c:pt idx="107">
                  <c:v>-1.91477294363058</c:v>
                </c:pt>
                <c:pt idx="108">
                  <c:v>-2.3963161099190899</c:v>
                </c:pt>
                <c:pt idx="109">
                  <c:v>-2.9142880544109699</c:v>
                </c:pt>
                <c:pt idx="110">
                  <c:v>-3.3798583151514201</c:v>
                </c:pt>
                <c:pt idx="111">
                  <c:v>-3.8716969561642398</c:v>
                </c:pt>
                <c:pt idx="112">
                  <c:v>-4.3277225259809597</c:v>
                </c:pt>
                <c:pt idx="113">
                  <c:v>-4.8274609508615898</c:v>
                </c:pt>
                <c:pt idx="114">
                  <c:v>-5.2664055941882699</c:v>
                </c:pt>
                <c:pt idx="115">
                  <c:v>-5.7518828402749103</c:v>
                </c:pt>
                <c:pt idx="116">
                  <c:v>-6.2148823148144201</c:v>
                </c:pt>
                <c:pt idx="117">
                  <c:v>-6.6857772773486897</c:v>
                </c:pt>
                <c:pt idx="118">
                  <c:v>-7.1500123455872204</c:v>
                </c:pt>
                <c:pt idx="119">
                  <c:v>-7.6468880048224497</c:v>
                </c:pt>
                <c:pt idx="120">
                  <c:v>-8.0943572571901203</c:v>
                </c:pt>
                <c:pt idx="121">
                  <c:v>-8.5381332811447308</c:v>
                </c:pt>
                <c:pt idx="122">
                  <c:v>-9.0101576065481606</c:v>
                </c:pt>
                <c:pt idx="123">
                  <c:v>-9.48985390079722</c:v>
                </c:pt>
                <c:pt idx="124">
                  <c:v>-9.9467131075758992</c:v>
                </c:pt>
                <c:pt idx="125">
                  <c:v>-10.4164480899711</c:v>
                </c:pt>
                <c:pt idx="126">
                  <c:v>-10.867035361445399</c:v>
                </c:pt>
                <c:pt idx="127">
                  <c:v>-11.368499365723499</c:v>
                </c:pt>
                <c:pt idx="128">
                  <c:v>-11.816609859453299</c:v>
                </c:pt>
                <c:pt idx="129">
                  <c:v>-12.3098919626712</c:v>
                </c:pt>
                <c:pt idx="130">
                  <c:v>-12.7790417399027</c:v>
                </c:pt>
                <c:pt idx="131">
                  <c:v>-13.2397622209325</c:v>
                </c:pt>
                <c:pt idx="132">
                  <c:v>-13.7441324935669</c:v>
                </c:pt>
                <c:pt idx="133">
                  <c:v>-14.203061012904</c:v>
                </c:pt>
                <c:pt idx="134">
                  <c:v>-14.750344737472</c:v>
                </c:pt>
                <c:pt idx="135">
                  <c:v>-15.311221620331899</c:v>
                </c:pt>
                <c:pt idx="136">
                  <c:v>-15.705595123613699</c:v>
                </c:pt>
                <c:pt idx="137">
                  <c:v>-16.1513138680629</c:v>
                </c:pt>
                <c:pt idx="138">
                  <c:v>-16.643227147115901</c:v>
                </c:pt>
                <c:pt idx="139">
                  <c:v>-17.2581837600417</c:v>
                </c:pt>
                <c:pt idx="140">
                  <c:v>-17.670150196630001</c:v>
                </c:pt>
                <c:pt idx="141">
                  <c:v>-18.3267929374794</c:v>
                </c:pt>
                <c:pt idx="142">
                  <c:v>-18.879115145351101</c:v>
                </c:pt>
                <c:pt idx="143">
                  <c:v>-19.4801716501666</c:v>
                </c:pt>
                <c:pt idx="144">
                  <c:v>-19.999303976880899</c:v>
                </c:pt>
                <c:pt idx="145">
                  <c:v>-20.413538473617901</c:v>
                </c:pt>
                <c:pt idx="146">
                  <c:v>-21.122402548854101</c:v>
                </c:pt>
                <c:pt idx="147">
                  <c:v>-21.834360844335901</c:v>
                </c:pt>
                <c:pt idx="148">
                  <c:v>-22.575019457658701</c:v>
                </c:pt>
                <c:pt idx="149">
                  <c:v>-22.936937901573501</c:v>
                </c:pt>
                <c:pt idx="150">
                  <c:v>-23.676650384870001</c:v>
                </c:pt>
                <c:pt idx="151">
                  <c:v>-24.497272762143101</c:v>
                </c:pt>
                <c:pt idx="152">
                  <c:v>-24.931895970019799</c:v>
                </c:pt>
                <c:pt idx="153">
                  <c:v>-25.446473504573198</c:v>
                </c:pt>
                <c:pt idx="154">
                  <c:v>-26.3786234251526</c:v>
                </c:pt>
                <c:pt idx="155">
                  <c:v>-26.6375746849825</c:v>
                </c:pt>
                <c:pt idx="156">
                  <c:v>-27.091798263076299</c:v>
                </c:pt>
                <c:pt idx="157">
                  <c:v>-28.0800822147765</c:v>
                </c:pt>
                <c:pt idx="158">
                  <c:v>-28.530717990307199</c:v>
                </c:pt>
                <c:pt idx="159">
                  <c:v>-29.2607956033123</c:v>
                </c:pt>
                <c:pt idx="160">
                  <c:v>-29.563123516174102</c:v>
                </c:pt>
                <c:pt idx="161">
                  <c:v>-30.7648646639418</c:v>
                </c:pt>
                <c:pt idx="162">
                  <c:v>-30.211892227022101</c:v>
                </c:pt>
                <c:pt idx="163">
                  <c:v>-32.087203428019002</c:v>
                </c:pt>
                <c:pt idx="164">
                  <c:v>-32.892966120558597</c:v>
                </c:pt>
                <c:pt idx="165">
                  <c:v>-33.305117648271398</c:v>
                </c:pt>
                <c:pt idx="166">
                  <c:v>-34.150734347210403</c:v>
                </c:pt>
                <c:pt idx="167">
                  <c:v>-34.726707264645498</c:v>
                </c:pt>
                <c:pt idx="168">
                  <c:v>-34.9495442194277</c:v>
                </c:pt>
                <c:pt idx="169">
                  <c:v>-34.854331709317499</c:v>
                </c:pt>
                <c:pt idx="170">
                  <c:v>-38.975084679817698</c:v>
                </c:pt>
                <c:pt idx="171">
                  <c:v>-36.628703214966102</c:v>
                </c:pt>
                <c:pt idx="172">
                  <c:v>-36.079834356686703</c:v>
                </c:pt>
                <c:pt idx="173">
                  <c:v>-35.152319315332598</c:v>
                </c:pt>
                <c:pt idx="174">
                  <c:v>-35.440020886118397</c:v>
                </c:pt>
                <c:pt idx="175">
                  <c:v>-33.661653557797997</c:v>
                </c:pt>
                <c:pt idx="176">
                  <c:v>-35.253863759250997</c:v>
                </c:pt>
                <c:pt idx="177">
                  <c:v>-35.406323988005298</c:v>
                </c:pt>
                <c:pt idx="178">
                  <c:v>-35.3907623007388</c:v>
                </c:pt>
                <c:pt idx="179">
                  <c:v>-36.450310248518598</c:v>
                </c:pt>
                <c:pt idx="180">
                  <c:v>-37.030632857797002</c:v>
                </c:pt>
                <c:pt idx="181">
                  <c:v>-37.184650334344902</c:v>
                </c:pt>
                <c:pt idx="182">
                  <c:v>-36.849169282896803</c:v>
                </c:pt>
                <c:pt idx="183">
                  <c:v>-37.500322525597902</c:v>
                </c:pt>
                <c:pt idx="184">
                  <c:v>-36.311308828188103</c:v>
                </c:pt>
                <c:pt idx="185">
                  <c:v>-36.181739037137703</c:v>
                </c:pt>
                <c:pt idx="186">
                  <c:v>-37.3617944847093</c:v>
                </c:pt>
                <c:pt idx="187">
                  <c:v>-35.372385181474797</c:v>
                </c:pt>
                <c:pt idx="188">
                  <c:v>-37.143562802718201</c:v>
                </c:pt>
                <c:pt idx="189">
                  <c:v>-37.138616744398597</c:v>
                </c:pt>
                <c:pt idx="190">
                  <c:v>-35.880981479103603</c:v>
                </c:pt>
                <c:pt idx="191">
                  <c:v>-36.731561169090298</c:v>
                </c:pt>
                <c:pt idx="192">
                  <c:v>-35.858594516630397</c:v>
                </c:pt>
                <c:pt idx="193">
                  <c:v>-34.836322537778599</c:v>
                </c:pt>
                <c:pt idx="194">
                  <c:v>-33.805370099350597</c:v>
                </c:pt>
                <c:pt idx="195">
                  <c:v>-34.139838993848201</c:v>
                </c:pt>
                <c:pt idx="196">
                  <c:v>-34.055588727223103</c:v>
                </c:pt>
                <c:pt idx="197">
                  <c:v>-32.242458617649099</c:v>
                </c:pt>
                <c:pt idx="198">
                  <c:v>-32.010732357533499</c:v>
                </c:pt>
                <c:pt idx="199">
                  <c:v>-32.852617894616102</c:v>
                </c:pt>
              </c:numCache>
            </c:numRef>
          </c:yVal>
          <c:smooth val="1"/>
          <c:extLst>
            <c:ext xmlns:c16="http://schemas.microsoft.com/office/drawing/2014/chart" uri="{C3380CC4-5D6E-409C-BE32-E72D297353CC}">
              <c16:uniqueId val="{00000001-F16E-481A-9C24-B6220F72B8B7}"/>
            </c:ext>
          </c:extLst>
        </c:ser>
        <c:ser>
          <c:idx val="4"/>
          <c:order val="4"/>
          <c:tx>
            <c:v>gain_Excel</c:v>
          </c:tx>
          <c:spPr>
            <a:ln>
              <a:solidFill>
                <a:schemeClr val="tx2"/>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1A'!$J$5:$J$45</c:f>
              <c:numCache>
                <c:formatCode>General</c:formatCode>
                <c:ptCount val="41"/>
                <c:pt idx="0">
                  <c:v>52.687620949153178</c:v>
                </c:pt>
                <c:pt idx="1">
                  <c:v>50.685483621765478</c:v>
                </c:pt>
                <c:pt idx="2">
                  <c:v>48.679078480174034</c:v>
                </c:pt>
                <c:pt idx="3">
                  <c:v>46.667049317930712</c:v>
                </c:pt>
                <c:pt idx="4">
                  <c:v>44.64686827683969</c:v>
                </c:pt>
                <c:pt idx="5">
                  <c:v>42.614350758879297</c:v>
                </c:pt>
                <c:pt idx="6">
                  <c:v>40.562900794884705</c:v>
                </c:pt>
                <c:pt idx="7">
                  <c:v>38.482443677673224</c:v>
                </c:pt>
                <c:pt idx="8">
                  <c:v>36.358082393297636</c:v>
                </c:pt>
                <c:pt idx="9">
                  <c:v>34.168741039338549</c:v>
                </c:pt>
                <c:pt idx="10">
                  <c:v>31.886519487837454</c:v>
                </c:pt>
                <c:pt idx="11">
                  <c:v>29.478132110424824</c:v>
                </c:pt>
                <c:pt idx="12">
                  <c:v>26.910136968146396</c:v>
                </c:pt>
                <c:pt idx="13">
                  <c:v>24.158573335565933</c:v>
                </c:pt>
                <c:pt idx="14">
                  <c:v>21.220480395770807</c:v>
                </c:pt>
                <c:pt idx="15">
                  <c:v>18.121652298059644</c:v>
                </c:pt>
                <c:pt idx="16">
                  <c:v>14.915929102972868</c:v>
                </c:pt>
                <c:pt idx="17">
                  <c:v>11.676334503549299</c:v>
                </c:pt>
                <c:pt idx="18">
                  <c:v>8.481942306133206</c:v>
                </c:pt>
                <c:pt idx="19">
                  <c:v>5.4037745581787178</c:v>
                </c:pt>
                <c:pt idx="20">
                  <c:v>2.4920410728021203</c:v>
                </c:pt>
                <c:pt idx="21">
                  <c:v>-0.231743202109854</c:v>
                </c:pt>
                <c:pt idx="22">
                  <c:v>-2.7741176393401954</c:v>
                </c:pt>
                <c:pt idx="23">
                  <c:v>-5.1609823024744763</c:v>
                </c:pt>
                <c:pt idx="24">
                  <c:v>-7.4260167133812942</c:v>
                </c:pt>
                <c:pt idx="25">
                  <c:v>-9.6015660594924377</c:v>
                </c:pt>
                <c:pt idx="26">
                  <c:v>-11.713972095793732</c:v>
                </c:pt>
                <c:pt idx="27">
                  <c:v>-13.782431145647603</c:v>
                </c:pt>
                <c:pt idx="28">
                  <c:v>-15.819652915581599</c:v>
                </c:pt>
                <c:pt idx="29">
                  <c:v>-17.83303844337394</c:v>
                </c:pt>
                <c:pt idx="30">
                  <c:v>-19.825761528371331</c:v>
                </c:pt>
                <c:pt idx="31">
                  <c:v>-21.797632536529612</c:v>
                </c:pt>
                <c:pt idx="32">
                  <c:v>-23.745956895359502</c:v>
                </c:pt>
                <c:pt idx="33">
                  <c:v>-25.666835686039452</c:v>
                </c:pt>
                <c:pt idx="34">
                  <c:v>-27.557370189451163</c:v>
                </c:pt>
                <c:pt idx="35">
                  <c:v>-29.418639079849264</c:v>
                </c:pt>
                <c:pt idx="36">
                  <c:v>-31.257940333116828</c:v>
                </c:pt>
                <c:pt idx="37">
                  <c:v>-33.087817506931636</c:v>
                </c:pt>
                <c:pt idx="38">
                  <c:v>-34.921038394014808</c:v>
                </c:pt>
                <c:pt idx="39">
                  <c:v>-36.764345462744814</c:v>
                </c:pt>
                <c:pt idx="40">
                  <c:v>-38.614877696201091</c:v>
                </c:pt>
              </c:numCache>
            </c:numRef>
          </c:yVal>
          <c:smooth val="1"/>
          <c:extLst>
            <c:ext xmlns:c16="http://schemas.microsoft.com/office/drawing/2014/chart" uri="{C3380CC4-5D6E-409C-BE32-E72D297353CC}">
              <c16:uniqueId val="{00000002-F16E-481A-9C24-B6220F72B8B7}"/>
            </c:ext>
          </c:extLst>
        </c:ser>
        <c:dLbls>
          <c:showLegendKey val="0"/>
          <c:showVal val="0"/>
          <c:showCatName val="0"/>
          <c:showSerName val="0"/>
          <c:showPercent val="0"/>
          <c:showBubbleSize val="0"/>
        </c:dLbls>
        <c:axId val="529539456"/>
        <c:axId val="529541376"/>
      </c:scatterChart>
      <c:scatterChart>
        <c:scatterStyle val="smoothMarker"/>
        <c:varyColors val="0"/>
        <c:ser>
          <c:idx val="1"/>
          <c:order val="1"/>
          <c:tx>
            <c:v>phase_SIMPLIS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1A'!$C$5:$C$1505</c:f>
              <c:numCache>
                <c:formatCode>General</c:formatCode>
                <c:ptCount val="1501"/>
                <c:pt idx="0">
                  <c:v>168.54954533086101</c:v>
                </c:pt>
                <c:pt idx="1">
                  <c:v>168.446132891807</c:v>
                </c:pt>
                <c:pt idx="2">
                  <c:v>168.341832523221</c:v>
                </c:pt>
                <c:pt idx="3">
                  <c:v>168.23663784104701</c:v>
                </c:pt>
                <c:pt idx="4">
                  <c:v>168.13054245393599</c:v>
                </c:pt>
                <c:pt idx="5">
                  <c:v>168.023539952276</c:v>
                </c:pt>
                <c:pt idx="6">
                  <c:v>167.91562392225401</c:v>
                </c:pt>
                <c:pt idx="7">
                  <c:v>167.80678793763099</c:v>
                </c:pt>
                <c:pt idx="8">
                  <c:v>167.69702556695901</c:v>
                </c:pt>
                <c:pt idx="9">
                  <c:v>167.58633036979199</c:v>
                </c:pt>
                <c:pt idx="10">
                  <c:v>167.474695901084</c:v>
                </c:pt>
                <c:pt idx="11">
                  <c:v>167.36211571196</c:v>
                </c:pt>
                <c:pt idx="12">
                  <c:v>167.24858334837</c:v>
                </c:pt>
                <c:pt idx="13">
                  <c:v>167.13409235778599</c:v>
                </c:pt>
                <c:pt idx="14">
                  <c:v>167.01863628406801</c:v>
                </c:pt>
                <c:pt idx="15">
                  <c:v>166.90220867427001</c:v>
                </c:pt>
                <c:pt idx="16">
                  <c:v>166.784803075882</c:v>
                </c:pt>
                <c:pt idx="17">
                  <c:v>166.66641304151901</c:v>
                </c:pt>
                <c:pt idx="18">
                  <c:v>166.547032128441</c:v>
                </c:pt>
                <c:pt idx="19">
                  <c:v>166.42665389956599</c:v>
                </c:pt>
                <c:pt idx="20">
                  <c:v>166.305271929014</c:v>
                </c:pt>
                <c:pt idx="21">
                  <c:v>166.18287979783301</c:v>
                </c:pt>
                <c:pt idx="22">
                  <c:v>166.05947109939399</c:v>
                </c:pt>
                <c:pt idx="23">
                  <c:v>165.935039440411</c:v>
                </c:pt>
                <c:pt idx="24">
                  <c:v>165.80957844414201</c:v>
                </c:pt>
                <c:pt idx="25">
                  <c:v>165.683081748614</c:v>
                </c:pt>
                <c:pt idx="26">
                  <c:v>165.55554300938499</c:v>
                </c:pt>
                <c:pt idx="27">
                  <c:v>165.426955906654</c:v>
                </c:pt>
                <c:pt idx="28">
                  <c:v>165.29731413796401</c:v>
                </c:pt>
                <c:pt idx="29">
                  <c:v>165.16661142795701</c:v>
                </c:pt>
                <c:pt idx="30">
                  <c:v>165.03484152640701</c:v>
                </c:pt>
                <c:pt idx="31">
                  <c:v>164.90199821391801</c:v>
                </c:pt>
                <c:pt idx="32">
                  <c:v>164.76807529799299</c:v>
                </c:pt>
                <c:pt idx="33">
                  <c:v>164.63306661980999</c:v>
                </c:pt>
                <c:pt idx="34">
                  <c:v>164.49696605668899</c:v>
                </c:pt>
                <c:pt idx="35">
                  <c:v>164.35976752055001</c:v>
                </c:pt>
                <c:pt idx="36">
                  <c:v>164.22146496514799</c:v>
                </c:pt>
                <c:pt idx="37">
                  <c:v>164.08205238381299</c:v>
                </c:pt>
                <c:pt idx="38">
                  <c:v>163.94152381569401</c:v>
                </c:pt>
                <c:pt idx="39">
                  <c:v>163.79987334339299</c:v>
                </c:pt>
                <c:pt idx="40">
                  <c:v>163.65709510186801</c:v>
                </c:pt>
                <c:pt idx="41">
                  <c:v>163.513183274304</c:v>
                </c:pt>
                <c:pt idx="42">
                  <c:v>163.36813209974599</c:v>
                </c:pt>
                <c:pt idx="43">
                  <c:v>163.22193587561699</c:v>
                </c:pt>
                <c:pt idx="44">
                  <c:v>163.074588953844</c:v>
                </c:pt>
                <c:pt idx="45">
                  <c:v>162.92608575303501</c:v>
                </c:pt>
                <c:pt idx="46">
                  <c:v>162.776420752197</c:v>
                </c:pt>
                <c:pt idx="47">
                  <c:v>162.62558850316</c:v>
                </c:pt>
                <c:pt idx="48">
                  <c:v>162.47358362409099</c:v>
                </c:pt>
                <c:pt idx="49">
                  <c:v>162.32040080741899</c:v>
                </c:pt>
                <c:pt idx="50">
                  <c:v>162.166034824419</c:v>
                </c:pt>
                <c:pt idx="51">
                  <c:v>162.01048052302599</c:v>
                </c:pt>
                <c:pt idx="52">
                  <c:v>161.85373283447399</c:v>
                </c:pt>
                <c:pt idx="53">
                  <c:v>161.695786776261</c:v>
                </c:pt>
                <c:pt idx="54">
                  <c:v>161.536637453715</c:v>
                </c:pt>
                <c:pt idx="55">
                  <c:v>161.37628006497499</c:v>
                </c:pt>
                <c:pt idx="56">
                  <c:v>161.21470990546399</c:v>
                </c:pt>
                <c:pt idx="57">
                  <c:v>161.051922363214</c:v>
                </c:pt>
                <c:pt idx="58">
                  <c:v>160.887912934761</c:v>
                </c:pt>
                <c:pt idx="59">
                  <c:v>160.72267721807901</c:v>
                </c:pt>
                <c:pt idx="60">
                  <c:v>160.556210921803</c:v>
                </c:pt>
                <c:pt idx="61">
                  <c:v>160.38850986611001</c:v>
                </c:pt>
                <c:pt idx="62">
                  <c:v>160.219569986708</c:v>
                </c:pt>
                <c:pt idx="63">
                  <c:v>160.04938733923001</c:v>
                </c:pt>
                <c:pt idx="64">
                  <c:v>159.87795810238299</c:v>
                </c:pt>
                <c:pt idx="65">
                  <c:v>159.70527858039301</c:v>
                </c:pt>
                <c:pt idx="66">
                  <c:v>159.53134520926099</c:v>
                </c:pt>
                <c:pt idx="67">
                  <c:v>159.35615455777599</c:v>
                </c:pt>
                <c:pt idx="68">
                  <c:v>159.17970333348299</c:v>
                </c:pt>
                <c:pt idx="69">
                  <c:v>159.00198838530099</c:v>
                </c:pt>
                <c:pt idx="70">
                  <c:v>158.82300670631099</c:v>
                </c:pt>
                <c:pt idx="71">
                  <c:v>158.642755440006</c:v>
                </c:pt>
                <c:pt idx="72">
                  <c:v>158.46123188293299</c:v>
                </c:pt>
                <c:pt idx="73">
                  <c:v>158.27843348742999</c:v>
                </c:pt>
                <c:pt idx="74">
                  <c:v>158.09435786773301</c:v>
                </c:pt>
                <c:pt idx="75">
                  <c:v>157.90900280218699</c:v>
                </c:pt>
                <c:pt idx="76">
                  <c:v>157.72236623758801</c:v>
                </c:pt>
                <c:pt idx="77">
                  <c:v>157.534446294882</c:v>
                </c:pt>
                <c:pt idx="78">
                  <c:v>157.34524126978599</c:v>
                </c:pt>
                <c:pt idx="79">
                  <c:v>157.15474963907101</c:v>
                </c:pt>
                <c:pt idx="80">
                  <c:v>156.96297006437001</c:v>
                </c:pt>
                <c:pt idx="81">
                  <c:v>156.76990139671599</c:v>
                </c:pt>
                <c:pt idx="82">
                  <c:v>156.57554267666799</c:v>
                </c:pt>
                <c:pt idx="83">
                  <c:v>156.379893145159</c:v>
                </c:pt>
                <c:pt idx="84">
                  <c:v>156.18295224068501</c:v>
                </c:pt>
                <c:pt idx="85">
                  <c:v>155.984719607475</c:v>
                </c:pt>
                <c:pt idx="86">
                  <c:v>155.785195096991</c:v>
                </c:pt>
                <c:pt idx="87">
                  <c:v>155.58437877497701</c:v>
                </c:pt>
                <c:pt idx="88">
                  <c:v>155.38227092148199</c:v>
                </c:pt>
                <c:pt idx="89">
                  <c:v>155.178872037498</c:v>
                </c:pt>
                <c:pt idx="90">
                  <c:v>154.97418284814</c:v>
                </c:pt>
                <c:pt idx="91">
                  <c:v>154.76820430494399</c:v>
                </c:pt>
                <c:pt idx="92">
                  <c:v>154.56093759310801</c:v>
                </c:pt>
                <c:pt idx="93">
                  <c:v>154.35238413263701</c:v>
                </c:pt>
                <c:pt idx="94">
                  <c:v>154.14254557973999</c:v>
                </c:pt>
                <c:pt idx="95">
                  <c:v>153.931423838451</c:v>
                </c:pt>
                <c:pt idx="96">
                  <c:v>153.71902105434501</c:v>
                </c:pt>
                <c:pt idx="97">
                  <c:v>153.50533962533399</c:v>
                </c:pt>
                <c:pt idx="98">
                  <c:v>153.29038220199701</c:v>
                </c:pt>
                <c:pt idx="99">
                  <c:v>153.07415169183801</c:v>
                </c:pt>
                <c:pt idx="100">
                  <c:v>152.85665126173299</c:v>
                </c:pt>
                <c:pt idx="101">
                  <c:v>152.637884342858</c:v>
                </c:pt>
                <c:pt idx="102">
                  <c:v>152.41785463255599</c:v>
                </c:pt>
                <c:pt idx="103">
                  <c:v>152.19656609662499</c:v>
                </c:pt>
                <c:pt idx="104">
                  <c:v>151.97402297524201</c:v>
                </c:pt>
                <c:pt idx="105">
                  <c:v>151.750229783105</c:v>
                </c:pt>
                <c:pt idx="106">
                  <c:v>151.525191313037</c:v>
                </c:pt>
                <c:pt idx="107">
                  <c:v>151.29891263970401</c:v>
                </c:pt>
                <c:pt idx="108">
                  <c:v>151.07139912013099</c:v>
                </c:pt>
                <c:pt idx="109">
                  <c:v>150.84265639790101</c:v>
                </c:pt>
                <c:pt idx="110">
                  <c:v>150.61269040523101</c:v>
                </c:pt>
                <c:pt idx="111">
                  <c:v>150.38150736436501</c:v>
                </c:pt>
                <c:pt idx="112">
                  <c:v>150.14911379012301</c:v>
                </c:pt>
                <c:pt idx="113">
                  <c:v>149.91551649282701</c:v>
                </c:pt>
                <c:pt idx="114">
                  <c:v>149.68072257738501</c:v>
                </c:pt>
                <c:pt idx="115">
                  <c:v>149.44473944894801</c:v>
                </c:pt>
                <c:pt idx="116">
                  <c:v>149.20757480969101</c:v>
                </c:pt>
                <c:pt idx="117">
                  <c:v>148.96923666369699</c:v>
                </c:pt>
                <c:pt idx="118">
                  <c:v>148.729733317632</c:v>
                </c:pt>
                <c:pt idx="119">
                  <c:v>148.48907337954401</c:v>
                </c:pt>
                <c:pt idx="120">
                  <c:v>148.247265762642</c:v>
                </c:pt>
                <c:pt idx="121">
                  <c:v>148.004319683397</c:v>
                </c:pt>
                <c:pt idx="122">
                  <c:v>147.76024466384601</c:v>
                </c:pt>
                <c:pt idx="123">
                  <c:v>147.51505053042499</c:v>
                </c:pt>
                <c:pt idx="124">
                  <c:v>147.268747414617</c:v>
                </c:pt>
                <c:pt idx="125">
                  <c:v>147.02134575395499</c:v>
                </c:pt>
                <c:pt idx="126">
                  <c:v>146.77285629004899</c:v>
                </c:pt>
                <c:pt idx="127">
                  <c:v>146.52329006775099</c:v>
                </c:pt>
                <c:pt idx="128">
                  <c:v>146.27265843708</c:v>
                </c:pt>
                <c:pt idx="129">
                  <c:v>146.02097304896901</c:v>
                </c:pt>
                <c:pt idx="130">
                  <c:v>145.768245856368</c:v>
                </c:pt>
                <c:pt idx="131">
                  <c:v>145.51448911246999</c:v>
                </c:pt>
                <c:pt idx="132">
                  <c:v>145.259715366877</c:v>
                </c:pt>
                <c:pt idx="133">
                  <c:v>145.00393746813401</c:v>
                </c:pt>
                <c:pt idx="134">
                  <c:v>144.74716855744001</c:v>
                </c:pt>
                <c:pt idx="135">
                  <c:v>144.48942206918599</c:v>
                </c:pt>
                <c:pt idx="136">
                  <c:v>144.23071172690601</c:v>
                </c:pt>
                <c:pt idx="137">
                  <c:v>143.97105154024899</c:v>
                </c:pt>
                <c:pt idx="138">
                  <c:v>143.710455804709</c:v>
                </c:pt>
                <c:pt idx="139">
                  <c:v>143.44893909470099</c:v>
                </c:pt>
                <c:pt idx="140">
                  <c:v>143.18651626237801</c:v>
                </c:pt>
                <c:pt idx="141">
                  <c:v>142.923202433635</c:v>
                </c:pt>
                <c:pt idx="142">
                  <c:v>142.65901300388899</c:v>
                </c:pt>
                <c:pt idx="143">
                  <c:v>142.393963633776</c:v>
                </c:pt>
                <c:pt idx="144">
                  <c:v>142.12807024616001</c:v>
                </c:pt>
                <c:pt idx="145">
                  <c:v>141.86134901948799</c:v>
                </c:pt>
                <c:pt idx="146">
                  <c:v>141.593816384061</c:v>
                </c:pt>
                <c:pt idx="147">
                  <c:v>141.32548901632299</c:v>
                </c:pt>
                <c:pt idx="148">
                  <c:v>141.05638383494801</c:v>
                </c:pt>
                <c:pt idx="149">
                  <c:v>140.78651799336899</c:v>
                </c:pt>
                <c:pt idx="150">
                  <c:v>140.51590887650099</c:v>
                </c:pt>
                <c:pt idx="151">
                  <c:v>140.24457409170401</c:v>
                </c:pt>
                <c:pt idx="152">
                  <c:v>139.972531465934</c:v>
                </c:pt>
                <c:pt idx="153">
                  <c:v>139.699799036439</c:v>
                </c:pt>
                <c:pt idx="154">
                  <c:v>139.42639504488599</c:v>
                </c:pt>
                <c:pt idx="155">
                  <c:v>139.152337932124</c:v>
                </c:pt>
                <c:pt idx="156">
                  <c:v>138.87764633030699</c:v>
                </c:pt>
                <c:pt idx="157">
                  <c:v>138.60233905411701</c:v>
                </c:pt>
                <c:pt idx="158">
                  <c:v>138.326435095618</c:v>
                </c:pt>
                <c:pt idx="159">
                  <c:v>138.049953616507</c:v>
                </c:pt>
                <c:pt idx="160">
                  <c:v>137.772913937927</c:v>
                </c:pt>
                <c:pt idx="161">
                  <c:v>137.49533553537901</c:v>
                </c:pt>
                <c:pt idx="162">
                  <c:v>137.21723802952201</c:v>
                </c:pt>
                <c:pt idx="163">
                  <c:v>136.93864117793399</c:v>
                </c:pt>
                <c:pt idx="164">
                  <c:v>136.65956486600999</c:v>
                </c:pt>
                <c:pt idx="165">
                  <c:v>136.38002909954201</c:v>
                </c:pt>
                <c:pt idx="166">
                  <c:v>136.10005399704301</c:v>
                </c:pt>
                <c:pt idx="167">
                  <c:v>135.819659777173</c:v>
                </c:pt>
                <c:pt idx="168">
                  <c:v>135.538866753821</c:v>
                </c:pt>
                <c:pt idx="169">
                  <c:v>135.25769532506101</c:v>
                </c:pt>
                <c:pt idx="170">
                  <c:v>134.97616596456899</c:v>
                </c:pt>
                <c:pt idx="171">
                  <c:v>134.69429921268599</c:v>
                </c:pt>
                <c:pt idx="172">
                  <c:v>134.41211566575399</c:v>
                </c:pt>
                <c:pt idx="173">
                  <c:v>134.12963596780199</c:v>
                </c:pt>
                <c:pt idx="174">
                  <c:v>133.84688080359399</c:v>
                </c:pt>
                <c:pt idx="175">
                  <c:v>133.56387088313801</c:v>
                </c:pt>
                <c:pt idx="176">
                  <c:v>133.280626937378</c:v>
                </c:pt>
                <c:pt idx="177">
                  <c:v>132.99716970769501</c:v>
                </c:pt>
                <c:pt idx="178">
                  <c:v>132.71351993303699</c:v>
                </c:pt>
                <c:pt idx="179">
                  <c:v>132.42969834518399</c:v>
                </c:pt>
                <c:pt idx="180">
                  <c:v>132.145725656054</c:v>
                </c:pt>
                <c:pt idx="181">
                  <c:v>131.86162254830401</c:v>
                </c:pt>
                <c:pt idx="182">
                  <c:v>131.57740966656101</c:v>
                </c:pt>
                <c:pt idx="183">
                  <c:v>131.29310760726199</c:v>
                </c:pt>
                <c:pt idx="184">
                  <c:v>131.00873691018401</c:v>
                </c:pt>
                <c:pt idx="185">
                  <c:v>130.72431804742001</c:v>
                </c:pt>
                <c:pt idx="186">
                  <c:v>130.43987141470501</c:v>
                </c:pt>
                <c:pt idx="187">
                  <c:v>130.15541732197599</c:v>
                </c:pt>
                <c:pt idx="188">
                  <c:v>129.870975984285</c:v>
                </c:pt>
                <c:pt idx="189">
                  <c:v>129.586567512653</c:v>
                </c:pt>
                <c:pt idx="190">
                  <c:v>129.30221190399899</c:v>
                </c:pt>
                <c:pt idx="191">
                  <c:v>129.01792903338901</c:v>
                </c:pt>
                <c:pt idx="192">
                  <c:v>128.73373864377399</c:v>
                </c:pt>
                <c:pt idx="193">
                  <c:v>128.44966033837301</c:v>
                </c:pt>
                <c:pt idx="194">
                  <c:v>128.16571357197199</c:v>
                </c:pt>
                <c:pt idx="195">
                  <c:v>127.88191763969201</c:v>
                </c:pt>
                <c:pt idx="196">
                  <c:v>127.598291674401</c:v>
                </c:pt>
                <c:pt idx="197">
                  <c:v>127.314854631218</c:v>
                </c:pt>
                <c:pt idx="198">
                  <c:v>127.03162528551699</c:v>
                </c:pt>
                <c:pt idx="199">
                  <c:v>126.748622221087</c:v>
                </c:pt>
                <c:pt idx="200">
                  <c:v>126.46586382386</c:v>
                </c:pt>
                <c:pt idx="201">
                  <c:v>126.18336827504299</c:v>
                </c:pt>
                <c:pt idx="202">
                  <c:v>125.901153541192</c:v>
                </c:pt>
                <c:pt idx="203">
                  <c:v>125.61923737045301</c:v>
                </c:pt>
                <c:pt idx="204">
                  <c:v>125.337637281857</c:v>
                </c:pt>
                <c:pt idx="205">
                  <c:v>125.056370561218</c:v>
                </c:pt>
                <c:pt idx="206">
                  <c:v>124.775454253329</c:v>
                </c:pt>
                <c:pt idx="207">
                  <c:v>124.494905156744</c:v>
                </c:pt>
                <c:pt idx="208">
                  <c:v>124.214739814791</c:v>
                </c:pt>
                <c:pt idx="209">
                  <c:v>123.93497451160501</c:v>
                </c:pt>
                <c:pt idx="210">
                  <c:v>123.655625267137</c:v>
                </c:pt>
                <c:pt idx="211">
                  <c:v>123.376707829577</c:v>
                </c:pt>
                <c:pt idx="212">
                  <c:v>123.098237670762</c:v>
                </c:pt>
                <c:pt idx="213">
                  <c:v>122.82022998159501</c:v>
                </c:pt>
                <c:pt idx="214">
                  <c:v>122.54269966704101</c:v>
                </c:pt>
                <c:pt idx="215">
                  <c:v>122.26566134038301</c:v>
                </c:pt>
                <c:pt idx="216">
                  <c:v>121.98912931951099</c:v>
                </c:pt>
                <c:pt idx="217">
                  <c:v>121.713117623758</c:v>
                </c:pt>
                <c:pt idx="218">
                  <c:v>121.43763996803099</c:v>
                </c:pt>
                <c:pt idx="219">
                  <c:v>121.162709760165</c:v>
                </c:pt>
                <c:pt idx="220">
                  <c:v>120.888340098001</c:v>
                </c:pt>
                <c:pt idx="221">
                  <c:v>120.61454376403</c:v>
                </c:pt>
                <c:pt idx="222">
                  <c:v>120.34133322451</c:v>
                </c:pt>
                <c:pt idx="223">
                  <c:v>120.068720626428</c:v>
                </c:pt>
                <c:pt idx="224">
                  <c:v>119.79671779259201</c:v>
                </c:pt>
                <c:pt idx="225">
                  <c:v>119.525336223219</c:v>
                </c:pt>
                <c:pt idx="226">
                  <c:v>119.254587089995</c:v>
                </c:pt>
                <c:pt idx="227">
                  <c:v>118.984481236704</c:v>
                </c:pt>
                <c:pt idx="228">
                  <c:v>118.715029176074</c:v>
                </c:pt>
                <c:pt idx="229">
                  <c:v>118.446241089748</c:v>
                </c:pt>
                <c:pt idx="230">
                  <c:v>118.17812682498</c:v>
                </c:pt>
                <c:pt idx="231">
                  <c:v>117.910695896861</c:v>
                </c:pt>
                <c:pt idx="232">
                  <c:v>117.643957483611</c:v>
                </c:pt>
                <c:pt idx="233">
                  <c:v>117.377920428989</c:v>
                </c:pt>
                <c:pt idx="234">
                  <c:v>117.11259324069199</c:v>
                </c:pt>
                <c:pt idx="235">
                  <c:v>116.847984090613</c:v>
                </c:pt>
                <c:pt idx="236">
                  <c:v>116.584100813939</c:v>
                </c:pt>
                <c:pt idx="237">
                  <c:v>116.32095090988901</c:v>
                </c:pt>
                <c:pt idx="238">
                  <c:v>116.058541543209</c:v>
                </c:pt>
                <c:pt idx="239">
                  <c:v>115.796879542901</c:v>
                </c:pt>
                <c:pt idx="240">
                  <c:v>115.53597140381601</c:v>
                </c:pt>
                <c:pt idx="241">
                  <c:v>115.275823288003</c:v>
                </c:pt>
                <c:pt idx="242">
                  <c:v>115.016441025102</c:v>
                </c:pt>
                <c:pt idx="243">
                  <c:v>114.75783011408301</c:v>
                </c:pt>
                <c:pt idx="244">
                  <c:v>114.499995724396</c:v>
                </c:pt>
                <c:pt idx="245">
                  <c:v>114.242942696697</c:v>
                </c:pt>
                <c:pt idx="246">
                  <c:v>113.986675547557</c:v>
                </c:pt>
                <c:pt idx="247">
                  <c:v>113.73119846763301</c:v>
                </c:pt>
                <c:pt idx="248">
                  <c:v>113.47651532584899</c:v>
                </c:pt>
                <c:pt idx="249">
                  <c:v>113.222629671002</c:v>
                </c:pt>
                <c:pt idx="250">
                  <c:v>112.96954473466</c:v>
                </c:pt>
                <c:pt idx="251">
                  <c:v>112.71726343182399</c:v>
                </c:pt>
                <c:pt idx="252">
                  <c:v>112.465788365902</c:v>
                </c:pt>
                <c:pt idx="253">
                  <c:v>112.21512182936399</c:v>
                </c:pt>
                <c:pt idx="254">
                  <c:v>111.965265807443</c:v>
                </c:pt>
                <c:pt idx="255">
                  <c:v>111.716221980961</c:v>
                </c:pt>
                <c:pt idx="256">
                  <c:v>111.46799172807501</c:v>
                </c:pt>
                <c:pt idx="257">
                  <c:v>111.22057613051901</c:v>
                </c:pt>
                <c:pt idx="258">
                  <c:v>110.97397597217601</c:v>
                </c:pt>
                <c:pt idx="259">
                  <c:v>110.728191746343</c:v>
                </c:pt>
                <c:pt idx="260">
                  <c:v>110.483223657053</c:v>
                </c:pt>
                <c:pt idx="261">
                  <c:v>110.239071622328</c:v>
                </c:pt>
                <c:pt idx="262">
                  <c:v>109.99573527875</c:v>
                </c:pt>
                <c:pt idx="263">
                  <c:v>109.753213984228</c:v>
                </c:pt>
                <c:pt idx="264">
                  <c:v>109.51150682143</c:v>
                </c:pt>
                <c:pt idx="265">
                  <c:v>109.270612602033</c:v>
                </c:pt>
                <c:pt idx="266">
                  <c:v>109.03052987011201</c:v>
                </c:pt>
                <c:pt idx="267">
                  <c:v>108.791256905916</c:v>
                </c:pt>
                <c:pt idx="268">
                  <c:v>108.552791729129</c:v>
                </c:pt>
                <c:pt idx="269">
                  <c:v>108.31513210396299</c:v>
                </c:pt>
                <c:pt idx="270">
                  <c:v>108.078275541471</c:v>
                </c:pt>
                <c:pt idx="271">
                  <c:v>107.84221930444301</c:v>
                </c:pt>
                <c:pt idx="272">
                  <c:v>107.60696041166</c:v>
                </c:pt>
                <c:pt idx="273">
                  <c:v>107.372495640457</c:v>
                </c:pt>
                <c:pt idx="274">
                  <c:v>107.138821531986</c:v>
                </c:pt>
                <c:pt idx="275">
                  <c:v>106.905934394767</c:v>
                </c:pt>
                <c:pt idx="276">
                  <c:v>106.67383030770699</c:v>
                </c:pt>
                <c:pt idx="277">
                  <c:v>106.44250512705101</c:v>
                </c:pt>
                <c:pt idx="278">
                  <c:v>106.211954486398</c:v>
                </c:pt>
                <c:pt idx="279">
                  <c:v>105.98217380368099</c:v>
                </c:pt>
                <c:pt idx="280">
                  <c:v>105.753158284264</c:v>
                </c:pt>
                <c:pt idx="281">
                  <c:v>105.524902924632</c:v>
                </c:pt>
                <c:pt idx="282">
                  <c:v>105.297402516723</c:v>
                </c:pt>
                <c:pt idx="283">
                  <c:v>105.070651652309</c:v>
                </c:pt>
                <c:pt idx="284">
                  <c:v>104.84464472667</c:v>
                </c:pt>
                <c:pt idx="285">
                  <c:v>104.619375942365</c:v>
                </c:pt>
                <c:pt idx="286">
                  <c:v>104.394839313311</c:v>
                </c:pt>
                <c:pt idx="287">
                  <c:v>104.171028669297</c:v>
                </c:pt>
                <c:pt idx="288">
                  <c:v>103.94793765919999</c:v>
                </c:pt>
                <c:pt idx="289">
                  <c:v>103.725559755421</c:v>
                </c:pt>
                <c:pt idx="290">
                  <c:v>103.503888257852</c:v>
                </c:pt>
                <c:pt idx="291">
                  <c:v>103.282916296821</c:v>
                </c:pt>
                <c:pt idx="292">
                  <c:v>103.062636838565</c:v>
                </c:pt>
                <c:pt idx="293">
                  <c:v>102.84304268791399</c:v>
                </c:pt>
                <c:pt idx="294">
                  <c:v>102.624126492187</c:v>
                </c:pt>
                <c:pt idx="295">
                  <c:v>102.405880745788</c:v>
                </c:pt>
                <c:pt idx="296">
                  <c:v>102.188297793008</c:v>
                </c:pt>
                <c:pt idx="297">
                  <c:v>101.97136983241001</c:v>
                </c:pt>
                <c:pt idx="298">
                  <c:v>101.75508891984499</c:v>
                </c:pt>
                <c:pt idx="299">
                  <c:v>101.53944697312799</c:v>
                </c:pt>
                <c:pt idx="300">
                  <c:v>101.324435774961</c:v>
                </c:pt>
                <c:pt idx="301">
                  <c:v>101.110046976935</c:v>
                </c:pt>
                <c:pt idx="302">
                  <c:v>100.896272102556</c:v>
                </c:pt>
                <c:pt idx="303">
                  <c:v>100.683102551404</c:v>
                </c:pt>
                <c:pt idx="304">
                  <c:v>100.470529602124</c:v>
                </c:pt>
                <c:pt idx="305">
                  <c:v>100.258544416516</c:v>
                </c:pt>
                <c:pt idx="306">
                  <c:v>100.047138042947</c:v>
                </c:pt>
                <c:pt idx="307">
                  <c:v>99.8363014180226</c:v>
                </c:pt>
                <c:pt idx="308">
                  <c:v>99.626025373625595</c:v>
                </c:pt>
                <c:pt idx="309">
                  <c:v>99.416300635789995</c:v>
                </c:pt>
                <c:pt idx="310">
                  <c:v>99.207117831886706</c:v>
                </c:pt>
                <c:pt idx="311">
                  <c:v>98.998467491404796</c:v>
                </c:pt>
                <c:pt idx="312">
                  <c:v>98.790340049968606</c:v>
                </c:pt>
                <c:pt idx="313">
                  <c:v>98.582725853439499</c:v>
                </c:pt>
                <c:pt idx="314">
                  <c:v>98.375615159422395</c:v>
                </c:pt>
                <c:pt idx="315">
                  <c:v>98.1689981413368</c:v>
                </c:pt>
                <c:pt idx="316">
                  <c:v>97.962864891921996</c:v>
                </c:pt>
                <c:pt idx="317">
                  <c:v>97.757205424996897</c:v>
                </c:pt>
                <c:pt idx="318">
                  <c:v>97.552009679989396</c:v>
                </c:pt>
                <c:pt idx="319">
                  <c:v>97.347267523876894</c:v>
                </c:pt>
                <c:pt idx="320">
                  <c:v>97.142968754528596</c:v>
                </c:pt>
                <c:pt idx="321">
                  <c:v>96.939103103435002</c:v>
                </c:pt>
                <c:pt idx="322">
                  <c:v>96.735660239561</c:v>
                </c:pt>
                <c:pt idx="323">
                  <c:v>96.532629770392802</c:v>
                </c:pt>
                <c:pt idx="324">
                  <c:v>96.330001246491605</c:v>
                </c:pt>
                <c:pt idx="325">
                  <c:v>96.127764163685796</c:v>
                </c:pt>
                <c:pt idx="326">
                  <c:v>95.925907965896997</c:v>
                </c:pt>
                <c:pt idx="327">
                  <c:v>95.724422047335494</c:v>
                </c:pt>
                <c:pt idx="328">
                  <c:v>95.523295756573702</c:v>
                </c:pt>
                <c:pt idx="329">
                  <c:v>95.322518397382296</c:v>
                </c:pt>
                <c:pt idx="330">
                  <c:v>95.122079233764396</c:v>
                </c:pt>
                <c:pt idx="331">
                  <c:v>94.921967490759698</c:v>
                </c:pt>
                <c:pt idx="332">
                  <c:v>94.722172357272996</c:v>
                </c:pt>
                <c:pt idx="333">
                  <c:v>94.522682989741398</c:v>
                </c:pt>
                <c:pt idx="334">
                  <c:v>94.323488514122502</c:v>
                </c:pt>
                <c:pt idx="335">
                  <c:v>94.124578028263301</c:v>
                </c:pt>
                <c:pt idx="336">
                  <c:v>93.925940604678601</c:v>
                </c:pt>
                <c:pt idx="337">
                  <c:v>93.727565293081994</c:v>
                </c:pt>
                <c:pt idx="338">
                  <c:v>93.529441123365501</c:v>
                </c:pt>
                <c:pt idx="339">
                  <c:v>93.331557107405899</c:v>
                </c:pt>
                <c:pt idx="340">
                  <c:v>93.1339022419223</c:v>
                </c:pt>
                <c:pt idx="341">
                  <c:v>92.936465510872097</c:v>
                </c:pt>
                <c:pt idx="342">
                  <c:v>92.739235888186997</c:v>
                </c:pt>
                <c:pt idx="343">
                  <c:v>92.542202340123893</c:v>
                </c:pt>
                <c:pt idx="344">
                  <c:v>92.3453538278021</c:v>
                </c:pt>
                <c:pt idx="345">
                  <c:v>92.148679309071795</c:v>
                </c:pt>
                <c:pt idx="346">
                  <c:v>91.952167742104706</c:v>
                </c:pt>
                <c:pt idx="347">
                  <c:v>91.755808086765498</c:v>
                </c:pt>
                <c:pt idx="348">
                  <c:v>91.559589307936307</c:v>
                </c:pt>
                <c:pt idx="349">
                  <c:v>91.363500376715294</c:v>
                </c:pt>
                <c:pt idx="350">
                  <c:v>91.167530274961607</c:v>
                </c:pt>
                <c:pt idx="351">
                  <c:v>90.971667995460905</c:v>
                </c:pt>
                <c:pt idx="352">
                  <c:v>90.775902545549599</c:v>
                </c:pt>
                <c:pt idx="353">
                  <c:v>90.580222950101899</c:v>
                </c:pt>
                <c:pt idx="354">
                  <c:v>90.384618252328295</c:v>
                </c:pt>
                <c:pt idx="355">
                  <c:v>90.189077517651796</c:v>
                </c:pt>
                <c:pt idx="356">
                  <c:v>89.993589836072402</c:v>
                </c:pt>
                <c:pt idx="357">
                  <c:v>89.798144323805701</c:v>
                </c:pt>
                <c:pt idx="358">
                  <c:v>89.602730126268597</c:v>
                </c:pt>
                <c:pt idx="359">
                  <c:v>89.407336420765503</c:v>
                </c:pt>
                <c:pt idx="360">
                  <c:v>89.211952418702396</c:v>
                </c:pt>
                <c:pt idx="361">
                  <c:v>89.016567368533799</c:v>
                </c:pt>
                <c:pt idx="362">
                  <c:v>88.821170557144498</c:v>
                </c:pt>
                <c:pt idx="363">
                  <c:v>88.625751314087495</c:v>
                </c:pt>
                <c:pt idx="364">
                  <c:v>88.430299012856807</c:v>
                </c:pt>
                <c:pt idx="365">
                  <c:v>88.234803073714502</c:v>
                </c:pt>
                <c:pt idx="366">
                  <c:v>88.039252966781106</c:v>
                </c:pt>
                <c:pt idx="367">
                  <c:v>87.843638214311198</c:v>
                </c:pt>
                <c:pt idx="368">
                  <c:v>87.6479483930745</c:v>
                </c:pt>
                <c:pt idx="369">
                  <c:v>87.452173137462907</c:v>
                </c:pt>
                <c:pt idx="370">
                  <c:v>87.256302142061401</c:v>
                </c:pt>
                <c:pt idx="371">
                  <c:v>87.060325164109898</c:v>
                </c:pt>
                <c:pt idx="372">
                  <c:v>86.864232026550596</c:v>
                </c:pt>
                <c:pt idx="373">
                  <c:v>86.668012620538505</c:v>
                </c:pt>
                <c:pt idx="374">
                  <c:v>86.471656908298399</c:v>
                </c:pt>
                <c:pt idx="375">
                  <c:v>86.275154926283804</c:v>
                </c:pt>
                <c:pt idx="376">
                  <c:v>86.078496787128699</c:v>
                </c:pt>
                <c:pt idx="377">
                  <c:v>85.881672683470597</c:v>
                </c:pt>
                <c:pt idx="378">
                  <c:v>85.684672890384306</c:v>
                </c:pt>
                <c:pt idx="379">
                  <c:v>85.487487768215701</c:v>
                </c:pt>
                <c:pt idx="380">
                  <c:v>85.290107765932902</c:v>
                </c:pt>
                <c:pt idx="381">
                  <c:v>85.092523423821802</c:v>
                </c:pt>
                <c:pt idx="382">
                  <c:v>84.894725376156103</c:v>
                </c:pt>
                <c:pt idx="383">
                  <c:v>84.696704355241394</c:v>
                </c:pt>
                <c:pt idx="384">
                  <c:v>84.498451193574994</c:v>
                </c:pt>
                <c:pt idx="385">
                  <c:v>84.2999568273937</c:v>
                </c:pt>
                <c:pt idx="386">
                  <c:v>84.101212299711406</c:v>
                </c:pt>
                <c:pt idx="387">
                  <c:v>83.902208763677706</c:v>
                </c:pt>
                <c:pt idx="388">
                  <c:v>83.702937485501494</c:v>
                </c:pt>
                <c:pt idx="389">
                  <c:v>83.503389847826895</c:v>
                </c:pt>
                <c:pt idx="390">
                  <c:v>83.303557353511096</c:v>
                </c:pt>
                <c:pt idx="391">
                  <c:v>83.103431628020701</c:v>
                </c:pt>
                <c:pt idx="392">
                  <c:v>82.903004423570906</c:v>
                </c:pt>
                <c:pt idx="393">
                  <c:v>82.702267622334404</c:v>
                </c:pt>
                <c:pt idx="394">
                  <c:v>82.501213239814504</c:v>
                </c:pt>
                <c:pt idx="395">
                  <c:v>82.299833428298697</c:v>
                </c:pt>
                <c:pt idx="396">
                  <c:v>82.098120480493805</c:v>
                </c:pt>
                <c:pt idx="397">
                  <c:v>81.896066832694899</c:v>
                </c:pt>
                <c:pt idx="398">
                  <c:v>81.693665069316793</c:v>
                </c:pt>
                <c:pt idx="399">
                  <c:v>81.490907925291694</c:v>
                </c:pt>
                <c:pt idx="400">
                  <c:v>81.287788290727704</c:v>
                </c:pt>
                <c:pt idx="401">
                  <c:v>81.0842992138451</c:v>
                </c:pt>
                <c:pt idx="402">
                  <c:v>80.880433905546894</c:v>
                </c:pt>
                <c:pt idx="403">
                  <c:v>80.676185742165799</c:v>
                </c:pt>
                <c:pt idx="404">
                  <c:v>80.471548270204593</c:v>
                </c:pt>
                <c:pt idx="405">
                  <c:v>80.266515209388103</c:v>
                </c:pt>
                <c:pt idx="406">
                  <c:v>80.061080457285101</c:v>
                </c:pt>
                <c:pt idx="407">
                  <c:v>79.8552380923594</c:v>
                </c:pt>
                <c:pt idx="408">
                  <c:v>79.648982378441005</c:v>
                </c:pt>
                <c:pt idx="409">
                  <c:v>79.442307768536295</c:v>
                </c:pt>
                <c:pt idx="410">
                  <c:v>79.235208908871996</c:v>
                </c:pt>
                <c:pt idx="411">
                  <c:v>79.027680642604807</c:v>
                </c:pt>
                <c:pt idx="412">
                  <c:v>78.819718014144399</c:v>
                </c:pt>
                <c:pt idx="413">
                  <c:v>78.611316272898904</c:v>
                </c:pt>
                <c:pt idx="414">
                  <c:v>78.402470877608096</c:v>
                </c:pt>
                <c:pt idx="415">
                  <c:v>78.193177500226398</c:v>
                </c:pt>
                <c:pt idx="416">
                  <c:v>77.983432030100602</c:v>
                </c:pt>
                <c:pt idx="417">
                  <c:v>77.773230577918</c:v>
                </c:pt>
                <c:pt idx="418">
                  <c:v>77.562569479815807</c:v>
                </c:pt>
                <c:pt idx="419">
                  <c:v>77.351445301939094</c:v>
                </c:pt>
                <c:pt idx="420">
                  <c:v>77.139854843971193</c:v>
                </c:pt>
                <c:pt idx="421">
                  <c:v>76.927795143471897</c:v>
                </c:pt>
                <c:pt idx="422">
                  <c:v>76.715263480026493</c:v>
                </c:pt>
                <c:pt idx="423">
                  <c:v>76.502257379457305</c:v>
                </c:pt>
                <c:pt idx="424">
                  <c:v>76.288774617850805</c:v>
                </c:pt>
                <c:pt idx="425">
                  <c:v>76.074813225652605</c:v>
                </c:pt>
                <c:pt idx="426">
                  <c:v>75.860371491616903</c:v>
                </c:pt>
                <c:pt idx="427">
                  <c:v>75.645447967361207</c:v>
                </c:pt>
                <c:pt idx="428">
                  <c:v>75.430041470827902</c:v>
                </c:pt>
                <c:pt idx="429">
                  <c:v>75.214151090848205</c:v>
                </c:pt>
                <c:pt idx="430">
                  <c:v>74.997776190643506</c:v>
                </c:pt>
                <c:pt idx="431">
                  <c:v>74.780916412645496</c:v>
                </c:pt>
                <c:pt idx="432">
                  <c:v>74.563571681324106</c:v>
                </c:pt>
                <c:pt idx="433">
                  <c:v>74.345742208009995</c:v>
                </c:pt>
                <c:pt idx="434">
                  <c:v>74.127428494464496</c:v>
                </c:pt>
                <c:pt idx="435">
                  <c:v>73.908631336660406</c:v>
                </c:pt>
                <c:pt idx="436">
                  <c:v>73.689351828826005</c:v>
                </c:pt>
                <c:pt idx="437">
                  <c:v>73.469591366772605</c:v>
                </c:pt>
                <c:pt idx="438">
                  <c:v>73.249351651741406</c:v>
                </c:pt>
                <c:pt idx="439">
                  <c:v>73.028634694423701</c:v>
                </c:pt>
                <c:pt idx="440">
                  <c:v>72.807442817817105</c:v>
                </c:pt>
                <c:pt idx="441">
                  <c:v>72.585778661215201</c:v>
                </c:pt>
                <c:pt idx="442">
                  <c:v>72.363645183482305</c:v>
                </c:pt>
                <c:pt idx="443">
                  <c:v>72.141045666179096</c:v>
                </c:pt>
                <c:pt idx="444">
                  <c:v>71.917983717104093</c:v>
                </c:pt>
                <c:pt idx="445">
                  <c:v>71.694463273360697</c:v>
                </c:pt>
                <c:pt idx="446">
                  <c:v>71.470488604123503</c:v>
                </c:pt>
                <c:pt idx="447">
                  <c:v>71.246064314007398</c:v>
                </c:pt>
                <c:pt idx="448">
                  <c:v>71.021195345637096</c:v>
                </c:pt>
                <c:pt idx="449">
                  <c:v>70.795886982472098</c:v>
                </c:pt>
                <c:pt idx="450">
                  <c:v>70.570144851360098</c:v>
                </c:pt>
                <c:pt idx="451">
                  <c:v>70.343974925241298</c:v>
                </c:pt>
                <c:pt idx="452">
                  <c:v>70.117383525213299</c:v>
                </c:pt>
                <c:pt idx="453">
                  <c:v>69.890377322950101</c:v>
                </c:pt>
                <c:pt idx="454">
                  <c:v>69.662963342813498</c:v>
                </c:pt>
                <c:pt idx="455">
                  <c:v>69.435148963744396</c:v>
                </c:pt>
                <c:pt idx="456">
                  <c:v>69.206941921179407</c:v>
                </c:pt>
                <c:pt idx="457">
                  <c:v>68.978350308410199</c:v>
                </c:pt>
                <c:pt idx="458">
                  <c:v>68.749382578712002</c:v>
                </c:pt>
                <c:pt idx="459">
                  <c:v>68.520047545823004</c:v>
                </c:pt>
                <c:pt idx="460">
                  <c:v>68.290354385979398</c:v>
                </c:pt>
                <c:pt idx="461">
                  <c:v>68.060312638292501</c:v>
                </c:pt>
                <c:pt idx="462">
                  <c:v>67.829932205799594</c:v>
                </c:pt>
                <c:pt idx="463">
                  <c:v>67.5992233562514</c:v>
                </c:pt>
                <c:pt idx="464">
                  <c:v>67.368196722429502</c:v>
                </c:pt>
                <c:pt idx="465">
                  <c:v>67.136863302155703</c:v>
                </c:pt>
                <c:pt idx="466">
                  <c:v>66.905234459008</c:v>
                </c:pt>
                <c:pt idx="467">
                  <c:v>66.673321921496097</c:v>
                </c:pt>
                <c:pt idx="468">
                  <c:v>66.441137783279103</c:v>
                </c:pt>
                <c:pt idx="469">
                  <c:v>66.2086945022034</c:v>
                </c:pt>
                <c:pt idx="470">
                  <c:v>65.976004899969297</c:v>
                </c:pt>
                <c:pt idx="471">
                  <c:v>65.743082160832401</c:v>
                </c:pt>
                <c:pt idx="472">
                  <c:v>65.509939830631296</c:v>
                </c:pt>
                <c:pt idx="473">
                  <c:v>65.2765918152257</c:v>
                </c:pt>
                <c:pt idx="474">
                  <c:v>65.043052379071398</c:v>
                </c:pt>
                <c:pt idx="475">
                  <c:v>64.809336143330995</c:v>
                </c:pt>
                <c:pt idx="476">
                  <c:v>64.575458083567099</c:v>
                </c:pt>
                <c:pt idx="477">
                  <c:v>64.341433527836102</c:v>
                </c:pt>
                <c:pt idx="478">
                  <c:v>64.107278153879506</c:v>
                </c:pt>
                <c:pt idx="479">
                  <c:v>63.873007986368201</c:v>
                </c:pt>
                <c:pt idx="480">
                  <c:v>63.638639394129697</c:v>
                </c:pt>
                <c:pt idx="481">
                  <c:v>63.404189086638702</c:v>
                </c:pt>
                <c:pt idx="482">
                  <c:v>63.169674110711703</c:v>
                </c:pt>
                <c:pt idx="483">
                  <c:v>62.935111846763498</c:v>
                </c:pt>
                <c:pt idx="484">
                  <c:v>62.700520004819403</c:v>
                </c:pt>
                <c:pt idx="485">
                  <c:v>62.465916620442897</c:v>
                </c:pt>
                <c:pt idx="486">
                  <c:v>62.2313200502578</c:v>
                </c:pt>
                <c:pt idx="487">
                  <c:v>61.996748967244201</c:v>
                </c:pt>
                <c:pt idx="488">
                  <c:v>61.762222355972597</c:v>
                </c:pt>
                <c:pt idx="489">
                  <c:v>61.527759507439299</c:v>
                </c:pt>
                <c:pt idx="490">
                  <c:v>61.293380013732303</c:v>
                </c:pt>
                <c:pt idx="491">
                  <c:v>61.059103762407098</c:v>
                </c:pt>
                <c:pt idx="492">
                  <c:v>60.824950930747001</c:v>
                </c:pt>
                <c:pt idx="493">
                  <c:v>60.590941979891902</c:v>
                </c:pt>
                <c:pt idx="494">
                  <c:v>60.357097648223601</c:v>
                </c:pt>
                <c:pt idx="495">
                  <c:v>60.123438945364001</c:v>
                </c:pt>
                <c:pt idx="496">
                  <c:v>59.889987145212402</c:v>
                </c:pt>
                <c:pt idx="497">
                  <c:v>59.656763779098497</c:v>
                </c:pt>
                <c:pt idx="498">
                  <c:v>59.4237906289829</c:v>
                </c:pt>
                <c:pt idx="499">
                  <c:v>59.191089719855299</c:v>
                </c:pt>
                <c:pt idx="500">
                  <c:v>58.958683312498003</c:v>
                </c:pt>
                <c:pt idx="501">
                  <c:v>58.726593895797897</c:v>
                </c:pt>
                <c:pt idx="502">
                  <c:v>58.494844178833503</c:v>
                </c:pt>
                <c:pt idx="503">
                  <c:v>58.263457083103198</c:v>
                </c:pt>
                <c:pt idx="504">
                  <c:v>58.0324557340494</c:v>
                </c:pt>
                <c:pt idx="505">
                  <c:v>57.801863453100403</c:v>
                </c:pt>
                <c:pt idx="506">
                  <c:v>57.571703748896603</c:v>
                </c:pt>
                <c:pt idx="507">
                  <c:v>57.342000308894399</c:v>
                </c:pt>
                <c:pt idx="508">
                  <c:v>57.1127769904408</c:v>
                </c:pt>
                <c:pt idx="509">
                  <c:v>56.884057811988797</c:v>
                </c:pt>
                <c:pt idx="510">
                  <c:v>56.655866944112702</c:v>
                </c:pt>
                <c:pt idx="511">
                  <c:v>56.428228700337499</c:v>
                </c:pt>
                <c:pt idx="512">
                  <c:v>56.201167527917598</c:v>
                </c:pt>
                <c:pt idx="513">
                  <c:v>55.974707998575703</c:v>
                </c:pt>
                <c:pt idx="514">
                  <c:v>55.748874799028201</c:v>
                </c:pt>
                <c:pt idx="515">
                  <c:v>55.5236927215552</c:v>
                </c:pt>
                <c:pt idx="516">
                  <c:v>55.299186654411599</c:v>
                </c:pt>
                <c:pt idx="517">
                  <c:v>55.075381572260099</c:v>
                </c:pt>
                <c:pt idx="518">
                  <c:v>54.852302526427998</c:v>
                </c:pt>
                <c:pt idx="519">
                  <c:v>54.629974635380997</c:v>
                </c:pt>
                <c:pt idx="520">
                  <c:v>54.408423074749003</c:v>
                </c:pt>
                <c:pt idx="521">
                  <c:v>54.187673067773403</c:v>
                </c:pt>
                <c:pt idx="522">
                  <c:v>53.967749875385003</c:v>
                </c:pt>
                <c:pt idx="523">
                  <c:v>53.7486787865843</c:v>
                </c:pt>
                <c:pt idx="524">
                  <c:v>53.5304851085316</c:v>
                </c:pt>
                <c:pt idx="525">
                  <c:v>53.313194156931303</c:v>
                </c:pt>
                <c:pt idx="526">
                  <c:v>53.096831246157898</c:v>
                </c:pt>
                <c:pt idx="527">
                  <c:v>52.881421679723701</c:v>
                </c:pt>
                <c:pt idx="528">
                  <c:v>52.666990740540399</c:v>
                </c:pt>
                <c:pt idx="529">
                  <c:v>52.453563681308303</c:v>
                </c:pt>
                <c:pt idx="530">
                  <c:v>52.241165715120196</c:v>
                </c:pt>
                <c:pt idx="531">
                  <c:v>52.029822005785299</c:v>
                </c:pt>
                <c:pt idx="532">
                  <c:v>51.819557658645103</c:v>
                </c:pt>
                <c:pt idx="533">
                  <c:v>51.610397711190203</c:v>
                </c:pt>
                <c:pt idx="534">
                  <c:v>51.402367123898202</c:v>
                </c:pt>
                <c:pt idx="535">
                  <c:v>51.1954907710589</c:v>
                </c:pt>
                <c:pt idx="536">
                  <c:v>50.989793431919999</c:v>
                </c:pt>
                <c:pt idx="537">
                  <c:v>50.785299781739397</c:v>
                </c:pt>
                <c:pt idx="538">
                  <c:v>50.582034383058101</c:v>
                </c:pt>
                <c:pt idx="539">
                  <c:v>50.380021677144597</c:v>
                </c:pt>
                <c:pt idx="540">
                  <c:v>50.179285975478997</c:v>
                </c:pt>
                <c:pt idx="541">
                  <c:v>49.979851451481203</c:v>
                </c:pt>
                <c:pt idx="542">
                  <c:v>49.781742132328802</c:v>
                </c:pt>
                <c:pt idx="543">
                  <c:v>49.5849818909726</c:v>
                </c:pt>
                <c:pt idx="544">
                  <c:v>49.389594438274202</c:v>
                </c:pt>
                <c:pt idx="545">
                  <c:v>49.195603315392802</c:v>
                </c:pt>
                <c:pt idx="546">
                  <c:v>49.003031886195501</c:v>
                </c:pt>
                <c:pt idx="547">
                  <c:v>48.811903330080597</c:v>
                </c:pt>
                <c:pt idx="548">
                  <c:v>48.622240634759002</c:v>
                </c:pt>
                <c:pt idx="549">
                  <c:v>48.434066589290602</c:v>
                </c:pt>
                <c:pt idx="550">
                  <c:v>48.247403777428403</c:v>
                </c:pt>
                <c:pt idx="551">
                  <c:v>48.062274570990397</c:v>
                </c:pt>
                <c:pt idx="552">
                  <c:v>47.878701123504399</c:v>
                </c:pt>
                <c:pt idx="553">
                  <c:v>47.696705364089603</c:v>
                </c:pt>
                <c:pt idx="554">
                  <c:v>47.516308991428197</c:v>
                </c:pt>
                <c:pt idx="555">
                  <c:v>47.337533468090903</c:v>
                </c:pt>
                <c:pt idx="556">
                  <c:v>47.160400014956103</c:v>
                </c:pt>
                <c:pt idx="557">
                  <c:v>46.984929605795102</c:v>
                </c:pt>
                <c:pt idx="558">
                  <c:v>46.811142962236801</c:v>
                </c:pt>
                <c:pt idx="559">
                  <c:v>46.639060548762501</c:v>
                </c:pt>
                <c:pt idx="560">
                  <c:v>46.468702567993198</c:v>
                </c:pt>
                <c:pt idx="561">
                  <c:v>46.300088956192198</c:v>
                </c:pt>
                <c:pt idx="562">
                  <c:v>46.133239378918901</c:v>
                </c:pt>
                <c:pt idx="563">
                  <c:v>45.968173226911503</c:v>
                </c:pt>
                <c:pt idx="564">
                  <c:v>45.804909612191501</c:v>
                </c:pt>
                <c:pt idx="565">
                  <c:v>45.643467364346499</c:v>
                </c:pt>
                <c:pt idx="566">
                  <c:v>45.4838650270435</c:v>
                </c:pt>
                <c:pt idx="567">
                  <c:v>45.326120854664502</c:v>
                </c:pt>
                <c:pt idx="568">
                  <c:v>45.170252809214603</c:v>
                </c:pt>
                <c:pt idx="569">
                  <c:v>45.0162785574136</c:v>
                </c:pt>
                <c:pt idx="570">
                  <c:v>44.864215467925</c:v>
                </c:pt>
                <c:pt idx="571">
                  <c:v>44.714080608818399</c:v>
                </c:pt>
                <c:pt idx="572">
                  <c:v>44.565890745188099</c:v>
                </c:pt>
                <c:pt idx="573">
                  <c:v>44.419662336953301</c:v>
                </c:pt>
                <c:pt idx="574">
                  <c:v>44.2754115368787</c:v>
                </c:pt>
                <c:pt idx="575">
                  <c:v>44.133154188673601</c:v>
                </c:pt>
                <c:pt idx="576">
                  <c:v>43.992905825323298</c:v>
                </c:pt>
                <c:pt idx="577">
                  <c:v>43.854681667586597</c:v>
                </c:pt>
                <c:pt idx="578">
                  <c:v>43.718496622617501</c:v>
                </c:pt>
                <c:pt idx="579">
                  <c:v>43.584365282734304</c:v>
                </c:pt>
                <c:pt idx="580">
                  <c:v>43.452301924378403</c:v>
                </c:pt>
                <c:pt idx="581">
                  <c:v>43.322320507173302</c:v>
                </c:pt>
                <c:pt idx="582">
                  <c:v>43.194434673149097</c:v>
                </c:pt>
                <c:pt idx="583">
                  <c:v>43.068657746067203</c:v>
                </c:pt>
                <c:pt idx="584">
                  <c:v>42.945002730896597</c:v>
                </c:pt>
                <c:pt idx="585">
                  <c:v>42.823482313419198</c:v>
                </c:pt>
                <c:pt idx="586">
                  <c:v>42.704108859901197</c:v>
                </c:pt>
                <c:pt idx="587">
                  <c:v>42.586894416945498</c:v>
                </c:pt>
                <c:pt idx="588">
                  <c:v>42.471850711368397</c:v>
                </c:pt>
                <c:pt idx="589">
                  <c:v>42.358989150249798</c:v>
                </c:pt>
                <c:pt idx="590">
                  <c:v>42.248320821020798</c:v>
                </c:pt>
                <c:pt idx="591">
                  <c:v>42.139856491672703</c:v>
                </c:pt>
                <c:pt idx="592">
                  <c:v>42.033606611017902</c:v>
                </c:pt>
                <c:pt idx="593">
                  <c:v>41.929581309047897</c:v>
                </c:pt>
                <c:pt idx="594">
                  <c:v>41.827790397367004</c:v>
                </c:pt>
                <c:pt idx="595">
                  <c:v>41.728243369646002</c:v>
                </c:pt>
                <c:pt idx="596">
                  <c:v>41.630949402223202</c:v>
                </c:pt>
                <c:pt idx="597">
                  <c:v>41.535917354617098</c:v>
                </c:pt>
                <c:pt idx="598">
                  <c:v>41.443155770267197</c:v>
                </c:pt>
                <c:pt idx="599">
                  <c:v>41.352672877141103</c:v>
                </c:pt>
                <c:pt idx="600">
                  <c:v>41.264476588513197</c:v>
                </c:pt>
                <c:pt idx="601">
                  <c:v>41.178574503683599</c:v>
                </c:pt>
                <c:pt idx="602">
                  <c:v>41.0949739087823</c:v>
                </c:pt>
                <c:pt idx="603">
                  <c:v>41.013681777571598</c:v>
                </c:pt>
                <c:pt idx="604">
                  <c:v>40.934704772257703</c:v>
                </c:pt>
                <c:pt idx="605">
                  <c:v>40.858049244318401</c:v>
                </c:pt>
                <c:pt idx="606">
                  <c:v>40.783721235365299</c:v>
                </c:pt>
                <c:pt idx="607">
                  <c:v>40.711726477967197</c:v>
                </c:pt>
                <c:pt idx="608">
                  <c:v>40.642070396484399</c:v>
                </c:pt>
                <c:pt idx="609">
                  <c:v>40.574758107915798</c:v>
                </c:pt>
                <c:pt idx="610">
                  <c:v>40.509794422720702</c:v>
                </c:pt>
                <c:pt idx="611">
                  <c:v>40.447183845621502</c:v>
                </c:pt>
                <c:pt idx="612">
                  <c:v>40.386930576388103</c:v>
                </c:pt>
                <c:pt idx="613">
                  <c:v>40.3290385106136</c:v>
                </c:pt>
                <c:pt idx="614">
                  <c:v>40.2735112404633</c:v>
                </c:pt>
                <c:pt idx="615">
                  <c:v>40.220352055375699</c:v>
                </c:pt>
                <c:pt idx="616">
                  <c:v>40.169563942736403</c:v>
                </c:pt>
                <c:pt idx="617">
                  <c:v>40.121149588539502</c:v>
                </c:pt>
                <c:pt idx="618">
                  <c:v>40.075111377989103</c:v>
                </c:pt>
                <c:pt idx="619">
                  <c:v>40.031451396069002</c:v>
                </c:pt>
                <c:pt idx="620">
                  <c:v>39.990171428043702</c:v>
                </c:pt>
                <c:pt idx="621">
                  <c:v>39.951272959974901</c:v>
                </c:pt>
                <c:pt idx="622">
                  <c:v>39.914757179101798</c:v>
                </c:pt>
                <c:pt idx="623">
                  <c:v>39.880624974267597</c:v>
                </c:pt>
                <c:pt idx="624">
                  <c:v>39.848876936209102</c:v>
                </c:pt>
                <c:pt idx="625">
                  <c:v>39.819513357855598</c:v>
                </c:pt>
                <c:pt idx="626">
                  <c:v>39.7925342345372</c:v>
                </c:pt>
                <c:pt idx="627">
                  <c:v>39.767939264151501</c:v>
                </c:pt>
                <c:pt idx="628">
                  <c:v>39.745727847267602</c:v>
                </c:pt>
                <c:pt idx="629">
                  <c:v>39.725899087171499</c:v>
                </c:pt>
                <c:pt idx="630">
                  <c:v>39.708451789880399</c:v>
                </c:pt>
                <c:pt idx="631">
                  <c:v>39.693384464037997</c:v>
                </c:pt>
                <c:pt idx="632">
                  <c:v>39.680695320827603</c:v>
                </c:pt>
                <c:pt idx="633">
                  <c:v>39.670382273753702</c:v>
                </c:pt>
                <c:pt idx="634">
                  <c:v>39.662442938420199</c:v>
                </c:pt>
                <c:pt idx="635">
                  <c:v>39.656874632221601</c:v>
                </c:pt>
                <c:pt idx="636">
                  <c:v>39.653674373981197</c:v>
                </c:pt>
                <c:pt idx="637">
                  <c:v>39.652838883538799</c:v>
                </c:pt>
                <c:pt idx="638">
                  <c:v>39.654364581278401</c:v>
                </c:pt>
                <c:pt idx="639">
                  <c:v>39.658247587598296</c:v>
                </c:pt>
                <c:pt idx="640">
                  <c:v>39.664483722336499</c:v>
                </c:pt>
                <c:pt idx="641">
                  <c:v>39.673068504133497</c:v>
                </c:pt>
                <c:pt idx="642">
                  <c:v>39.683997149757097</c:v>
                </c:pt>
                <c:pt idx="643">
                  <c:v>39.697264573364102</c:v>
                </c:pt>
                <c:pt idx="644">
                  <c:v>39.712865385734702</c:v>
                </c:pt>
                <c:pt idx="645">
                  <c:v>39.7307938934443</c:v>
                </c:pt>
                <c:pt idx="646">
                  <c:v>39.751044098010503</c:v>
                </c:pt>
                <c:pt idx="647">
                  <c:v>39.7736096949941</c:v>
                </c:pt>
                <c:pt idx="648">
                  <c:v>39.798484073057999</c:v>
                </c:pt>
                <c:pt idx="649">
                  <c:v>39.825660313010196</c:v>
                </c:pt>
                <c:pt idx="650">
                  <c:v>39.855131186802197</c:v>
                </c:pt>
                <c:pt idx="651">
                  <c:v>39.886889156509099</c:v>
                </c:pt>
                <c:pt idx="652">
                  <c:v>39.920926373289703</c:v>
                </c:pt>
                <c:pt idx="653">
                  <c:v>39.957234676309</c:v>
                </c:pt>
                <c:pt idx="654">
                  <c:v>39.995805591686903</c:v>
                </c:pt>
                <c:pt idx="655">
                  <c:v>40.036630331386903</c:v>
                </c:pt>
                <c:pt idx="656">
                  <c:v>40.079699792131997</c:v>
                </c:pt>
                <c:pt idx="657">
                  <c:v>40.1250045543079</c:v>
                </c:pt>
                <c:pt idx="658">
                  <c:v>40.172534880861598</c:v>
                </c:pt>
                <c:pt idx="659">
                  <c:v>40.2222807162251</c:v>
                </c:pt>
                <c:pt idx="660">
                  <c:v>40.274231685230099</c:v>
                </c:pt>
                <c:pt idx="661">
                  <c:v>40.328377092048299</c:v>
                </c:pt>
                <c:pt idx="662">
                  <c:v>40.384705919157</c:v>
                </c:pt>
                <c:pt idx="663">
                  <c:v>40.4432068263202</c:v>
                </c:pt>
                <c:pt idx="664">
                  <c:v>40.503868149613801</c:v>
                </c:pt>
                <c:pt idx="665">
                  <c:v>40.566677900475</c:v>
                </c:pt>
                <c:pt idx="666">
                  <c:v>40.631623764802903</c:v>
                </c:pt>
                <c:pt idx="667">
                  <c:v>40.698693102100997</c:v>
                </c:pt>
                <c:pt idx="668">
                  <c:v>40.767872944671502</c:v>
                </c:pt>
                <c:pt idx="669">
                  <c:v>40.839149996880302</c:v>
                </c:pt>
                <c:pt idx="670">
                  <c:v>40.912510634463899</c:v>
                </c:pt>
                <c:pt idx="671">
                  <c:v>40.987940903922997</c:v>
                </c:pt>
                <c:pt idx="672">
                  <c:v>41.0654265219897</c:v>
                </c:pt>
                <c:pt idx="673">
                  <c:v>41.144952875163703</c:v>
                </c:pt>
                <c:pt idx="674">
                  <c:v>41.2265050193487</c:v>
                </c:pt>
                <c:pt idx="675">
                  <c:v>41.310067679569002</c:v>
                </c:pt>
                <c:pt idx="676">
                  <c:v>41.395625249797597</c:v>
                </c:pt>
                <c:pt idx="677">
                  <c:v>41.483161792873403</c:v>
                </c:pt>
                <c:pt idx="678">
                  <c:v>41.572661040531798</c:v>
                </c:pt>
                <c:pt idx="679">
                  <c:v>41.664106393558001</c:v>
                </c:pt>
                <c:pt idx="680">
                  <c:v>41.757480922042802</c:v>
                </c:pt>
                <c:pt idx="681">
                  <c:v>41.852767365788502</c:v>
                </c:pt>
                <c:pt idx="682">
                  <c:v>41.949948134816204</c:v>
                </c:pt>
                <c:pt idx="683">
                  <c:v>42.049005310035099</c:v>
                </c:pt>
                <c:pt idx="684">
                  <c:v>42.1499206440363</c:v>
                </c:pt>
                <c:pt idx="685">
                  <c:v>42.252675562041702</c:v>
                </c:pt>
                <c:pt idx="686">
                  <c:v>42.357251162995503</c:v>
                </c:pt>
                <c:pt idx="687">
                  <c:v>42.463628220824702</c:v>
                </c:pt>
                <c:pt idx="688">
                  <c:v>42.571787185842503</c:v>
                </c:pt>
                <c:pt idx="689">
                  <c:v>42.681708186334397</c:v>
                </c:pt>
                <c:pt idx="690">
                  <c:v>42.793371030298601</c:v>
                </c:pt>
                <c:pt idx="691">
                  <c:v>42.9067552073736</c:v>
                </c:pt>
                <c:pt idx="692">
                  <c:v>43.0218398909294</c:v>
                </c:pt>
                <c:pt idx="693">
                  <c:v>43.1386039403476</c:v>
                </c:pt>
                <c:pt idx="694">
                  <c:v>43.257025903488</c:v>
                </c:pt>
                <c:pt idx="695">
                  <c:v>43.377084019335399</c:v>
                </c:pt>
                <c:pt idx="696">
                  <c:v>43.4987562208388</c:v>
                </c:pt>
                <c:pt idx="697">
                  <c:v>43.622020137952198</c:v>
                </c:pt>
                <c:pt idx="698">
                  <c:v>43.7468531008602</c:v>
                </c:pt>
                <c:pt idx="699">
                  <c:v>43.873232143405701</c:v>
                </c:pt>
                <c:pt idx="700">
                  <c:v>44.001134006721401</c:v>
                </c:pt>
                <c:pt idx="701">
                  <c:v>44.130535143054701</c:v>
                </c:pt>
                <c:pt idx="702">
                  <c:v>44.261411719805203</c:v>
                </c:pt>
                <c:pt idx="703">
                  <c:v>44.393739623756403</c:v>
                </c:pt>
                <c:pt idx="704">
                  <c:v>44.527494465517698</c:v>
                </c:pt>
                <c:pt idx="705">
                  <c:v>44.662651584169502</c:v>
                </c:pt>
                <c:pt idx="706">
                  <c:v>44.799186052112397</c:v>
                </c:pt>
                <c:pt idx="707">
                  <c:v>44.937072680123201</c:v>
                </c:pt>
                <c:pt idx="708">
                  <c:v>45.076286022608599</c:v>
                </c:pt>
                <c:pt idx="709">
                  <c:v>45.216800383074698</c:v>
                </c:pt>
                <c:pt idx="710">
                  <c:v>45.358589819776803</c:v>
                </c:pt>
                <c:pt idx="711">
                  <c:v>45.5016281515922</c:v>
                </c:pt>
                <c:pt idx="712">
                  <c:v>45.645888964072299</c:v>
                </c:pt>
                <c:pt idx="713">
                  <c:v>45.791345615699797</c:v>
                </c:pt>
                <c:pt idx="714">
                  <c:v>45.937971244333902</c:v>
                </c:pt>
                <c:pt idx="715">
                  <c:v>46.085738773846501</c:v>
                </c:pt>
                <c:pt idx="716">
                  <c:v>46.234620920942703</c:v>
                </c:pt>
                <c:pt idx="717">
                  <c:v>46.384590202164503</c:v>
                </c:pt>
                <c:pt idx="718">
                  <c:v>46.535618941069004</c:v>
                </c:pt>
                <c:pt idx="719">
                  <c:v>46.687679275583903</c:v>
                </c:pt>
                <c:pt idx="720">
                  <c:v>46.840743165524799</c:v>
                </c:pt>
                <c:pt idx="721">
                  <c:v>46.994782400283597</c:v>
                </c:pt>
                <c:pt idx="722">
                  <c:v>47.149768606667102</c:v>
                </c:pt>
                <c:pt idx="723">
                  <c:v>47.305673256887196</c:v>
                </c:pt>
                <c:pt idx="724">
                  <c:v>47.462467676703099</c:v>
                </c:pt>
                <c:pt idx="725">
                  <c:v>47.620123053690499</c:v>
                </c:pt>
                <c:pt idx="726">
                  <c:v>47.7786104456546</c:v>
                </c:pt>
                <c:pt idx="727">
                  <c:v>47.937900789160601</c:v>
                </c:pt>
                <c:pt idx="728">
                  <c:v>48.097964908181801</c:v>
                </c:pt>
                <c:pt idx="729">
                  <c:v>48.258773522860899</c:v>
                </c:pt>
                <c:pt idx="730">
                  <c:v>48.420297258367903</c:v>
                </c:pt>
                <c:pt idx="731">
                  <c:v>48.582506653858303</c:v>
                </c:pt>
                <c:pt idx="732">
                  <c:v>48.745372171513203</c:v>
                </c:pt>
                <c:pt idx="733">
                  <c:v>48.9088642056537</c:v>
                </c:pt>
                <c:pt idx="734">
                  <c:v>49.072953091927999</c:v>
                </c:pt>
                <c:pt idx="735">
                  <c:v>49.237609116558801</c:v>
                </c:pt>
                <c:pt idx="736">
                  <c:v>49.402802525636098</c:v>
                </c:pt>
                <c:pt idx="737">
                  <c:v>49.568503534456099</c:v>
                </c:pt>
                <c:pt idx="738">
                  <c:v>49.734682336886301</c:v>
                </c:pt>
                <c:pt idx="739">
                  <c:v>49.901309114766804</c:v>
                </c:pt>
                <c:pt idx="740">
                  <c:v>50.068354047305803</c:v>
                </c:pt>
                <c:pt idx="741">
                  <c:v>50.235787320494303</c:v>
                </c:pt>
                <c:pt idx="742">
                  <c:v>50.403579136510203</c:v>
                </c:pt>
                <c:pt idx="743">
                  <c:v>50.571699723106498</c:v>
                </c:pt>
                <c:pt idx="744">
                  <c:v>50.740119342975397</c:v>
                </c:pt>
                <c:pt idx="745">
                  <c:v>50.908808303079802</c:v>
                </c:pt>
                <c:pt idx="746">
                  <c:v>51.0777369639396</c:v>
                </c:pt>
                <c:pt idx="747">
                  <c:v>51.246875748866898</c:v>
                </c:pt>
                <c:pt idx="748">
                  <c:v>51.416195153136698</c:v>
                </c:pt>
                <c:pt idx="749">
                  <c:v>51.5856657530883</c:v>
                </c:pt>
                <c:pt idx="750">
                  <c:v>51.755258215145098</c:v>
                </c:pt>
                <c:pt idx="751">
                  <c:v>51.924943304743898</c:v>
                </c:pt>
                <c:pt idx="752">
                  <c:v>52.094691895167799</c:v>
                </c:pt>
                <c:pt idx="753">
                  <c:v>52.264474976271501</c:v>
                </c:pt>
                <c:pt idx="754">
                  <c:v>52.434263663088998</c:v>
                </c:pt>
                <c:pt idx="755">
                  <c:v>52.604029204318202</c:v>
                </c:pt>
                <c:pt idx="756">
                  <c:v>52.773742990676901</c:v>
                </c:pt>
                <c:pt idx="757">
                  <c:v>52.9433765631128</c:v>
                </c:pt>
                <c:pt idx="758">
                  <c:v>53.112901620869998</c:v>
                </c:pt>
                <c:pt idx="759">
                  <c:v>53.282290029400301</c:v>
                </c:pt>
                <c:pt idx="760">
                  <c:v>53.451513828110301</c:v>
                </c:pt>
                <c:pt idx="761">
                  <c:v>53.620545237940597</c:v>
                </c:pt>
                <c:pt idx="762">
                  <c:v>53.789356668770402</c:v>
                </c:pt>
                <c:pt idx="763">
                  <c:v>53.957920726639699</c:v>
                </c:pt>
                <c:pt idx="764">
                  <c:v>54.126210220780997</c:v>
                </c:pt>
                <c:pt idx="765">
                  <c:v>54.294198170462202</c:v>
                </c:pt>
                <c:pt idx="766">
                  <c:v>54.461857811627397</c:v>
                </c:pt>
                <c:pt idx="767">
                  <c:v>54.629162603334301</c:v>
                </c:pt>
                <c:pt idx="768">
                  <c:v>54.796086233984298</c:v>
                </c:pt>
                <c:pt idx="769">
                  <c:v>54.962602627337802</c:v>
                </c:pt>
                <c:pt idx="770">
                  <c:v>55.1286859483154</c:v>
                </c:pt>
                <c:pt idx="771">
                  <c:v>55.294310608574499</c:v>
                </c:pt>
                <c:pt idx="772">
                  <c:v>55.459451271867003</c:v>
                </c:pt>
                <c:pt idx="773">
                  <c:v>55.624082859165398</c:v>
                </c:pt>
                <c:pt idx="774">
                  <c:v>55.788180553562597</c:v>
                </c:pt>
                <c:pt idx="775">
                  <c:v>55.951719804939501</c:v>
                </c:pt>
                <c:pt idx="776">
                  <c:v>56.114676334396997</c:v>
                </c:pt>
                <c:pt idx="777">
                  <c:v>56.277026138455597</c:v>
                </c:pt>
                <c:pt idx="778">
                  <c:v>56.438745493016803</c:v>
                </c:pt>
                <c:pt idx="779">
                  <c:v>56.599810957085801</c:v>
                </c:pt>
                <c:pt idx="780">
                  <c:v>56.7601993762608</c:v>
                </c:pt>
                <c:pt idx="781">
                  <c:v>56.919887885978397</c:v>
                </c:pt>
                <c:pt idx="782">
                  <c:v>57.0788539145248</c:v>
                </c:pt>
                <c:pt idx="783">
                  <c:v>57.237075185808997</c:v>
                </c:pt>
                <c:pt idx="784">
                  <c:v>57.394529721895097</c:v>
                </c:pt>
                <c:pt idx="785">
                  <c:v>57.5511958453041</c:v>
                </c:pt>
                <c:pt idx="786">
                  <c:v>57.707052181077103</c:v>
                </c:pt>
                <c:pt idx="787">
                  <c:v>57.862077658605997</c:v>
                </c:pt>
                <c:pt idx="788">
                  <c:v>58.016251513234501</c:v>
                </c:pt>
                <c:pt idx="789">
                  <c:v>58.169553287626897</c:v>
                </c:pt>
                <c:pt idx="790">
                  <c:v>58.321962832912803</c:v>
                </c:pt>
                <c:pt idx="791">
                  <c:v>58.473460309605997</c:v>
                </c:pt>
                <c:pt idx="792">
                  <c:v>58.624026188302203</c:v>
                </c:pt>
                <c:pt idx="793">
                  <c:v>58.773641250160203</c:v>
                </c:pt>
                <c:pt idx="794">
                  <c:v>58.922286587163299</c:v>
                </c:pt>
                <c:pt idx="795">
                  <c:v>59.069943602175101</c:v>
                </c:pt>
                <c:pt idx="796">
                  <c:v>59.216594008783503</c:v>
                </c:pt>
                <c:pt idx="797">
                  <c:v>59.362219830941399</c:v>
                </c:pt>
                <c:pt idx="798">
                  <c:v>59.506803402408501</c:v>
                </c:pt>
                <c:pt idx="799">
                  <c:v>59.650327365996098</c:v>
                </c:pt>
                <c:pt idx="800">
                  <c:v>59.792774672620901</c:v>
                </c:pt>
                <c:pt idx="801">
                  <c:v>59.934128580173002</c:v>
                </c:pt>
                <c:pt idx="802">
                  <c:v>60.074372652198598</c:v>
                </c:pt>
                <c:pt idx="803">
                  <c:v>60.213490756409001</c:v>
                </c:pt>
                <c:pt idx="804">
                  <c:v>60.351467063013502</c:v>
                </c:pt>
                <c:pt idx="805">
                  <c:v>60.488286042884297</c:v>
                </c:pt>
                <c:pt idx="806">
                  <c:v>60.623932465562</c:v>
                </c:pt>
                <c:pt idx="807">
                  <c:v>60.758391397099402</c:v>
                </c:pt>
                <c:pt idx="808">
                  <c:v>60.891648197753902</c:v>
                </c:pt>
                <c:pt idx="809">
                  <c:v>61.023688519533302</c:v>
                </c:pt>
                <c:pt idx="810">
                  <c:v>61.154498303596398</c:v>
                </c:pt>
                <c:pt idx="811">
                  <c:v>61.284063777520302</c:v>
                </c:pt>
                <c:pt idx="812">
                  <c:v>61.412371452431998</c:v>
                </c:pt>
                <c:pt idx="813">
                  <c:v>61.539408120014897</c:v>
                </c:pt>
                <c:pt idx="814">
                  <c:v>61.665160849394297</c:v>
                </c:pt>
                <c:pt idx="815">
                  <c:v>61.789616983906399</c:v>
                </c:pt>
                <c:pt idx="816">
                  <c:v>61.912764137756298</c:v>
                </c:pt>
                <c:pt idx="817">
                  <c:v>62.034590192568402</c:v>
                </c:pt>
                <c:pt idx="818">
                  <c:v>62.155083293840804</c:v>
                </c:pt>
                <c:pt idx="819">
                  <c:v>62.274231847297997</c:v>
                </c:pt>
                <c:pt idx="820">
                  <c:v>62.392024515160699</c:v>
                </c:pt>
                <c:pt idx="821">
                  <c:v>62.508450212322799</c:v>
                </c:pt>
                <c:pt idx="822">
                  <c:v>62.623498102453802</c:v>
                </c:pt>
                <c:pt idx="823">
                  <c:v>62.737157594023799</c:v>
                </c:pt>
                <c:pt idx="824">
                  <c:v>62.849418336257401</c:v>
                </c:pt>
                <c:pt idx="825">
                  <c:v>62.960270215022298</c:v>
                </c:pt>
                <c:pt idx="826">
                  <c:v>63.069703348658599</c:v>
                </c:pt>
                <c:pt idx="827">
                  <c:v>63.177708083749799</c:v>
                </c:pt>
                <c:pt idx="828">
                  <c:v>63.284274990843301</c:v>
                </c:pt>
                <c:pt idx="829">
                  <c:v>63.389394860121499</c:v>
                </c:pt>
                <c:pt idx="830">
                  <c:v>63.493058697034002</c:v>
                </c:pt>
                <c:pt idx="831">
                  <c:v>63.595257717887002</c:v>
                </c:pt>
                <c:pt idx="832">
                  <c:v>63.695983345400599</c:v>
                </c:pt>
                <c:pt idx="833">
                  <c:v>63.795227204235502</c:v>
                </c:pt>
                <c:pt idx="834">
                  <c:v>63.892981116493203</c:v>
                </c:pt>
                <c:pt idx="835">
                  <c:v>63.989237097191698</c:v>
                </c:pt>
                <c:pt idx="836">
                  <c:v>64.083987349725504</c:v>
                </c:pt>
                <c:pt idx="837">
                  <c:v>64.177224261310201</c:v>
                </c:pt>
                <c:pt idx="838">
                  <c:v>64.2689403984118</c:v>
                </c:pt>
                <c:pt idx="839">
                  <c:v>64.359128502172595</c:v>
                </c:pt>
                <c:pt idx="840">
                  <c:v>64.447781483829104</c:v>
                </c:pt>
                <c:pt idx="841">
                  <c:v>64.534892420131001</c:v>
                </c:pt>
                <c:pt idx="842">
                  <c:v>64.620454548757607</c:v>
                </c:pt>
                <c:pt idx="843">
                  <c:v>64.704461263743497</c:v>
                </c:pt>
                <c:pt idx="844">
                  <c:v>64.786906110908902</c:v>
                </c:pt>
                <c:pt idx="845">
                  <c:v>64.8677827833002</c:v>
                </c:pt>
                <c:pt idx="846">
                  <c:v>64.947085116643805</c:v>
                </c:pt>
                <c:pt idx="847">
                  <c:v>65.024807084816402</c:v>
                </c:pt>
                <c:pt idx="848">
                  <c:v>65.100942795332102</c:v>
                </c:pt>
                <c:pt idx="849">
                  <c:v>65.175486484848605</c:v>
                </c:pt>
                <c:pt idx="850">
                  <c:v>65.248432514698194</c:v>
                </c:pt>
                <c:pt idx="851">
                  <c:v>65.319775366442897</c:v>
                </c:pt>
                <c:pt idx="852">
                  <c:v>65.389509637453898</c:v>
                </c:pt>
                <c:pt idx="853">
                  <c:v>65.457630036523199</c:v>
                </c:pt>
                <c:pt idx="854">
                  <c:v>65.524131379502506</c:v>
                </c:pt>
                <c:pt idx="855">
                  <c:v>65.589008584976995</c:v>
                </c:pt>
                <c:pt idx="856">
                  <c:v>65.652256669970697</c:v>
                </c:pt>
                <c:pt idx="857">
                  <c:v>65.713870745688496</c:v>
                </c:pt>
                <c:pt idx="858">
                  <c:v>65.773846013295298</c:v>
                </c:pt>
                <c:pt idx="859">
                  <c:v>65.832177759732204</c:v>
                </c:pt>
                <c:pt idx="860">
                  <c:v>65.888861353573802</c:v>
                </c:pt>
                <c:pt idx="861">
                  <c:v>65.943892240924797</c:v>
                </c:pt>
                <c:pt idx="862">
                  <c:v>65.997265941360396</c:v>
                </c:pt>
                <c:pt idx="863">
                  <c:v>66.048978043906899</c:v>
                </c:pt>
                <c:pt idx="864">
                  <c:v>66.099024203069902</c:v>
                </c:pt>
                <c:pt idx="865">
                  <c:v>66.147400134903407</c:v>
                </c:pt>
                <c:pt idx="866">
                  <c:v>66.194101613128396</c:v>
                </c:pt>
                <c:pt idx="867">
                  <c:v>66.239124465295504</c:v>
                </c:pt>
                <c:pt idx="868">
                  <c:v>66.282464568994399</c:v>
                </c:pt>
                <c:pt idx="869">
                  <c:v>66.324117848114298</c:v>
                </c:pt>
                <c:pt idx="870">
                  <c:v>66.364080269148403</c:v>
                </c:pt>
                <c:pt idx="871">
                  <c:v>66.402347837550806</c:v>
                </c:pt>
                <c:pt idx="872">
                  <c:v>66.438916594140395</c:v>
                </c:pt>
                <c:pt idx="873">
                  <c:v>66.473782611556402</c:v>
                </c:pt>
                <c:pt idx="874">
                  <c:v>66.506941990762201</c:v>
                </c:pt>
                <c:pt idx="875">
                  <c:v>66.538390857600305</c:v>
                </c:pt>
                <c:pt idx="876">
                  <c:v>66.568125359398493</c:v>
                </c:pt>
                <c:pt idx="877">
                  <c:v>66.596141661625595</c:v>
                </c:pt>
                <c:pt idx="878">
                  <c:v>66.622435944598706</c:v>
                </c:pt>
                <c:pt idx="879">
                  <c:v>66.647004400242096</c:v>
                </c:pt>
                <c:pt idx="880">
                  <c:v>66.6698432288958</c:v>
                </c:pt>
                <c:pt idx="881">
                  <c:v>66.690948636176799</c:v>
                </c:pt>
                <c:pt idx="882">
                  <c:v>66.710316829890701</c:v>
                </c:pt>
                <c:pt idx="883">
                  <c:v>66.727944016993803</c:v>
                </c:pt>
                <c:pt idx="884">
                  <c:v>66.743826400607105</c:v>
                </c:pt>
                <c:pt idx="885">
                  <c:v>66.757960177081998</c:v>
                </c:pt>
                <c:pt idx="886">
                  <c:v>66.770341533113907</c:v>
                </c:pt>
                <c:pt idx="887">
                  <c:v>66.780966642909902</c:v>
                </c:pt>
                <c:pt idx="888">
                  <c:v>66.789831665404506</c:v>
                </c:pt>
                <c:pt idx="889">
                  <c:v>66.796932741526305</c:v>
                </c:pt>
                <c:pt idx="890">
                  <c:v>66.802265991515</c:v>
                </c:pt>
                <c:pt idx="891">
                  <c:v>66.805827512287905</c:v>
                </c:pt>
                <c:pt idx="892">
                  <c:v>66.807613374855194</c:v>
                </c:pt>
                <c:pt idx="893">
                  <c:v>66.807619621786301</c:v>
                </c:pt>
                <c:pt idx="894">
                  <c:v>66.805842264722799</c:v>
                </c:pt>
                <c:pt idx="895">
                  <c:v>66.802277281941699</c:v>
                </c:pt>
                <c:pt idx="896">
                  <c:v>66.7969206159664</c:v>
                </c:pt>
                <c:pt idx="897">
                  <c:v>66.789768171225404</c:v>
                </c:pt>
                <c:pt idx="898">
                  <c:v>66.780815811758998</c:v>
                </c:pt>
                <c:pt idx="899">
                  <c:v>66.770059358972006</c:v>
                </c:pt>
                <c:pt idx="900">
                  <c:v>66.757494589436703</c:v>
                </c:pt>
                <c:pt idx="901">
                  <c:v>66.743117232737603</c:v>
                </c:pt>
                <c:pt idx="902">
                  <c:v>66.7269229693662</c:v>
                </c:pt>
                <c:pt idx="903">
                  <c:v>66.708907428659899</c:v>
                </c:pt>
                <c:pt idx="904">
                  <c:v>66.689066186786604</c:v>
                </c:pt>
                <c:pt idx="905">
                  <c:v>66.667394764774002</c:v>
                </c:pt>
                <c:pt idx="906">
                  <c:v>66.6438886265843</c:v>
                </c:pt>
                <c:pt idx="907">
                  <c:v>66.618543177233605</c:v>
                </c:pt>
                <c:pt idx="908">
                  <c:v>66.591353760953396</c:v>
                </c:pt>
                <c:pt idx="909">
                  <c:v>66.562315659397797</c:v>
                </c:pt>
                <c:pt idx="910">
                  <c:v>66.531424089892198</c:v>
                </c:pt>
                <c:pt idx="911">
                  <c:v>66.498674203726594</c:v>
                </c:pt>
                <c:pt idx="912">
                  <c:v>66.464061084490595</c:v>
                </c:pt>
                <c:pt idx="913">
                  <c:v>66.427579746449297</c:v>
                </c:pt>
                <c:pt idx="914">
                  <c:v>66.3892251329641</c:v>
                </c:pt>
                <c:pt idx="915">
                  <c:v>66.348992114951997</c:v>
                </c:pt>
                <c:pt idx="916">
                  <c:v>66.306875489388304</c:v>
                </c:pt>
                <c:pt idx="917">
                  <c:v>66.262869977848595</c:v>
                </c:pt>
                <c:pt idx="918">
                  <c:v>66.216970225092794</c:v>
                </c:pt>
                <c:pt idx="919">
                  <c:v>66.169170797688693</c:v>
                </c:pt>
                <c:pt idx="920">
                  <c:v>66.119466182676007</c:v>
                </c:pt>
                <c:pt idx="921">
                  <c:v>66.067850786268906</c:v>
                </c:pt>
                <c:pt idx="922">
                  <c:v>66.014318932600901</c:v>
                </c:pt>
                <c:pt idx="923">
                  <c:v>65.958864862506303</c:v>
                </c:pt>
                <c:pt idx="924">
                  <c:v>65.901482732341705</c:v>
                </c:pt>
                <c:pt idx="925">
                  <c:v>65.842166612847507</c:v>
                </c:pt>
                <c:pt idx="926">
                  <c:v>65.780910488045905</c:v>
                </c:pt>
                <c:pt idx="927">
                  <c:v>65.717708254179598</c:v>
                </c:pt>
                <c:pt idx="928">
                  <c:v>65.652553718687798</c:v>
                </c:pt>
                <c:pt idx="929">
                  <c:v>65.585440599220206</c:v>
                </c:pt>
                <c:pt idx="930">
                  <c:v>65.516362522689604</c:v>
                </c:pt>
                <c:pt idx="931">
                  <c:v>65.445313024362704</c:v>
                </c:pt>
                <c:pt idx="932">
                  <c:v>65.372285546988095</c:v>
                </c:pt>
                <c:pt idx="933">
                  <c:v>65.297273439962595</c:v>
                </c:pt>
                <c:pt idx="934">
                  <c:v>65.2202699585349</c:v>
                </c:pt>
                <c:pt idx="935">
                  <c:v>65.141268263047706</c:v>
                </c:pt>
                <c:pt idx="936">
                  <c:v>65.060261418216697</c:v>
                </c:pt>
                <c:pt idx="937">
                  <c:v>64.977242392447806</c:v>
                </c:pt>
                <c:pt idx="938">
                  <c:v>64.892204057191194</c:v>
                </c:pt>
                <c:pt idx="939">
                  <c:v>64.805139186335197</c:v>
                </c:pt>
                <c:pt idx="940">
                  <c:v>64.716040455635195</c:v>
                </c:pt>
                <c:pt idx="941">
                  <c:v>64.624900442182394</c:v>
                </c:pt>
                <c:pt idx="942">
                  <c:v>64.5317116239098</c:v>
                </c:pt>
                <c:pt idx="943">
                  <c:v>64.436466379136704</c:v>
                </c:pt>
                <c:pt idx="944">
                  <c:v>64.339156986150698</c:v>
                </c:pt>
                <c:pt idx="945">
                  <c:v>64.239775622828702</c:v>
                </c:pt>
                <c:pt idx="946">
                  <c:v>64.1383143662961</c:v>
                </c:pt>
                <c:pt idx="947">
                  <c:v>64.034765192625002</c:v>
                </c:pt>
                <c:pt idx="948">
                  <c:v>63.929119976571499</c:v>
                </c:pt>
                <c:pt idx="949">
                  <c:v>63.821370491351402</c:v>
                </c:pt>
                <c:pt idx="950">
                  <c:v>63.711508408456503</c:v>
                </c:pt>
                <c:pt idx="951">
                  <c:v>63.599525297509501</c:v>
                </c:pt>
                <c:pt idx="952">
                  <c:v>63.485412626160397</c:v>
                </c:pt>
                <c:pt idx="953">
                  <c:v>63.369161760021399</c:v>
                </c:pt>
                <c:pt idx="954">
                  <c:v>63.250763962644299</c:v>
                </c:pt>
                <c:pt idx="955">
                  <c:v>63.130210395537802</c:v>
                </c:pt>
                <c:pt idx="956">
                  <c:v>63.007492118227297</c:v>
                </c:pt>
                <c:pt idx="957">
                  <c:v>62.882600088355098</c:v>
                </c:pt>
                <c:pt idx="958">
                  <c:v>62.755525161825403</c:v>
                </c:pt>
                <c:pt idx="959">
                  <c:v>62.626258092988401</c:v>
                </c:pt>
                <c:pt idx="960">
                  <c:v>62.494789534871899</c:v>
                </c:pt>
                <c:pt idx="961">
                  <c:v>62.361110039453301</c:v>
                </c:pt>
                <c:pt idx="962">
                  <c:v>62.225210057977897</c:v>
                </c:pt>
                <c:pt idx="963">
                  <c:v>62.087079941320503</c:v>
                </c:pt>
                <c:pt idx="964">
                  <c:v>61.946709940394101</c:v>
                </c:pt>
                <c:pt idx="965">
                  <c:v>61.804090206603</c:v>
                </c:pt>
                <c:pt idx="966">
                  <c:v>61.6592107923437</c:v>
                </c:pt>
                <c:pt idx="967">
                  <c:v>61.512061651551498</c:v>
                </c:pt>
                <c:pt idx="968">
                  <c:v>61.362632640297001</c:v>
                </c:pt>
                <c:pt idx="969">
                  <c:v>61.210913517429297</c:v>
                </c:pt>
                <c:pt idx="970">
                  <c:v>61.056893945269003</c:v>
                </c:pt>
                <c:pt idx="971">
                  <c:v>60.900563490351999</c:v>
                </c:pt>
                <c:pt idx="972">
                  <c:v>60.741911624222404</c:v>
                </c:pt>
                <c:pt idx="973">
                  <c:v>60.580927724277501</c:v>
                </c:pt>
                <c:pt idx="974">
                  <c:v>60.417601074665498</c:v>
                </c:pt>
                <c:pt idx="975">
                  <c:v>60.2519208672351</c:v>
                </c:pt>
                <c:pt idx="976">
                  <c:v>60.083876202539699</c:v>
                </c:pt>
                <c:pt idx="977">
                  <c:v>59.913456090895203</c:v>
                </c:pt>
                <c:pt idx="978">
                  <c:v>59.740649453494498</c:v>
                </c:pt>
                <c:pt idx="979">
                  <c:v>59.565445123576801</c:v>
                </c:pt>
                <c:pt idx="980">
                  <c:v>59.387831847654802</c:v>
                </c:pt>
                <c:pt idx="981">
                  <c:v>59.207798286800497</c:v>
                </c:pt>
                <c:pt idx="982">
                  <c:v>59.025333017987798</c:v>
                </c:pt>
                <c:pt idx="983">
                  <c:v>58.840424535497597</c:v>
                </c:pt>
                <c:pt idx="984">
                  <c:v>58.6530612523812</c:v>
                </c:pt>
                <c:pt idx="985">
                  <c:v>58.4632315019876</c:v>
                </c:pt>
                <c:pt idx="986">
                  <c:v>58.2709235395508</c:v>
                </c:pt>
                <c:pt idx="987">
                  <c:v>58.076125543843403</c:v>
                </c:pt>
                <c:pt idx="988">
                  <c:v>57.878825618893302</c:v>
                </c:pt>
                <c:pt idx="989">
                  <c:v>57.679011795765298</c:v>
                </c:pt>
                <c:pt idx="990">
                  <c:v>57.4766720344116</c:v>
                </c:pt>
                <c:pt idx="991">
                  <c:v>57.271794225586703</c:v>
                </c:pt>
                <c:pt idx="992">
                  <c:v>57.064366192834001</c:v>
                </c:pt>
                <c:pt idx="993">
                  <c:v>56.854375694539101</c:v>
                </c:pt>
                <c:pt idx="994">
                  <c:v>56.641810426055898</c:v>
                </c:pt>
                <c:pt idx="995">
                  <c:v>56.426658021903201</c:v>
                </c:pt>
                <c:pt idx="996">
                  <c:v>56.208906058034103</c:v>
                </c:pt>
                <c:pt idx="997">
                  <c:v>55.988542054179</c:v>
                </c:pt>
                <c:pt idx="998">
                  <c:v>55.765553476263101</c:v>
                </c:pt>
                <c:pt idx="999">
                  <c:v>55.539927738900303</c:v>
                </c:pt>
                <c:pt idx="1000">
                  <c:v>55.311652207962801</c:v>
                </c:pt>
                <c:pt idx="1001">
                  <c:v>55.080714203229199</c:v>
                </c:pt>
                <c:pt idx="1002">
                  <c:v>54.847101001110403</c:v>
                </c:pt>
                <c:pt idx="1003">
                  <c:v>54.610799837456199</c:v>
                </c:pt>
                <c:pt idx="1004">
                  <c:v>54.371797910442197</c:v>
                </c:pt>
                <c:pt idx="1005">
                  <c:v>54.130082383537399</c:v>
                </c:pt>
                <c:pt idx="1006">
                  <c:v>53.885640388556098</c:v>
                </c:pt>
                <c:pt idx="1007">
                  <c:v>53.638459028791402</c:v>
                </c:pt>
                <c:pt idx="1008">
                  <c:v>53.388525382234597</c:v>
                </c:pt>
                <c:pt idx="1009">
                  <c:v>53.135826504879702</c:v>
                </c:pt>
                <c:pt idx="1010">
                  <c:v>52.880349434112603</c:v>
                </c:pt>
                <c:pt idx="1011">
                  <c:v>52.622081192189398</c:v>
                </c:pt>
                <c:pt idx="1012">
                  <c:v>52.361008789801403</c:v>
                </c:pt>
                <c:pt idx="1013">
                  <c:v>52.097119229728101</c:v>
                </c:pt>
                <c:pt idx="1014">
                  <c:v>51.830399510581103</c:v>
                </c:pt>
                <c:pt idx="1015">
                  <c:v>51.5608366306367</c:v>
                </c:pt>
                <c:pt idx="1016">
                  <c:v>51.288417591759398</c:v>
                </c:pt>
                <c:pt idx="1017">
                  <c:v>51.013129403417899</c:v>
                </c:pt>
                <c:pt idx="1018">
                  <c:v>50.7349590867911</c:v>
                </c:pt>
                <c:pt idx="1019">
                  <c:v>50.4538936789681</c:v>
                </c:pt>
                <c:pt idx="1020">
                  <c:v>50.169920237240497</c:v>
                </c:pt>
                <c:pt idx="1021">
                  <c:v>49.883025843487303</c:v>
                </c:pt>
                <c:pt idx="1022">
                  <c:v>49.593197608655203</c:v>
                </c:pt>
                <c:pt idx="1023">
                  <c:v>49.300422677330999</c:v>
                </c:pt>
                <c:pt idx="1024">
                  <c:v>49.0046882324094</c:v>
                </c:pt>
                <c:pt idx="1025">
                  <c:v>48.705981499854303</c:v>
                </c:pt>
                <c:pt idx="1026">
                  <c:v>48.404289753555901</c:v>
                </c:pt>
                <c:pt idx="1027">
                  <c:v>48.099600320280501</c:v>
                </c:pt>
                <c:pt idx="1028">
                  <c:v>47.791900584715201</c:v>
                </c:pt>
                <c:pt idx="1029">
                  <c:v>47.481177994608302</c:v>
                </c:pt>
                <c:pt idx="1030">
                  <c:v>47.167420066000403</c:v>
                </c:pt>
                <c:pt idx="1031">
                  <c:v>46.850614388553403</c:v>
                </c:pt>
                <c:pt idx="1032">
                  <c:v>46.530748630967601</c:v>
                </c:pt>
                <c:pt idx="1033">
                  <c:v>46.2078105464972</c:v>
                </c:pt>
                <c:pt idx="1034">
                  <c:v>45.881787978550399</c:v>
                </c:pt>
                <c:pt idx="1035">
                  <c:v>45.552668866389602</c:v>
                </c:pt>
                <c:pt idx="1036">
                  <c:v>45.220441250912501</c:v>
                </c:pt>
                <c:pt idx="1037">
                  <c:v>44.885093280530597</c:v>
                </c:pt>
                <c:pt idx="1038">
                  <c:v>44.546613217129703</c:v>
                </c:pt>
                <c:pt idx="1039">
                  <c:v>44.2049894421218</c:v>
                </c:pt>
                <c:pt idx="1040">
                  <c:v>43.860210462578799</c:v>
                </c:pt>
                <c:pt idx="1041">
                  <c:v>43.512264917452498</c:v>
                </c:pt>
                <c:pt idx="1042">
                  <c:v>43.1611415838764</c:v>
                </c:pt>
                <c:pt idx="1043">
                  <c:v>42.806829383546599</c:v>
                </c:pt>
                <c:pt idx="1044">
                  <c:v>42.4493173891832</c:v>
                </c:pt>
                <c:pt idx="1045">
                  <c:v>42.0885948310668</c:v>
                </c:pt>
                <c:pt idx="1046">
                  <c:v>41.7246511036481</c:v>
                </c:pt>
                <c:pt idx="1047">
                  <c:v>41.357475772230501</c:v>
                </c:pt>
                <c:pt idx="1048">
                  <c:v>40.987058579721797</c:v>
                </c:pt>
                <c:pt idx="1049">
                  <c:v>40.613389453450402</c:v>
                </c:pt>
                <c:pt idx="1050">
                  <c:v>40.236458512044997</c:v>
                </c:pt>
                <c:pt idx="1051">
                  <c:v>39.856256072375103</c:v>
                </c:pt>
                <c:pt idx="1052">
                  <c:v>39.4727726565471</c:v>
                </c:pt>
                <c:pt idx="1053">
                  <c:v>39.085998998953102</c:v>
                </c:pt>
                <c:pt idx="1054">
                  <c:v>38.695926053370002</c:v>
                </c:pt>
                <c:pt idx="1055">
                  <c:v>38.302545000102199</c:v>
                </c:pt>
                <c:pt idx="1056">
                  <c:v>37.9058472531663</c:v>
                </c:pt>
                <c:pt idx="1057">
                  <c:v>37.505824467512397</c:v>
                </c:pt>
                <c:pt idx="1058">
                  <c:v>37.102468546276398</c:v>
                </c:pt>
                <c:pt idx="1059">
                  <c:v>36.695771648061204</c:v>
                </c:pt>
                <c:pt idx="1060">
                  <c:v>36.285726194237697</c:v>
                </c:pt>
                <c:pt idx="1061">
                  <c:v>35.872324876265502</c:v>
                </c:pt>
                <c:pt idx="1062">
                  <c:v>35.460852942323399</c:v>
                </c:pt>
                <c:pt idx="1063">
                  <c:v>35.040922349664299</c:v>
                </c:pt>
                <c:pt idx="1064">
                  <c:v>34.617620930931999</c:v>
                </c:pt>
                <c:pt idx="1065">
                  <c:v>34.190942638893198</c:v>
                </c:pt>
                <c:pt idx="1066">
                  <c:v>33.7608817344451</c:v>
                </c:pt>
                <c:pt idx="1067">
                  <c:v>33.327432793901799</c:v>
                </c:pt>
                <c:pt idx="1068">
                  <c:v>32.890590716251701</c:v>
                </c:pt>
                <c:pt idx="1069">
                  <c:v>32.450350730380102</c:v>
                </c:pt>
                <c:pt idx="1070">
                  <c:v>32.006708402250297</c:v>
                </c:pt>
                <c:pt idx="1071">
                  <c:v>31.559659642033299</c:v>
                </c:pt>
                <c:pt idx="1072">
                  <c:v>31.1092007111816</c:v>
                </c:pt>
                <c:pt idx="1073">
                  <c:v>30.655328229437099</c:v>
                </c:pt>
                <c:pt idx="1074">
                  <c:v>30.198039181762301</c:v>
                </c:pt>
                <c:pt idx="1075">
                  <c:v>29.737330925193898</c:v>
                </c:pt>
                <c:pt idx="1076">
                  <c:v>29.273201195599999</c:v>
                </c:pt>
                <c:pt idx="1077">
                  <c:v>28.805648114340801</c:v>
                </c:pt>
                <c:pt idx="1078">
                  <c:v>28.3346701948178</c:v>
                </c:pt>
                <c:pt idx="1079">
                  <c:v>27.860266348905199</c:v>
                </c:pt>
                <c:pt idx="1080">
                  <c:v>27.382435893253799</c:v>
                </c:pt>
                <c:pt idx="1081">
                  <c:v>26.901178555454202</c:v>
                </c:pt>
                <c:pt idx="1082">
                  <c:v>26.416494480054102</c:v>
                </c:pt>
                <c:pt idx="1083">
                  <c:v>25.9283842344175</c:v>
                </c:pt>
                <c:pt idx="1084">
                  <c:v>25.436848814412802</c:v>
                </c:pt>
                <c:pt idx="1085">
                  <c:v>24.941889649926001</c:v>
                </c:pt>
                <c:pt idx="1086">
                  <c:v>24.443508610178402</c:v>
                </c:pt>
                <c:pt idx="1087">
                  <c:v>23.9417080088501</c:v>
                </c:pt>
                <c:pt idx="1088">
                  <c:v>23.436490608986201</c:v>
                </c:pt>
                <c:pt idx="1089">
                  <c:v>22.927859627683802</c:v>
                </c:pt>
                <c:pt idx="1090">
                  <c:v>22.415818740543799</c:v>
                </c:pt>
                <c:pt idx="1091">
                  <c:v>21.9003720858774</c:v>
                </c:pt>
                <c:pt idx="1092">
                  <c:v>21.381524268654399</c:v>
                </c:pt>
                <c:pt idx="1093">
                  <c:v>20.859280364187502</c:v>
                </c:pt>
                <c:pt idx="1094">
                  <c:v>20.333645921531101</c:v>
                </c:pt>
                <c:pt idx="1095">
                  <c:v>19.8046269665906</c:v>
                </c:pt>
                <c:pt idx="1096">
                  <c:v>19.2722300049303</c:v>
                </c:pt>
                <c:pt idx="1097">
                  <c:v>18.736462024262799</c:v>
                </c:pt>
                <c:pt idx="1098">
                  <c:v>18.197330496612398</c:v>
                </c:pt>
                <c:pt idx="1099">
                  <c:v>17.654843380141301</c:v>
                </c:pt>
                <c:pt idx="1100">
                  <c:v>17.109009120619501</c:v>
                </c:pt>
                <c:pt idx="1101">
                  <c:v>16.559836652541499</c:v>
                </c:pt>
                <c:pt idx="1102">
                  <c:v>16.007335399856998</c:v>
                </c:pt>
                <c:pt idx="1103">
                  <c:v>15.4515152763261</c:v>
                </c:pt>
                <c:pt idx="1104">
                  <c:v>14.892386685468299</c:v>
                </c:pt>
                <c:pt idx="1105">
                  <c:v>14.3299605201069</c:v>
                </c:pt>
                <c:pt idx="1106">
                  <c:v>13.7426057968023</c:v>
                </c:pt>
                <c:pt idx="1107">
                  <c:v>13.173082214702299</c:v>
                </c:pt>
                <c:pt idx="1108">
                  <c:v>12.600286411953901</c:v>
                </c:pt>
                <c:pt idx="1109">
                  <c:v>12.024231110218601</c:v>
                </c:pt>
                <c:pt idx="1110">
                  <c:v>11.444929512998399</c:v>
                </c:pt>
                <c:pt idx="1111">
                  <c:v>10.8623953025921</c:v>
                </c:pt>
                <c:pt idx="1112">
                  <c:v>10.2766426365671</c:v>
                </c:pt>
                <c:pt idx="1113">
                  <c:v>9.6876861437344601</c:v>
                </c:pt>
                <c:pt idx="1114">
                  <c:v>9.0955409196163703</c:v>
                </c:pt>
                <c:pt idx="1115">
                  <c:v>8.5002225213986993</c:v>
                </c:pt>
                <c:pt idx="1116">
                  <c:v>7.9017469623542302</c:v>
                </c:pt>
                <c:pt idx="1117">
                  <c:v>7.3001307057304698</c:v>
                </c:pt>
                <c:pt idx="1118">
                  <c:v>6.6953906580908402</c:v>
                </c:pt>
                <c:pt idx="1119">
                  <c:v>6.08754416209959</c:v>
                </c:pt>
                <c:pt idx="1120">
                  <c:v>5.4766089887425302</c:v>
                </c:pt>
                <c:pt idx="1121">
                  <c:v>4.86260332897269</c:v>
                </c:pt>
                <c:pt idx="1122">
                  <c:v>4.2455457847733804</c:v>
                </c:pt>
                <c:pt idx="1123">
                  <c:v>3.6254553596313399</c:v>
                </c:pt>
                <c:pt idx="1124">
                  <c:v>3.0023514484084699</c:v>
                </c:pt>
                <c:pt idx="1125">
                  <c:v>2.37625382660657</c:v>
                </c:pt>
                <c:pt idx="1126">
                  <c:v>1.7471826390160199</c:v>
                </c:pt>
                <c:pt idx="1127">
                  <c:v>1.11515838774111</c:v>
                </c:pt>
                <c:pt idx="1128">
                  <c:v>0.480201919595516</c:v>
                </c:pt>
                <c:pt idx="1129">
                  <c:v>-0.15766558714426901</c:v>
                </c:pt>
                <c:pt idx="1130">
                  <c:v>-0.798422636628072</c:v>
                </c:pt>
                <c:pt idx="1131">
                  <c:v>-1.4420474299756201</c:v>
                </c:pt>
                <c:pt idx="1132">
                  <c:v>-2.08851788048224</c:v>
                </c:pt>
                <c:pt idx="1133">
                  <c:v>-2.7378116294907802</c:v>
                </c:pt>
                <c:pt idx="1134">
                  <c:v>-3.3899060629367499</c:v>
                </c:pt>
                <c:pt idx="1135">
                  <c:v>-4.0447783285814998</c:v>
                </c:pt>
                <c:pt idx="1136">
                  <c:v>-4.7024053539291897</c:v>
                </c:pt>
                <c:pt idx="1137">
                  <c:v>-5.3642491994384196</c:v>
                </c:pt>
                <c:pt idx="1138">
                  <c:v>-6.0273587971067997</c:v>
                </c:pt>
                <c:pt idx="1139">
                  <c:v>-6.69315391602556</c:v>
                </c:pt>
                <c:pt idx="1140">
                  <c:v>-7.3616108238133302</c:v>
                </c:pt>
                <c:pt idx="1141">
                  <c:v>-8.0327056687797906</c:v>
                </c:pt>
                <c:pt idx="1142">
                  <c:v>-8.7064145021690198</c:v>
                </c:pt>
                <c:pt idx="1143">
                  <c:v>-9.38271330116177</c:v>
                </c:pt>
                <c:pt idx="1144">
                  <c:v>-10.061577992630401</c:v>
                </c:pt>
                <c:pt idx="1145">
                  <c:v>-10.7429844776736</c:v>
                </c:pt>
                <c:pt idx="1146">
                  <c:v>-11.4269086569316</c:v>
                </c:pt>
                <c:pt idx="1147">
                  <c:v>-12.113326456700101</c:v>
                </c:pt>
                <c:pt idx="1148">
                  <c:v>-12.8022138558613</c:v>
                </c:pt>
                <c:pt idx="1149">
                  <c:v>-13.4935469136365</c:v>
                </c:pt>
                <c:pt idx="1150">
                  <c:v>-14.187301798192699</c:v>
                </c:pt>
                <c:pt idx="1151">
                  <c:v>-14.8834548161072</c:v>
                </c:pt>
                <c:pt idx="1152">
                  <c:v>-15.5819824427236</c:v>
                </c:pt>
                <c:pt idx="1153">
                  <c:v>-16.2828613534138</c:v>
                </c:pt>
                <c:pt idx="1154">
                  <c:v>-16.986068455770901</c:v>
                </c:pt>
                <c:pt idx="1155">
                  <c:v>-17.691580922769599</c:v>
                </c:pt>
                <c:pt idx="1156">
                  <c:v>-18.399376226908</c:v>
                </c:pt>
                <c:pt idx="1157">
                  <c:v>-19.109432175379599</c:v>
                </c:pt>
                <c:pt idx="1158">
                  <c:v>-19.8217269463013</c:v>
                </c:pt>
                <c:pt idx="1159">
                  <c:v>-20.5362391260389</c:v>
                </c:pt>
                <c:pt idx="1160">
                  <c:v>-21.252947747673801</c:v>
                </c:pt>
                <c:pt idx="1161">
                  <c:v>-21.934624030310601</c:v>
                </c:pt>
                <c:pt idx="1162">
                  <c:v>-22.655000388933502</c:v>
                </c:pt>
                <c:pt idx="1163">
                  <c:v>-23.377506183270199</c:v>
                </c:pt>
                <c:pt idx="1164">
                  <c:v>-24.102122683836502</c:v>
                </c:pt>
                <c:pt idx="1165">
                  <c:v>-24.828831822836499</c:v>
                </c:pt>
                <c:pt idx="1166">
                  <c:v>-25.557616240696898</c:v>
                </c:pt>
                <c:pt idx="1167">
                  <c:v>-26.288459334172899</c:v>
                </c:pt>
                <c:pt idx="1168">
                  <c:v>-27.021345306120999</c:v>
                </c:pt>
                <c:pt idx="1169">
                  <c:v>-27.7562592170298</c:v>
                </c:pt>
                <c:pt idx="1170">
                  <c:v>-28.493187038412</c:v>
                </c:pt>
                <c:pt idx="1171">
                  <c:v>-29.232115708171001</c:v>
                </c:pt>
                <c:pt idx="1172">
                  <c:v>-29.973033188062502</c:v>
                </c:pt>
                <c:pt idx="1173">
                  <c:v>-30.715928523393401</c:v>
                </c:pt>
                <c:pt idx="1174">
                  <c:v>-31.4607919050897</c:v>
                </c:pt>
                <c:pt idx="1175">
                  <c:v>-32.207614734308997</c:v>
                </c:pt>
                <c:pt idx="1176">
                  <c:v>-32.956389689757501</c:v>
                </c:pt>
                <c:pt idx="1177">
                  <c:v>-33.707110797913998</c:v>
                </c:pt>
                <c:pt idx="1178">
                  <c:v>-34.459773506357202</c:v>
                </c:pt>
                <c:pt idx="1179">
                  <c:v>-35.214374760433302</c:v>
                </c:pt>
                <c:pt idx="1180">
                  <c:v>-35.970913083508499</c:v>
                </c:pt>
                <c:pt idx="1181">
                  <c:v>-36.740018326303797</c:v>
                </c:pt>
                <c:pt idx="1182">
                  <c:v>-37.500618869586901</c:v>
                </c:pt>
                <c:pt idx="1183">
                  <c:v>-38.263165315485303</c:v>
                </c:pt>
                <c:pt idx="1184">
                  <c:v>-39.027663429796497</c:v>
                </c:pt>
                <c:pt idx="1185">
                  <c:v>-39.794121023040297</c:v>
                </c:pt>
                <c:pt idx="1186">
                  <c:v>-40.562548059069201</c:v>
                </c:pt>
                <c:pt idx="1187">
                  <c:v>-41.332956769888</c:v>
                </c:pt>
                <c:pt idx="1188">
                  <c:v>-42.105361777220999</c:v>
                </c:pt>
                <c:pt idx="1189">
                  <c:v>-42.879780221451398</c:v>
                </c:pt>
                <c:pt idx="1190">
                  <c:v>-43.656231898614898</c:v>
                </c:pt>
                <c:pt idx="1191">
                  <c:v>-44.434739406231699</c:v>
                </c:pt>
                <c:pt idx="1192">
                  <c:v>-45.215328298843502</c:v>
                </c:pt>
                <c:pt idx="1193">
                  <c:v>-45.998027254249003</c:v>
                </c:pt>
                <c:pt idx="1194">
                  <c:v>-46.782868251565702</c:v>
                </c:pt>
                <c:pt idx="1195">
                  <c:v>-47.569886762390901</c:v>
                </c:pt>
                <c:pt idx="1196">
                  <c:v>-48.359121956548101</c:v>
                </c:pt>
                <c:pt idx="1197">
                  <c:v>-49.150616924096198</c:v>
                </c:pt>
                <c:pt idx="1198">
                  <c:v>-49.942535509957402</c:v>
                </c:pt>
                <c:pt idx="1199">
                  <c:v>-50.738550410749198</c:v>
                </c:pt>
                <c:pt idx="1200">
                  <c:v>-51.536973535140099</c:v>
                </c:pt>
                <c:pt idx="1201">
                  <c:v>-52.3378660387568</c:v>
                </c:pt>
                <c:pt idx="1202">
                  <c:v>-53.141294425093399</c:v>
                </c:pt>
                <c:pt idx="1203">
                  <c:v>-53.9473309193598</c:v>
                </c:pt>
                <c:pt idx="1204">
                  <c:v>-54.756053881567802</c:v>
                </c:pt>
                <c:pt idx="1205">
                  <c:v>-55.567548264937102</c:v>
                </c:pt>
                <c:pt idx="1206">
                  <c:v>-56.381906126887401</c:v>
                </c:pt>
                <c:pt idx="1207">
                  <c:v>-57.199227201346901</c:v>
                </c:pt>
                <c:pt idx="1208">
                  <c:v>-58.019619542935303</c:v>
                </c:pt>
                <c:pt idx="1209">
                  <c:v>-58.843200255805101</c:v>
                </c:pt>
                <c:pt idx="1210">
                  <c:v>-59.670096322722401</c:v>
                </c:pt>
                <c:pt idx="1211">
                  <c:v>-60.500445553468403</c:v>
                </c:pt>
                <c:pt idx="1212">
                  <c:v>-61.345382531123299</c:v>
                </c:pt>
                <c:pt idx="1213">
                  <c:v>-62.183309984258003</c:v>
                </c:pt>
                <c:pt idx="1214">
                  <c:v>-63.025184893608902</c:v>
                </c:pt>
                <c:pt idx="1215">
                  <c:v>-63.8712012948465</c:v>
                </c:pt>
                <c:pt idx="1216">
                  <c:v>-64.721571633907004</c:v>
                </c:pt>
                <c:pt idx="1217">
                  <c:v>-65.576529178685902</c:v>
                </c:pt>
                <c:pt idx="1218">
                  <c:v>-66.436330900458302</c:v>
                </c:pt>
                <c:pt idx="1219">
                  <c:v>-67.301260939963498</c:v>
                </c:pt>
                <c:pt idx="1220">
                  <c:v>-68.171634805934005</c:v>
                </c:pt>
                <c:pt idx="1221">
                  <c:v>-69.047804497451196</c:v>
                </c:pt>
                <c:pt idx="1222">
                  <c:v>-69.9301647998671</c:v>
                </c:pt>
                <c:pt idx="1223">
                  <c:v>-70.819161083070398</c:v>
                </c:pt>
                <c:pt idx="1224">
                  <c:v>-71.715299038757706</c:v>
                </c:pt>
                <c:pt idx="1225">
                  <c:v>-72.631948524012699</c:v>
                </c:pt>
                <c:pt idx="1226">
                  <c:v>-73.544433205579395</c:v>
                </c:pt>
                <c:pt idx="1227">
                  <c:v>-74.466083981756995</c:v>
                </c:pt>
                <c:pt idx="1228">
                  <c:v>-75.3978097112455</c:v>
                </c:pt>
                <c:pt idx="1229">
                  <c:v>-76.340687329091594</c:v>
                </c:pt>
                <c:pt idx="1230">
                  <c:v>-77.296006959426094</c:v>
                </c:pt>
                <c:pt idx="1231">
                  <c:v>-78.2653326186756</c:v>
                </c:pt>
                <c:pt idx="1232">
                  <c:v>-79.250585138471607</c:v>
                </c:pt>
                <c:pt idx="1233">
                  <c:v>-80.254157366565707</c:v>
                </c:pt>
                <c:pt idx="1234">
                  <c:v>-81.279077274193398</c:v>
                </c:pt>
                <c:pt idx="1235">
                  <c:v>-82.329243911880397</c:v>
                </c:pt>
                <c:pt idx="1236">
                  <c:v>-83.409777246129906</c:v>
                </c:pt>
                <c:pt idx="1237">
                  <c:v>-84.514655269291296</c:v>
                </c:pt>
                <c:pt idx="1238">
                  <c:v>-85.678626733483298</c:v>
                </c:pt>
                <c:pt idx="1239">
                  <c:v>-86.902728122209396</c:v>
                </c:pt>
                <c:pt idx="1240">
                  <c:v>-88.206744103513799</c:v>
                </c:pt>
                <c:pt idx="1241">
                  <c:v>-89.621109224310104</c:v>
                </c:pt>
                <c:pt idx="1242">
                  <c:v>-91.195316039891196</c:v>
                </c:pt>
                <c:pt idx="1243">
                  <c:v>-93.015887355040903</c:v>
                </c:pt>
                <c:pt idx="1244">
                  <c:v>-95.249693220725703</c:v>
                </c:pt>
                <c:pt idx="1245">
                  <c:v>-98.267235266379302</c:v>
                </c:pt>
                <c:pt idx="1246">
                  <c:v>-103.090433493768</c:v>
                </c:pt>
                <c:pt idx="1247">
                  <c:v>-113.78033539134</c:v>
                </c:pt>
                <c:pt idx="1248">
                  <c:v>-152.94676068576101</c:v>
                </c:pt>
                <c:pt idx="1249">
                  <c:v>-60.814508065208003</c:v>
                </c:pt>
                <c:pt idx="1250">
                  <c:v>-31.593994447129901</c:v>
                </c:pt>
                <c:pt idx="1251">
                  <c:v>-71.258021135616005</c:v>
                </c:pt>
                <c:pt idx="1252">
                  <c:v>-82.019149496269804</c:v>
                </c:pt>
                <c:pt idx="1253">
                  <c:v>-86.871387553531306</c:v>
                </c:pt>
                <c:pt idx="1254">
                  <c:v>-89.915956287208303</c:v>
                </c:pt>
                <c:pt idx="1255">
                  <c:v>-92.181264053748706</c:v>
                </c:pt>
                <c:pt idx="1256">
                  <c:v>-94.038778078558295</c:v>
                </c:pt>
                <c:pt idx="1257">
                  <c:v>-95.611127029968898</c:v>
                </c:pt>
                <c:pt idx="1258">
                  <c:v>-97.073313929277703</c:v>
                </c:pt>
                <c:pt idx="1259">
                  <c:v>-98.430421611242394</c:v>
                </c:pt>
                <c:pt idx="1260">
                  <c:v>-99.712734289132598</c:v>
                </c:pt>
                <c:pt idx="1261">
                  <c:v>-100.93988789007599</c:v>
                </c:pt>
                <c:pt idx="1262">
                  <c:v>-102.12518025448399</c:v>
                </c:pt>
                <c:pt idx="1263">
                  <c:v>-103.27794159886599</c:v>
                </c:pt>
                <c:pt idx="1264">
                  <c:v>-104.40491511591701</c:v>
                </c:pt>
                <c:pt idx="1265">
                  <c:v>-105.53118923325199</c:v>
                </c:pt>
                <c:pt idx="1266">
                  <c:v>-106.620749458581</c:v>
                </c:pt>
                <c:pt idx="1267">
                  <c:v>-107.696249598039</c:v>
                </c:pt>
                <c:pt idx="1268">
                  <c:v>-108.760002470237</c:v>
                </c:pt>
                <c:pt idx="1269">
                  <c:v>-109.81386518080301</c:v>
                </c:pt>
                <c:pt idx="1270">
                  <c:v>-110.859355410541</c:v>
                </c:pt>
                <c:pt idx="1271">
                  <c:v>-111.897735206245</c:v>
                </c:pt>
                <c:pt idx="1272">
                  <c:v>-112.930072333445</c:v>
                </c:pt>
                <c:pt idx="1273">
                  <c:v>-113.985525113663</c:v>
                </c:pt>
                <c:pt idx="1274">
                  <c:v>-115.007577082922</c:v>
                </c:pt>
                <c:pt idx="1275">
                  <c:v>-116.025980255121</c:v>
                </c:pt>
                <c:pt idx="1276">
                  <c:v>-117.04138052922799</c:v>
                </c:pt>
                <c:pt idx="1277">
                  <c:v>-118.05437066784501</c:v>
                </c:pt>
                <c:pt idx="1278">
                  <c:v>-119.06550234055101</c:v>
                </c:pt>
                <c:pt idx="1279">
                  <c:v>-120.07529560742999</c:v>
                </c:pt>
                <c:pt idx="1280">
                  <c:v>-121.084246462745</c:v>
                </c:pt>
                <c:pt idx="1281">
                  <c:v>-122.05932916063701</c:v>
                </c:pt>
                <c:pt idx="1282">
                  <c:v>-123.068477331522</c:v>
                </c:pt>
                <c:pt idx="1283">
                  <c:v>-124.078215438914</c:v>
                </c:pt>
                <c:pt idx="1284">
                  <c:v>-125.088995494039</c:v>
                </c:pt>
                <c:pt idx="1285">
                  <c:v>-126.101267302021</c:v>
                </c:pt>
                <c:pt idx="1286">
                  <c:v>-127.11548127887799</c:v>
                </c:pt>
                <c:pt idx="1287">
                  <c:v>-128.13209109894899</c:v>
                </c:pt>
                <c:pt idx="1288">
                  <c:v>-129.175900249558</c:v>
                </c:pt>
                <c:pt idx="1289">
                  <c:v>-130.19916387057299</c:v>
                </c:pt>
                <c:pt idx="1290">
                  <c:v>-131.226238940244</c:v>
                </c:pt>
                <c:pt idx="1291">
                  <c:v>-132.257618574113</c:v>
                </c:pt>
                <c:pt idx="1292">
                  <c:v>-133.29381287094</c:v>
                </c:pt>
                <c:pt idx="1293">
                  <c:v>-134.33535224766501</c:v>
                </c:pt>
                <c:pt idx="1294">
                  <c:v>-135.33720956480599</c:v>
                </c:pt>
                <c:pt idx="1295">
                  <c:v>-136.389698023915</c:v>
                </c:pt>
                <c:pt idx="1296">
                  <c:v>-137.449243818426</c:v>
                </c:pt>
                <c:pt idx="1297">
                  <c:v>-138.516499071445</c:v>
                </c:pt>
                <c:pt idx="1298">
                  <c:v>-139.59215975829099</c:v>
                </c:pt>
                <c:pt idx="1299">
                  <c:v>-140.67697253026299</c:v>
                </c:pt>
                <c:pt idx="1300">
                  <c:v>-141.771742627799</c:v>
                </c:pt>
                <c:pt idx="1301">
                  <c:v>-142.905122211205</c:v>
                </c:pt>
                <c:pt idx="1302">
                  <c:v>-144.02307348231599</c:v>
                </c:pt>
                <c:pt idx="1303">
                  <c:v>-145.15386252710101</c:v>
                </c:pt>
                <c:pt idx="1304">
                  <c:v>-146.29864254221599</c:v>
                </c:pt>
                <c:pt idx="1305">
                  <c:v>-147.458696221786</c:v>
                </c:pt>
                <c:pt idx="1306">
                  <c:v>-148.66444750805999</c:v>
                </c:pt>
                <c:pt idx="1307">
                  <c:v>-149.860141072358</c:v>
                </c:pt>
                <c:pt idx="1308">
                  <c:v>-151.076059610257</c:v>
                </c:pt>
                <c:pt idx="1309">
                  <c:v>-152.31438126410399</c:v>
                </c:pt>
                <c:pt idx="1310">
                  <c:v>-153.577688076361</c:v>
                </c:pt>
                <c:pt idx="1311">
                  <c:v>-154.869108409647</c:v>
                </c:pt>
                <c:pt idx="1312">
                  <c:v>-156.19572598214299</c:v>
                </c:pt>
                <c:pt idx="1313">
                  <c:v>-157.55793187366299</c:v>
                </c:pt>
                <c:pt idx="1314">
                  <c:v>-158.96385524435101</c:v>
                </c:pt>
                <c:pt idx="1315">
                  <c:v>-160.42269830201801</c:v>
                </c:pt>
                <c:pt idx="1316">
                  <c:v>-161.947835549133</c:v>
                </c:pt>
                <c:pt idx="1317">
                  <c:v>-163.50352944344201</c:v>
                </c:pt>
                <c:pt idx="1318">
                  <c:v>-165.23220747140201</c:v>
                </c:pt>
                <c:pt idx="1319">
                  <c:v>-167.141282968588</c:v>
                </c:pt>
                <c:pt idx="1320">
                  <c:v>-169.35010035164001</c:v>
                </c:pt>
                <c:pt idx="1321">
                  <c:v>-172.137113247179</c:v>
                </c:pt>
                <c:pt idx="1322">
                  <c:v>-176.374913985511</c:v>
                </c:pt>
                <c:pt idx="1323">
                  <c:v>-186.528771363511</c:v>
                </c:pt>
                <c:pt idx="1324">
                  <c:v>-250.607555607839</c:v>
                </c:pt>
                <c:pt idx="1325">
                  <c:v>-133.043961521325</c:v>
                </c:pt>
                <c:pt idx="1326">
                  <c:v>-161.46438482937899</c:v>
                </c:pt>
                <c:pt idx="1327">
                  <c:v>-167.76066152652001</c:v>
                </c:pt>
                <c:pt idx="1328">
                  <c:v>-171.23708022548499</c:v>
                </c:pt>
                <c:pt idx="1329">
                  <c:v>-173.82820628539801</c:v>
                </c:pt>
                <c:pt idx="1330">
                  <c:v>-176.02454579649</c:v>
                </c:pt>
                <c:pt idx="1331">
                  <c:v>-178.01131750346201</c:v>
                </c:pt>
                <c:pt idx="1332">
                  <c:v>-179.763520404915</c:v>
                </c:pt>
                <c:pt idx="1333">
                  <c:v>-181.542583463466</c:v>
                </c:pt>
                <c:pt idx="1334">
                  <c:v>-183.26982005966599</c:v>
                </c:pt>
                <c:pt idx="1335">
                  <c:v>-184.96198336002399</c:v>
                </c:pt>
                <c:pt idx="1336">
                  <c:v>-186.69420141090799</c:v>
                </c:pt>
                <c:pt idx="1337">
                  <c:v>-188.35136862163199</c:v>
                </c:pt>
                <c:pt idx="1338">
                  <c:v>-189.99939423790201</c:v>
                </c:pt>
                <c:pt idx="1339">
                  <c:v>-191.64333493197699</c:v>
                </c:pt>
                <c:pt idx="1340">
                  <c:v>-193.32719223275501</c:v>
                </c:pt>
                <c:pt idx="1341">
                  <c:v>-194.975979982789</c:v>
                </c:pt>
                <c:pt idx="1342">
                  <c:v>-196.632287578654</c:v>
                </c:pt>
                <c:pt idx="1343">
                  <c:v>-198.29942392390799</c:v>
                </c:pt>
                <c:pt idx="1344">
                  <c:v>-199.98059341591599</c:v>
                </c:pt>
                <c:pt idx="1345">
                  <c:v>-201.77938745541101</c:v>
                </c:pt>
                <c:pt idx="1346">
                  <c:v>-203.50414663248</c:v>
                </c:pt>
                <c:pt idx="1347">
                  <c:v>-205.252847841993</c:v>
                </c:pt>
                <c:pt idx="1348">
                  <c:v>-207.02887662585201</c:v>
                </c:pt>
                <c:pt idx="1349">
                  <c:v>-208.61330697579501</c:v>
                </c:pt>
                <c:pt idx="1350">
                  <c:v>-210.44412895734101</c:v>
                </c:pt>
                <c:pt idx="1351">
                  <c:v>-212.313158194105</c:v>
                </c:pt>
                <c:pt idx="1352">
                  <c:v>-214.26796128465401</c:v>
                </c:pt>
                <c:pt idx="1353">
                  <c:v>-216.227540373235</c:v>
                </c:pt>
                <c:pt idx="1354">
                  <c:v>-218.23994579560301</c:v>
                </c:pt>
                <c:pt idx="1355">
                  <c:v>-220.31125656410001</c:v>
                </c:pt>
                <c:pt idx="1356">
                  <c:v>-222.61935354615301</c:v>
                </c:pt>
                <c:pt idx="1357">
                  <c:v>-224.840239353768</c:v>
                </c:pt>
                <c:pt idx="1358">
                  <c:v>-227.14514641200901</c:v>
                </c:pt>
                <c:pt idx="1359">
                  <c:v>-229.54577667242401</c:v>
                </c:pt>
                <c:pt idx="1360">
                  <c:v>-231.72195993636501</c:v>
                </c:pt>
                <c:pt idx="1361">
                  <c:v>-234.34713147749201</c:v>
                </c:pt>
                <c:pt idx="1362">
                  <c:v>-237.131075009054</c:v>
                </c:pt>
                <c:pt idx="1363">
                  <c:v>-240.359328141768</c:v>
                </c:pt>
                <c:pt idx="1364">
                  <c:v>-243.65299012110501</c:v>
                </c:pt>
                <c:pt idx="1365">
                  <c:v>-247.42321146686101</c:v>
                </c:pt>
                <c:pt idx="1366">
                  <c:v>-252.226653102927</c:v>
                </c:pt>
                <c:pt idx="1367">
                  <c:v>-260.366666820273</c:v>
                </c:pt>
                <c:pt idx="1368">
                  <c:v>-324.682880854183</c:v>
                </c:pt>
                <c:pt idx="1369">
                  <c:v>-231.884123061715</c:v>
                </c:pt>
                <c:pt idx="1370">
                  <c:v>-250.936160945095</c:v>
                </c:pt>
                <c:pt idx="1371">
                  <c:v>-257.641613374202</c:v>
                </c:pt>
                <c:pt idx="1372">
                  <c:v>-262.70559163385298</c:v>
                </c:pt>
                <c:pt idx="1373">
                  <c:v>-267.091321035146</c:v>
                </c:pt>
                <c:pt idx="1374">
                  <c:v>-271.56963141331101</c:v>
                </c:pt>
                <c:pt idx="1375">
                  <c:v>-276.06323811019899</c:v>
                </c:pt>
                <c:pt idx="1376">
                  <c:v>-280.679023677266</c:v>
                </c:pt>
                <c:pt idx="1377">
                  <c:v>-285.38903915134199</c:v>
                </c:pt>
                <c:pt idx="1378">
                  <c:v>-290.25726484995499</c:v>
                </c:pt>
                <c:pt idx="1379">
                  <c:v>-295.71268716877</c:v>
                </c:pt>
                <c:pt idx="1380">
                  <c:v>-300.947613072134</c:v>
                </c:pt>
                <c:pt idx="1381">
                  <c:v>-306.368017359899</c:v>
                </c:pt>
                <c:pt idx="1382">
                  <c:v>-311.369581332731</c:v>
                </c:pt>
                <c:pt idx="1383">
                  <c:v>-317.14774803074403</c:v>
                </c:pt>
                <c:pt idx="1384">
                  <c:v>-323.12479422809298</c:v>
                </c:pt>
                <c:pt idx="1385">
                  <c:v>-329.17027017744198</c:v>
                </c:pt>
                <c:pt idx="1386">
                  <c:v>-335.29312112569801</c:v>
                </c:pt>
                <c:pt idx="1387">
                  <c:v>-341.70588387641698</c:v>
                </c:pt>
                <c:pt idx="1388">
                  <c:v>-347.818719279162</c:v>
                </c:pt>
                <c:pt idx="1389">
                  <c:v>-353.88344220095797</c:v>
                </c:pt>
                <c:pt idx="1390">
                  <c:v>-359.95314382502698</c:v>
                </c:pt>
                <c:pt idx="1391">
                  <c:v>-365.84514035489599</c:v>
                </c:pt>
                <c:pt idx="1392">
                  <c:v>-371.62582621126899</c:v>
                </c:pt>
                <c:pt idx="1393">
                  <c:v>-377.06841525810302</c:v>
                </c:pt>
                <c:pt idx="1394">
                  <c:v>-382.65309416836402</c:v>
                </c:pt>
                <c:pt idx="1395">
                  <c:v>-388.31195835467997</c:v>
                </c:pt>
                <c:pt idx="1396">
                  <c:v>-393.93266273877498</c:v>
                </c:pt>
                <c:pt idx="1397">
                  <c:v>-399.90263776178898</c:v>
                </c:pt>
                <c:pt idx="1398">
                  <c:v>-407.40836849502898</c:v>
                </c:pt>
                <c:pt idx="1399">
                  <c:v>-428.88185211384803</c:v>
                </c:pt>
                <c:pt idx="1400">
                  <c:v>-383.51645142898201</c:v>
                </c:pt>
                <c:pt idx="1401">
                  <c:v>-407.34405322303297</c:v>
                </c:pt>
                <c:pt idx="1402">
                  <c:v>-414.39576887638202</c:v>
                </c:pt>
                <c:pt idx="1403">
                  <c:v>-419.55188789397698</c:v>
                </c:pt>
                <c:pt idx="1404">
                  <c:v>-424.06192261646601</c:v>
                </c:pt>
                <c:pt idx="1405">
                  <c:v>-428.09771153924498</c:v>
                </c:pt>
                <c:pt idx="1406">
                  <c:v>-432.01254903380101</c:v>
                </c:pt>
                <c:pt idx="1407">
                  <c:v>-435.890186021305</c:v>
                </c:pt>
                <c:pt idx="1408">
                  <c:v>-439.49060201853803</c:v>
                </c:pt>
                <c:pt idx="1409">
                  <c:v>-442.98066172127898</c:v>
                </c:pt>
                <c:pt idx="1410">
                  <c:v>-446.37755737028101</c:v>
                </c:pt>
                <c:pt idx="1411">
                  <c:v>-449.59739778998602</c:v>
                </c:pt>
                <c:pt idx="1412">
                  <c:v>-452.878950818975</c:v>
                </c:pt>
                <c:pt idx="1413">
                  <c:v>-456.12828915108997</c:v>
                </c:pt>
                <c:pt idx="1414">
                  <c:v>-459.509987549546</c:v>
                </c:pt>
                <c:pt idx="1415">
                  <c:v>-462.74977377418702</c:v>
                </c:pt>
                <c:pt idx="1416">
                  <c:v>-465.733404850451</c:v>
                </c:pt>
                <c:pt idx="1417">
                  <c:v>-469.037642657839</c:v>
                </c:pt>
                <c:pt idx="1418">
                  <c:v>-472.57142147972201</c:v>
                </c:pt>
                <c:pt idx="1419">
                  <c:v>-476.07783854976901</c:v>
                </c:pt>
                <c:pt idx="1420">
                  <c:v>-479.933128321482</c:v>
                </c:pt>
                <c:pt idx="1421">
                  <c:v>-484.00410027233801</c:v>
                </c:pt>
                <c:pt idx="1422">
                  <c:v>-488.93476308647899</c:v>
                </c:pt>
                <c:pt idx="1423">
                  <c:v>-498.78434342155799</c:v>
                </c:pt>
                <c:pt idx="1424">
                  <c:v>-442.49247068739299</c:v>
                </c:pt>
                <c:pt idx="1425">
                  <c:v>-488.89713340121699</c:v>
                </c:pt>
                <c:pt idx="1426">
                  <c:v>-495.14501047124099</c:v>
                </c:pt>
                <c:pt idx="1427">
                  <c:v>-499.64513135559798</c:v>
                </c:pt>
                <c:pt idx="1428">
                  <c:v>-503.77943588258898</c:v>
                </c:pt>
                <c:pt idx="1429">
                  <c:v>-507.34853183208202</c:v>
                </c:pt>
                <c:pt idx="1430">
                  <c:v>-510.94474208261801</c:v>
                </c:pt>
                <c:pt idx="1431">
                  <c:v>-514.482714802896</c:v>
                </c:pt>
                <c:pt idx="1432">
                  <c:v>-517.97810033343296</c:v>
                </c:pt>
                <c:pt idx="1433">
                  <c:v>-521.62695029558301</c:v>
                </c:pt>
                <c:pt idx="1434">
                  <c:v>-525.14143207094696</c:v>
                </c:pt>
                <c:pt idx="1435">
                  <c:v>-528.759613019168</c:v>
                </c:pt>
                <c:pt idx="1436">
                  <c:v>-532.41022591875003</c:v>
                </c:pt>
                <c:pt idx="1437">
                  <c:v>-535.87994757252</c:v>
                </c:pt>
                <c:pt idx="1438">
                  <c:v>-539.92616670712005</c:v>
                </c:pt>
                <c:pt idx="1439">
                  <c:v>-544.01657428538499</c:v>
                </c:pt>
                <c:pt idx="1440">
                  <c:v>-548.51570261175402</c:v>
                </c:pt>
                <c:pt idx="1441">
                  <c:v>-553.38918480517702</c:v>
                </c:pt>
                <c:pt idx="1442">
                  <c:v>-558.97782358433506</c:v>
                </c:pt>
                <c:pt idx="1443">
                  <c:v>-572.20003637863897</c:v>
                </c:pt>
                <c:pt idx="1444">
                  <c:v>-547.83322038186805</c:v>
                </c:pt>
                <c:pt idx="1445">
                  <c:v>-564.74461557468305</c:v>
                </c:pt>
                <c:pt idx="1446">
                  <c:v>-571.62634438280395</c:v>
                </c:pt>
                <c:pt idx="1447">
                  <c:v>-577.39372433579297</c:v>
                </c:pt>
                <c:pt idx="1448">
                  <c:v>-582.52291570557895</c:v>
                </c:pt>
                <c:pt idx="1449">
                  <c:v>-588.09275586992703</c:v>
                </c:pt>
                <c:pt idx="1450">
                  <c:v>-593.95853693841002</c:v>
                </c:pt>
                <c:pt idx="1451">
                  <c:v>-600.33876971854704</c:v>
                </c:pt>
                <c:pt idx="1452">
                  <c:v>-606.72823031434905</c:v>
                </c:pt>
                <c:pt idx="1453">
                  <c:v>-612.75292717480102</c:v>
                </c:pt>
                <c:pt idx="1454">
                  <c:v>-620.27227285675099</c:v>
                </c:pt>
                <c:pt idx="1455">
                  <c:v>-629.00031023073302</c:v>
                </c:pt>
                <c:pt idx="1456">
                  <c:v>-638.08199231780804</c:v>
                </c:pt>
                <c:pt idx="1457">
                  <c:v>-648.34678359157704</c:v>
                </c:pt>
                <c:pt idx="1458">
                  <c:v>-659.33605263567495</c:v>
                </c:pt>
                <c:pt idx="1459">
                  <c:v>-673.04907281659496</c:v>
                </c:pt>
                <c:pt idx="1460">
                  <c:v>-707.57788908446605</c:v>
                </c:pt>
                <c:pt idx="1461">
                  <c:v>-684.576120237336</c:v>
                </c:pt>
                <c:pt idx="1462">
                  <c:v>-702.00280462547505</c:v>
                </c:pt>
                <c:pt idx="1463">
                  <c:v>-715.49259202518601</c:v>
                </c:pt>
                <c:pt idx="1464">
                  <c:v>-727.68299507085101</c:v>
                </c:pt>
                <c:pt idx="1465">
                  <c:v>-738.80164692402798</c:v>
                </c:pt>
                <c:pt idx="1466">
                  <c:v>-748.81984204448497</c:v>
                </c:pt>
                <c:pt idx="1467">
                  <c:v>-757.81790880267897</c:v>
                </c:pt>
                <c:pt idx="1468">
                  <c:v>-765.85212043653598</c:v>
                </c:pt>
                <c:pt idx="1469">
                  <c:v>-773.65310272182398</c:v>
                </c:pt>
                <c:pt idx="1470">
                  <c:v>-781.25970135434204</c:v>
                </c:pt>
                <c:pt idx="1471">
                  <c:v>-788.431955954469</c:v>
                </c:pt>
                <c:pt idx="1472">
                  <c:v>-795.13711527787405</c:v>
                </c:pt>
                <c:pt idx="1473">
                  <c:v>-802.91206155254895</c:v>
                </c:pt>
                <c:pt idx="1474">
                  <c:v>-813.18394391166498</c:v>
                </c:pt>
                <c:pt idx="1475">
                  <c:v>-783.81659415486604</c:v>
                </c:pt>
                <c:pt idx="1476">
                  <c:v>-815.707503717657</c:v>
                </c:pt>
                <c:pt idx="1477">
                  <c:v>-823.56599362555198</c:v>
                </c:pt>
                <c:pt idx="1478">
                  <c:v>-830.34081608650501</c:v>
                </c:pt>
                <c:pt idx="1479">
                  <c:v>-836.33152490503005</c:v>
                </c:pt>
                <c:pt idx="1480">
                  <c:v>-841.92340573750596</c:v>
                </c:pt>
                <c:pt idx="1481">
                  <c:v>-847.53265855733696</c:v>
                </c:pt>
                <c:pt idx="1482">
                  <c:v>-853.39192267930105</c:v>
                </c:pt>
                <c:pt idx="1483">
                  <c:v>-859.32107631756401</c:v>
                </c:pt>
                <c:pt idx="1484">
                  <c:v>-865.20780353112605</c:v>
                </c:pt>
                <c:pt idx="1485">
                  <c:v>-870.96307363087396</c:v>
                </c:pt>
                <c:pt idx="1486">
                  <c:v>-878.24918752001599</c:v>
                </c:pt>
                <c:pt idx="1487">
                  <c:v>-889.43386480378501</c:v>
                </c:pt>
                <c:pt idx="1488">
                  <c:v>-877.59205769769096</c:v>
                </c:pt>
                <c:pt idx="1489">
                  <c:v>-891.82291496012294</c:v>
                </c:pt>
                <c:pt idx="1490">
                  <c:v>-899.55085483369396</c:v>
                </c:pt>
                <c:pt idx="1491">
                  <c:v>-906.70584176580496</c:v>
                </c:pt>
                <c:pt idx="1492">
                  <c:v>-912.92105698886098</c:v>
                </c:pt>
                <c:pt idx="1493">
                  <c:v>-919.92496956171897</c:v>
                </c:pt>
                <c:pt idx="1494">
                  <c:v>-927.14496006291904</c:v>
                </c:pt>
                <c:pt idx="1495">
                  <c:v>-933.99802422938501</c:v>
                </c:pt>
                <c:pt idx="1496">
                  <c:v>-942.23003137374496</c:v>
                </c:pt>
                <c:pt idx="1497">
                  <c:v>-951.59137411911001</c:v>
                </c:pt>
                <c:pt idx="1498">
                  <c:v>-963.05912041122599</c:v>
                </c:pt>
                <c:pt idx="1499">
                  <c:v>-992.61726271745999</c:v>
                </c:pt>
                <c:pt idx="1500">
                  <c:v>-976.46041778560198</c:v>
                </c:pt>
              </c:numCache>
            </c:numRef>
          </c:yVal>
          <c:smooth val="1"/>
          <c:extLst>
            <c:ext xmlns:c16="http://schemas.microsoft.com/office/drawing/2014/chart" uri="{C3380CC4-5D6E-409C-BE32-E72D297353CC}">
              <c16:uniqueId val="{00000003-F16E-481A-9C24-B6220F72B8B7}"/>
            </c:ext>
          </c:extLst>
        </c:ser>
        <c:ser>
          <c:idx val="3"/>
          <c:order val="3"/>
          <c:tx>
            <c:v>phase_TEST</c:v>
          </c:tx>
          <c:spPr>
            <a:ln>
              <a:solidFill>
                <a:srgbClr val="C00000"/>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1A'!$G$5:$G$204</c:f>
              <c:numCache>
                <c:formatCode>General</c:formatCode>
                <c:ptCount val="200"/>
                <c:pt idx="0">
                  <c:v>4.8397595027832798</c:v>
                </c:pt>
                <c:pt idx="1">
                  <c:v>4.94185293161138</c:v>
                </c:pt>
                <c:pt idx="2">
                  <c:v>5.2144951096762497</c:v>
                </c:pt>
                <c:pt idx="3">
                  <c:v>5.2204656908203404</c:v>
                </c:pt>
                <c:pt idx="4">
                  <c:v>5.0584921830204097</c:v>
                </c:pt>
                <c:pt idx="5">
                  <c:v>5.8849632129459399</c:v>
                </c:pt>
                <c:pt idx="6">
                  <c:v>5.8802470593969298</c:v>
                </c:pt>
                <c:pt idx="7">
                  <c:v>5.83017012100896</c:v>
                </c:pt>
                <c:pt idx="8">
                  <c:v>6.6802151256844899</c:v>
                </c:pt>
                <c:pt idx="9">
                  <c:v>6.1936449239648503</c:v>
                </c:pt>
                <c:pt idx="10">
                  <c:v>7.8852110330301501</c:v>
                </c:pt>
                <c:pt idx="11">
                  <c:v>7.8296389058886504</c:v>
                </c:pt>
                <c:pt idx="12">
                  <c:v>7.9299442391372601</c:v>
                </c:pt>
                <c:pt idx="13">
                  <c:v>8.1420133235992207</c:v>
                </c:pt>
                <c:pt idx="14">
                  <c:v>8.8353147777460794</c:v>
                </c:pt>
                <c:pt idx="15">
                  <c:v>9.3204935051954401</c:v>
                </c:pt>
                <c:pt idx="16">
                  <c:v>9.42213910879188</c:v>
                </c:pt>
                <c:pt idx="17">
                  <c:v>9.8778923139998298</c:v>
                </c:pt>
                <c:pt idx="18">
                  <c:v>10.0479911748833</c:v>
                </c:pt>
                <c:pt idx="19">
                  <c:v>11.1857287246164</c:v>
                </c:pt>
                <c:pt idx="20">
                  <c:v>11.3526569399636</c:v>
                </c:pt>
                <c:pt idx="21">
                  <c:v>11.8453933362859</c:v>
                </c:pt>
                <c:pt idx="22">
                  <c:v>12.386721321475401</c:v>
                </c:pt>
                <c:pt idx="23">
                  <c:v>12.808845380586</c:v>
                </c:pt>
                <c:pt idx="24">
                  <c:v>13.236981941998</c:v>
                </c:pt>
                <c:pt idx="25">
                  <c:v>13.788806581806099</c:v>
                </c:pt>
                <c:pt idx="26">
                  <c:v>14.5013904764477</c:v>
                </c:pt>
                <c:pt idx="27">
                  <c:v>14.5840680015194</c:v>
                </c:pt>
                <c:pt idx="28">
                  <c:v>15.776941574498499</c:v>
                </c:pt>
                <c:pt idx="29">
                  <c:v>15.9488086325055</c:v>
                </c:pt>
                <c:pt idx="30">
                  <c:v>16.141922295507001</c:v>
                </c:pt>
                <c:pt idx="31">
                  <c:v>15.413826038613299</c:v>
                </c:pt>
                <c:pt idx="32">
                  <c:v>17.784191922776699</c:v>
                </c:pt>
                <c:pt idx="33">
                  <c:v>18.656338814702401</c:v>
                </c:pt>
                <c:pt idx="34">
                  <c:v>19.212687973752701</c:v>
                </c:pt>
                <c:pt idx="35">
                  <c:v>19.899226291895999</c:v>
                </c:pt>
                <c:pt idx="36">
                  <c:v>20.5343393018622</c:v>
                </c:pt>
                <c:pt idx="37">
                  <c:v>20.943582659505701</c:v>
                </c:pt>
                <c:pt idx="38">
                  <c:v>21.579218437812401</c:v>
                </c:pt>
                <c:pt idx="39">
                  <c:v>22.2967277404952</c:v>
                </c:pt>
                <c:pt idx="40">
                  <c:v>23.223320718030799</c:v>
                </c:pt>
                <c:pt idx="41">
                  <c:v>23.737549091358598</c:v>
                </c:pt>
                <c:pt idx="42">
                  <c:v>24.2526417122467</c:v>
                </c:pt>
                <c:pt idx="43">
                  <c:v>24.991963485780399</c:v>
                </c:pt>
                <c:pt idx="44">
                  <c:v>25.1699134376322</c:v>
                </c:pt>
                <c:pt idx="45">
                  <c:v>25.949297143071298</c:v>
                </c:pt>
                <c:pt idx="46">
                  <c:v>26.530831997791601</c:v>
                </c:pt>
                <c:pt idx="47">
                  <c:v>27.257272013710601</c:v>
                </c:pt>
                <c:pt idx="48">
                  <c:v>27.722826834376399</c:v>
                </c:pt>
                <c:pt idx="49">
                  <c:v>28.118223482111802</c:v>
                </c:pt>
                <c:pt idx="50">
                  <c:v>28.3695652906028</c:v>
                </c:pt>
                <c:pt idx="51">
                  <c:v>28.832056448622701</c:v>
                </c:pt>
                <c:pt idx="52">
                  <c:v>29.160425134035801</c:v>
                </c:pt>
                <c:pt idx="53">
                  <c:v>29.724564576432801</c:v>
                </c:pt>
                <c:pt idx="54">
                  <c:v>30.094663027264499</c:v>
                </c:pt>
                <c:pt idx="55">
                  <c:v>30.374097648449201</c:v>
                </c:pt>
                <c:pt idx="56">
                  <c:v>30.731216339614299</c:v>
                </c:pt>
                <c:pt idx="57">
                  <c:v>30.930108615942999</c:v>
                </c:pt>
                <c:pt idx="58">
                  <c:v>31.1358935960689</c:v>
                </c:pt>
                <c:pt idx="59">
                  <c:v>31.4610756443521</c:v>
                </c:pt>
                <c:pt idx="60">
                  <c:v>31.473379827447399</c:v>
                </c:pt>
                <c:pt idx="61">
                  <c:v>31.713874449456501</c:v>
                </c:pt>
                <c:pt idx="62">
                  <c:v>31.901396801801599</c:v>
                </c:pt>
                <c:pt idx="63">
                  <c:v>32.195646814727901</c:v>
                </c:pt>
                <c:pt idx="64">
                  <c:v>32.2500625362227</c:v>
                </c:pt>
                <c:pt idx="65">
                  <c:v>32.379689202306203</c:v>
                </c:pt>
                <c:pt idx="66">
                  <c:v>32.5520330080465</c:v>
                </c:pt>
                <c:pt idx="67">
                  <c:v>32.734378229652698</c:v>
                </c:pt>
                <c:pt idx="68">
                  <c:v>32.959746845319302</c:v>
                </c:pt>
                <c:pt idx="69">
                  <c:v>33.163634370959301</c:v>
                </c:pt>
                <c:pt idx="70">
                  <c:v>33.374266332648197</c:v>
                </c:pt>
                <c:pt idx="71">
                  <c:v>33.594496093852001</c:v>
                </c:pt>
                <c:pt idx="72">
                  <c:v>33.730485542657398</c:v>
                </c:pt>
                <c:pt idx="73">
                  <c:v>33.876992629274497</c:v>
                </c:pt>
                <c:pt idx="74">
                  <c:v>34.229783414424098</c:v>
                </c:pt>
                <c:pt idx="75">
                  <c:v>34.491728593740497</c:v>
                </c:pt>
                <c:pt idx="76">
                  <c:v>34.691094332391899</c:v>
                </c:pt>
                <c:pt idx="77">
                  <c:v>35.019178059153198</c:v>
                </c:pt>
                <c:pt idx="78">
                  <c:v>35.259332606990597</c:v>
                </c:pt>
                <c:pt idx="79">
                  <c:v>35.709677404451099</c:v>
                </c:pt>
                <c:pt idx="80">
                  <c:v>36.005461701492997</c:v>
                </c:pt>
                <c:pt idx="81">
                  <c:v>36.378272026769899</c:v>
                </c:pt>
                <c:pt idx="82">
                  <c:v>36.853988266911799</c:v>
                </c:pt>
                <c:pt idx="83">
                  <c:v>37.242215028205401</c:v>
                </c:pt>
                <c:pt idx="84">
                  <c:v>37.806602359582101</c:v>
                </c:pt>
                <c:pt idx="85">
                  <c:v>38.219903489781899</c:v>
                </c:pt>
                <c:pt idx="86">
                  <c:v>38.729681951835502</c:v>
                </c:pt>
                <c:pt idx="87">
                  <c:v>39.216264048147401</c:v>
                </c:pt>
                <c:pt idx="88">
                  <c:v>39.7756689900081</c:v>
                </c:pt>
                <c:pt idx="89">
                  <c:v>40.233527778336303</c:v>
                </c:pt>
                <c:pt idx="90">
                  <c:v>40.866241560242798</c:v>
                </c:pt>
                <c:pt idx="91">
                  <c:v>41.476716060560697</c:v>
                </c:pt>
                <c:pt idx="92">
                  <c:v>42.035061106718601</c:v>
                </c:pt>
                <c:pt idx="93">
                  <c:v>42.601219869918701</c:v>
                </c:pt>
                <c:pt idx="94">
                  <c:v>43.252106649140003</c:v>
                </c:pt>
                <c:pt idx="95">
                  <c:v>43.801464129100999</c:v>
                </c:pt>
                <c:pt idx="96">
                  <c:v>44.381059966737602</c:v>
                </c:pt>
                <c:pt idx="97">
                  <c:v>44.992076787957998</c:v>
                </c:pt>
                <c:pt idx="98">
                  <c:v>45.559925251986499</c:v>
                </c:pt>
                <c:pt idx="99">
                  <c:v>46.067387729570498</c:v>
                </c:pt>
                <c:pt idx="100">
                  <c:v>46.579852546100497</c:v>
                </c:pt>
                <c:pt idx="101">
                  <c:v>47.105473418938701</c:v>
                </c:pt>
                <c:pt idx="102">
                  <c:v>47.246032141773803</c:v>
                </c:pt>
                <c:pt idx="103">
                  <c:v>48.565937007576203</c:v>
                </c:pt>
                <c:pt idx="104">
                  <c:v>49.048073751027601</c:v>
                </c:pt>
                <c:pt idx="105">
                  <c:v>49.482664236921401</c:v>
                </c:pt>
                <c:pt idx="106">
                  <c:v>49.819162661444103</c:v>
                </c:pt>
                <c:pt idx="107">
                  <c:v>50.262438954127198</c:v>
                </c:pt>
                <c:pt idx="108">
                  <c:v>50.538276369423102</c:v>
                </c:pt>
                <c:pt idx="109">
                  <c:v>50.956796956647999</c:v>
                </c:pt>
                <c:pt idx="110">
                  <c:v>51.126072328000497</c:v>
                </c:pt>
                <c:pt idx="111">
                  <c:v>51.323384515597802</c:v>
                </c:pt>
                <c:pt idx="112">
                  <c:v>51.590086189957397</c:v>
                </c:pt>
                <c:pt idx="113">
                  <c:v>51.617021416276103</c:v>
                </c:pt>
                <c:pt idx="114">
                  <c:v>51.603832786378398</c:v>
                </c:pt>
                <c:pt idx="115">
                  <c:v>51.6202312412873</c:v>
                </c:pt>
                <c:pt idx="116">
                  <c:v>51.533701948671897</c:v>
                </c:pt>
                <c:pt idx="117">
                  <c:v>51.455693904647603</c:v>
                </c:pt>
                <c:pt idx="118">
                  <c:v>51.221313072197802</c:v>
                </c:pt>
                <c:pt idx="119">
                  <c:v>51.1399392683538</c:v>
                </c:pt>
                <c:pt idx="120">
                  <c:v>50.7430810922896</c:v>
                </c:pt>
                <c:pt idx="121">
                  <c:v>50.456576739053197</c:v>
                </c:pt>
                <c:pt idx="122">
                  <c:v>50.007853940041599</c:v>
                </c:pt>
                <c:pt idx="123">
                  <c:v>49.386081043145602</c:v>
                </c:pt>
                <c:pt idx="124">
                  <c:v>48.828788761738302</c:v>
                </c:pt>
                <c:pt idx="125">
                  <c:v>48.1419741831971</c:v>
                </c:pt>
                <c:pt idx="126">
                  <c:v>47.295945585374099</c:v>
                </c:pt>
                <c:pt idx="127">
                  <c:v>46.6176474988251</c:v>
                </c:pt>
                <c:pt idx="128">
                  <c:v>46.255369147105199</c:v>
                </c:pt>
                <c:pt idx="129">
                  <c:v>44.902119846676797</c:v>
                </c:pt>
                <c:pt idx="130">
                  <c:v>43.6437231668652</c:v>
                </c:pt>
                <c:pt idx="131">
                  <c:v>42.6270152153553</c:v>
                </c:pt>
                <c:pt idx="132">
                  <c:v>41.4814456407425</c:v>
                </c:pt>
                <c:pt idx="133">
                  <c:v>39.9658238577871</c:v>
                </c:pt>
                <c:pt idx="134">
                  <c:v>39.122873265764497</c:v>
                </c:pt>
                <c:pt idx="135">
                  <c:v>37.384650894952998</c:v>
                </c:pt>
                <c:pt idx="136">
                  <c:v>35.636866130647398</c:v>
                </c:pt>
                <c:pt idx="137">
                  <c:v>34.074081001270102</c:v>
                </c:pt>
                <c:pt idx="138">
                  <c:v>32.1606146696884</c:v>
                </c:pt>
                <c:pt idx="139">
                  <c:v>30.749694694975801</c:v>
                </c:pt>
                <c:pt idx="140">
                  <c:v>26.783742005041901</c:v>
                </c:pt>
                <c:pt idx="141">
                  <c:v>27.251776845815598</c:v>
                </c:pt>
                <c:pt idx="142">
                  <c:v>24.617618840527101</c:v>
                </c:pt>
                <c:pt idx="143">
                  <c:v>21.946363563054799</c:v>
                </c:pt>
                <c:pt idx="144">
                  <c:v>19.265004770657399</c:v>
                </c:pt>
                <c:pt idx="145">
                  <c:v>15.6596472299764</c:v>
                </c:pt>
                <c:pt idx="146">
                  <c:v>13.3161191274032</c:v>
                </c:pt>
                <c:pt idx="147">
                  <c:v>8.92022128416545</c:v>
                </c:pt>
                <c:pt idx="148">
                  <c:v>6.8928281107181304</c:v>
                </c:pt>
                <c:pt idx="149">
                  <c:v>2.95899990792751</c:v>
                </c:pt>
                <c:pt idx="150">
                  <c:v>3.1065755115165099</c:v>
                </c:pt>
                <c:pt idx="151">
                  <c:v>-3.5990459667690802</c:v>
                </c:pt>
                <c:pt idx="152">
                  <c:v>-5.1245220860173797</c:v>
                </c:pt>
                <c:pt idx="153">
                  <c:v>-9.7476333601561205</c:v>
                </c:pt>
                <c:pt idx="154">
                  <c:v>-12.259084636167399</c:v>
                </c:pt>
                <c:pt idx="155">
                  <c:v>-19.102610129011701</c:v>
                </c:pt>
                <c:pt idx="156">
                  <c:v>-18.483743753759398</c:v>
                </c:pt>
                <c:pt idx="157">
                  <c:v>-27.834522840482499</c:v>
                </c:pt>
                <c:pt idx="158">
                  <c:v>-31.599881148565299</c:v>
                </c:pt>
                <c:pt idx="159">
                  <c:v>-33.164573225677699</c:v>
                </c:pt>
                <c:pt idx="160">
                  <c:v>-40.4104673683455</c:v>
                </c:pt>
                <c:pt idx="161">
                  <c:v>-44.061843731892701</c:v>
                </c:pt>
                <c:pt idx="162">
                  <c:v>-52.459829073658703</c:v>
                </c:pt>
                <c:pt idx="163">
                  <c:v>-53.1878591258792</c:v>
                </c:pt>
                <c:pt idx="164">
                  <c:v>-59.701204485707997</c:v>
                </c:pt>
                <c:pt idx="165">
                  <c:v>-67.176679774098901</c:v>
                </c:pt>
                <c:pt idx="166">
                  <c:v>-77.800674064431107</c:v>
                </c:pt>
                <c:pt idx="167">
                  <c:v>-77.993069358728704</c:v>
                </c:pt>
                <c:pt idx="168">
                  <c:v>-82.787972186427098</c:v>
                </c:pt>
                <c:pt idx="169">
                  <c:v>-90.206561950203096</c:v>
                </c:pt>
                <c:pt idx="170">
                  <c:v>-88.619833574033706</c:v>
                </c:pt>
                <c:pt idx="171">
                  <c:v>-99.611500857731997</c:v>
                </c:pt>
                <c:pt idx="172">
                  <c:v>-84.434966197167398</c:v>
                </c:pt>
                <c:pt idx="173">
                  <c:v>-89.053369479415906</c:v>
                </c:pt>
                <c:pt idx="174">
                  <c:v>-81.851911721030504</c:v>
                </c:pt>
                <c:pt idx="175">
                  <c:v>-97.377265052889001</c:v>
                </c:pt>
                <c:pt idx="176">
                  <c:v>-104.745956123813</c:v>
                </c:pt>
                <c:pt idx="177">
                  <c:v>-108.096899969243</c:v>
                </c:pt>
                <c:pt idx="178">
                  <c:v>-106.511242540674</c:v>
                </c:pt>
                <c:pt idx="179">
                  <c:v>-118.91129560434599</c:v>
                </c:pt>
                <c:pt idx="180">
                  <c:v>-119.716681433904</c:v>
                </c:pt>
                <c:pt idx="181">
                  <c:v>-121.568687711168</c:v>
                </c:pt>
                <c:pt idx="182">
                  <c:v>-121.110996274782</c:v>
                </c:pt>
                <c:pt idx="183">
                  <c:v>-119.864770174421</c:v>
                </c:pt>
                <c:pt idx="184">
                  <c:v>-112.728229432902</c:v>
                </c:pt>
                <c:pt idx="185">
                  <c:v>-109.75810350299901</c:v>
                </c:pt>
                <c:pt idx="186">
                  <c:v>-114.970487809944</c:v>
                </c:pt>
                <c:pt idx="187">
                  <c:v>-116.965955833732</c:v>
                </c:pt>
                <c:pt idx="188">
                  <c:v>-107.99759250263</c:v>
                </c:pt>
                <c:pt idx="189">
                  <c:v>-114.79784248366801</c:v>
                </c:pt>
                <c:pt idx="190">
                  <c:v>-111.790030347175</c:v>
                </c:pt>
                <c:pt idx="191">
                  <c:v>-115.976559312359</c:v>
                </c:pt>
                <c:pt idx="192">
                  <c:v>-102.710643229643</c:v>
                </c:pt>
                <c:pt idx="193">
                  <c:v>-103.871600248953</c:v>
                </c:pt>
                <c:pt idx="194">
                  <c:v>-99.901071249167401</c:v>
                </c:pt>
                <c:pt idx="195">
                  <c:v>-102.605810476626</c:v>
                </c:pt>
                <c:pt idx="196">
                  <c:v>-94.013516371605903</c:v>
                </c:pt>
                <c:pt idx="197">
                  <c:v>-95.073061819852995</c:v>
                </c:pt>
                <c:pt idx="198">
                  <c:v>-92.975980964464597</c:v>
                </c:pt>
                <c:pt idx="199">
                  <c:v>-96.143030558322806</c:v>
                </c:pt>
              </c:numCache>
            </c:numRef>
          </c:yVal>
          <c:smooth val="1"/>
          <c:extLst>
            <c:ext xmlns:c16="http://schemas.microsoft.com/office/drawing/2014/chart" uri="{C3380CC4-5D6E-409C-BE32-E72D297353CC}">
              <c16:uniqueId val="{00000004-F16E-481A-9C24-B6220F72B8B7}"/>
            </c:ext>
          </c:extLst>
        </c:ser>
        <c:ser>
          <c:idx val="5"/>
          <c:order val="5"/>
          <c:tx>
            <c:v>phase_Excel</c:v>
          </c:tx>
          <c:spPr>
            <a:ln>
              <a:solidFill>
                <a:srgbClr val="C00000"/>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1A'!$K$5:$K$45</c:f>
              <c:numCache>
                <c:formatCode>General</c:formatCode>
                <c:ptCount val="41"/>
                <c:pt idx="0">
                  <c:v>90.458314616364987</c:v>
                </c:pt>
                <c:pt idx="1">
                  <c:v>89.392984377820014</c:v>
                </c:pt>
                <c:pt idx="2">
                  <c:v>88.296686331680576</c:v>
                </c:pt>
                <c:pt idx="3">
                  <c:v>87.112936440089499</c:v>
                </c:pt>
                <c:pt idx="4">
                  <c:v>85.782173814611497</c:v>
                </c:pt>
                <c:pt idx="5">
                  <c:v>84.240238403108421</c:v>
                </c:pt>
                <c:pt idx="6">
                  <c:v>82.418047101666829</c:v>
                </c:pt>
                <c:pt idx="7">
                  <c:v>80.24366376626449</c:v>
                </c:pt>
                <c:pt idx="8">
                  <c:v>77.648794062251525</c:v>
                </c:pt>
                <c:pt idx="9">
                  <c:v>74.582609850758047</c:v>
                </c:pt>
                <c:pt idx="10">
                  <c:v>71.035773433025099</c:v>
                </c:pt>
                <c:pt idx="11">
                  <c:v>67.074447790847614</c:v>
                </c:pt>
                <c:pt idx="12">
                  <c:v>62.875485538490238</c:v>
                </c:pt>
                <c:pt idx="13">
                  <c:v>58.741761613679074</c:v>
                </c:pt>
                <c:pt idx="14">
                  <c:v>55.072945628563076</c:v>
                </c:pt>
                <c:pt idx="15">
                  <c:v>52.286638683595186</c:v>
                </c:pt>
                <c:pt idx="16">
                  <c:v>50.718267832614089</c:v>
                </c:pt>
                <c:pt idx="17">
                  <c:v>50.540489081383299</c:v>
                </c:pt>
                <c:pt idx="18">
                  <c:v>51.723348361778335</c:v>
                </c:pt>
                <c:pt idx="19">
                  <c:v>54.036487818842801</c:v>
                </c:pt>
                <c:pt idx="20">
                  <c:v>57.093592556314235</c:v>
                </c:pt>
                <c:pt idx="21">
                  <c:v>60.436041560987945</c:v>
                </c:pt>
                <c:pt idx="22">
                  <c:v>63.630654995711325</c:v>
                </c:pt>
                <c:pt idx="23">
                  <c:v>66.34019721870429</c:v>
                </c:pt>
                <c:pt idx="24">
                  <c:v>68.342560355568608</c:v>
                </c:pt>
                <c:pt idx="25">
                  <c:v>69.508009823022761</c:v>
                </c:pt>
                <c:pt idx="26">
                  <c:v>69.759947126377881</c:v>
                </c:pt>
                <c:pt idx="27">
                  <c:v>69.038826271163828</c:v>
                </c:pt>
                <c:pt idx="28">
                  <c:v>67.277044661047711</c:v>
                </c:pt>
                <c:pt idx="29">
                  <c:v>64.385587468484374</c:v>
                </c:pt>
                <c:pt idx="30">
                  <c:v>60.251900320849472</c:v>
                </c:pt>
                <c:pt idx="31">
                  <c:v>54.750347399570757</c:v>
                </c:pt>
                <c:pt idx="32">
                  <c:v>47.769193566348406</c:v>
                </c:pt>
                <c:pt idx="33">
                  <c:v>39.258538521743645</c:v>
                </c:pt>
                <c:pt idx="34">
                  <c:v>29.297655559560525</c:v>
                </c:pt>
                <c:pt idx="35">
                  <c:v>18.163654067475505</c:v>
                </c:pt>
                <c:pt idx="36">
                  <c:v>6.3616653734760007</c:v>
                </c:pt>
                <c:pt idx="37">
                  <c:v>-5.4258106008215066</c:v>
                </c:pt>
                <c:pt idx="38">
                  <c:v>-16.471290156927466</c:v>
                </c:pt>
                <c:pt idx="39">
                  <c:v>-26.154808274734023</c:v>
                </c:pt>
                <c:pt idx="40">
                  <c:v>-34.058155803733456</c:v>
                </c:pt>
              </c:numCache>
            </c:numRef>
          </c:yVal>
          <c:smooth val="1"/>
          <c:extLst>
            <c:ext xmlns:c16="http://schemas.microsoft.com/office/drawing/2014/chart" uri="{C3380CC4-5D6E-409C-BE32-E72D297353CC}">
              <c16:uniqueId val="{00000005-F16E-481A-9C24-B6220F72B8B7}"/>
            </c:ext>
          </c:extLst>
        </c:ser>
        <c:dLbls>
          <c:showLegendKey val="0"/>
          <c:showVal val="0"/>
          <c:showCatName val="0"/>
          <c:showSerName val="0"/>
          <c:showPercent val="0"/>
          <c:showBubbleSize val="0"/>
        </c:dLbls>
        <c:axId val="529549184"/>
        <c:axId val="529547648"/>
      </c:scatterChart>
      <c:valAx>
        <c:axId val="529539456"/>
        <c:scaling>
          <c:logBase val="10"/>
          <c:orientation val="minMax"/>
          <c:max val="100000"/>
          <c:min val="100"/>
        </c:scaling>
        <c:delete val="0"/>
        <c:axPos val="b"/>
        <c:title>
          <c:tx>
            <c:rich>
              <a:bodyPr/>
              <a:lstStyle/>
              <a:p>
                <a:pPr>
                  <a:defRPr sz="1600"/>
                </a:pPr>
                <a:r>
                  <a:rPr lang="en-US" sz="1600"/>
                  <a:t>frequency(Hz)</a:t>
                </a:r>
              </a:p>
            </c:rich>
          </c:tx>
          <c:overlay val="0"/>
        </c:title>
        <c:numFmt formatCode="#,##0" sourceLinked="0"/>
        <c:majorTickMark val="none"/>
        <c:minorTickMark val="none"/>
        <c:tickLblPos val="low"/>
        <c:crossAx val="529541376"/>
        <c:crosses val="autoZero"/>
        <c:crossBetween val="midCat"/>
        <c:majorUnit val="10"/>
        <c:minorUnit val="10"/>
      </c:valAx>
      <c:valAx>
        <c:axId val="529541376"/>
        <c:scaling>
          <c:orientation val="minMax"/>
          <c:max val="60"/>
          <c:min val="-60"/>
        </c:scaling>
        <c:delete val="0"/>
        <c:axPos val="l"/>
        <c:majorGridlines/>
        <c:title>
          <c:tx>
            <c:rich>
              <a:bodyPr/>
              <a:lstStyle/>
              <a:p>
                <a:pPr>
                  <a:defRPr sz="1600"/>
                </a:pPr>
                <a:r>
                  <a:rPr lang="en-US" sz="1600"/>
                  <a:t>gain(dB)</a:t>
                </a:r>
              </a:p>
            </c:rich>
          </c:tx>
          <c:overlay val="0"/>
        </c:title>
        <c:numFmt formatCode="General" sourceLinked="0"/>
        <c:majorTickMark val="none"/>
        <c:minorTickMark val="none"/>
        <c:tickLblPos val="nextTo"/>
        <c:crossAx val="529539456"/>
        <c:crosses val="autoZero"/>
        <c:crossBetween val="midCat"/>
      </c:valAx>
      <c:valAx>
        <c:axId val="529547648"/>
        <c:scaling>
          <c:orientation val="minMax"/>
          <c:max val="180"/>
          <c:min val="-180"/>
        </c:scaling>
        <c:delete val="0"/>
        <c:axPos val="r"/>
        <c:numFmt formatCode="#,##0" sourceLinked="0"/>
        <c:majorTickMark val="out"/>
        <c:minorTickMark val="none"/>
        <c:tickLblPos val="nextTo"/>
        <c:crossAx val="529549184"/>
        <c:crosses val="max"/>
        <c:crossBetween val="midCat"/>
        <c:majorUnit val="60"/>
        <c:minorUnit val="10"/>
      </c:valAx>
      <c:valAx>
        <c:axId val="529549184"/>
        <c:scaling>
          <c:logBase val="10"/>
          <c:orientation val="minMax"/>
        </c:scaling>
        <c:delete val="1"/>
        <c:axPos val="b"/>
        <c:majorGridlines/>
        <c:minorGridlines/>
        <c:numFmt formatCode="General" sourceLinked="1"/>
        <c:majorTickMark val="out"/>
        <c:minorTickMark val="none"/>
        <c:tickLblPos val="nextTo"/>
        <c:crossAx val="529547648"/>
        <c:crosses val="autoZero"/>
        <c:crossBetween val="midCat"/>
      </c:valAx>
    </c:plotArea>
    <c:legend>
      <c:legendPos val="r"/>
      <c:layout>
        <c:manualLayout>
          <c:xMode val="edge"/>
          <c:yMode val="edge"/>
          <c:x val="0.14068660115911896"/>
          <c:y val="0.70641324232206326"/>
          <c:w val="0.37763862510431295"/>
          <c:h val="7.3753153403978644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4</xdr:col>
      <xdr:colOff>382</xdr:colOff>
      <xdr:row>28</xdr:row>
      <xdr:rowOff>173420</xdr:rowOff>
    </xdr:from>
    <xdr:to>
      <xdr:col>15</xdr:col>
      <xdr:colOff>383</xdr:colOff>
      <xdr:row>49</xdr:row>
      <xdr:rowOff>47720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628652</xdr:colOff>
      <xdr:row>55</xdr:row>
      <xdr:rowOff>23813</xdr:rowOff>
    </xdr:from>
    <xdr:to>
      <xdr:col>13</xdr:col>
      <xdr:colOff>190501</xdr:colOff>
      <xdr:row>83</xdr:row>
      <xdr:rowOff>152401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485777</xdr:colOff>
      <xdr:row>0</xdr:row>
      <xdr:rowOff>19050</xdr:rowOff>
    </xdr:from>
    <xdr:to>
      <xdr:col>0</xdr:col>
      <xdr:colOff>2414588</xdr:colOff>
      <xdr:row>2</xdr:row>
      <xdr:rowOff>173558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485777" y="19050"/>
          <a:ext cx="1928811" cy="51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243840</xdr:colOff>
          <xdr:row>9</xdr:row>
          <xdr:rowOff>60960</xdr:rowOff>
        </xdr:from>
        <xdr:to>
          <xdr:col>14</xdr:col>
          <xdr:colOff>342900</xdr:colOff>
          <xdr:row>26</xdr:row>
          <xdr:rowOff>83820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60960</xdr:rowOff>
        </xdr:from>
        <xdr:to>
          <xdr:col>18</xdr:col>
          <xdr:colOff>175260</xdr:colOff>
          <xdr:row>20</xdr:row>
          <xdr:rowOff>160020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616422</xdr:colOff>
      <xdr:row>21</xdr:row>
      <xdr:rowOff>163878</xdr:rowOff>
    </xdr:from>
    <xdr:to>
      <xdr:col>14</xdr:col>
      <xdr:colOff>626538</xdr:colOff>
      <xdr:row>44</xdr:row>
      <xdr:rowOff>151218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348982</xdr:colOff>
      <xdr:row>29</xdr:row>
      <xdr:rowOff>61365</xdr:rowOff>
    </xdr:from>
    <xdr:to>
      <xdr:col>19</xdr:col>
      <xdr:colOff>553357</xdr:colOff>
      <xdr:row>41</xdr:row>
      <xdr:rowOff>44823</xdr:rowOff>
    </xdr:to>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00000000-0008-0000-0100-000004000000}"/>
                </a:ext>
              </a:extLst>
            </xdr:cNvPr>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sz="1400" b="0" i="1">
                            <a:latin typeface="Cambria Math"/>
                          </a:rPr>
                          <m:t>𝑣𝐿</m:t>
                        </m:r>
                      </m:sub>
                    </m:sSub>
                    <m:r>
                      <a:rPr lang="en-US" sz="1400" b="0" i="1">
                        <a:latin typeface="Cambria Math"/>
                      </a:rPr>
                      <m:t>=</m:t>
                    </m:r>
                    <m:f>
                      <m:fPr>
                        <m:ctrlPr>
                          <a:rPr lang="en-US" sz="1400" b="0" i="1" kern="1200">
                            <a:solidFill>
                              <a:schemeClr val="tx1"/>
                            </a:solidFill>
                            <a:effectLst/>
                            <a:latin typeface="Cambria Math" panose="02040503050406030204" pitchFamily="18" charset="0"/>
                            <a:ea typeface="+mn-ea"/>
                            <a:cs typeface="Arial" charset="0"/>
                          </a:rPr>
                        </m:ctrlPr>
                      </m:fPr>
                      <m:num>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𝑉</m:t>
                            </m:r>
                          </m:e>
                          <m:sub>
                            <m:r>
                              <a:rPr lang="en-US" sz="1400" b="0" i="1" kern="1200">
                                <a:solidFill>
                                  <a:schemeClr val="tx1"/>
                                </a:solidFill>
                                <a:effectLst/>
                                <a:latin typeface="Cambria Math"/>
                                <a:ea typeface="+mn-ea"/>
                                <a:cs typeface="Arial" charset="0"/>
                              </a:rPr>
                              <m:t>𝑜𝑢𝑡</m:t>
                            </m:r>
                          </m:sub>
                        </m:sSub>
                      </m:num>
                      <m:den>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𝑖</m:t>
                            </m:r>
                          </m:e>
                          <m:sub>
                            <m:r>
                              <a:rPr lang="en-US" sz="1400" b="0" i="1" kern="1200">
                                <a:solidFill>
                                  <a:schemeClr val="tx1"/>
                                </a:solidFill>
                                <a:effectLst/>
                                <a:latin typeface="Cambria Math"/>
                                <a:ea typeface="+mn-ea"/>
                                <a:cs typeface="Arial" charset="0"/>
                              </a:rPr>
                              <m:t>𝐿</m:t>
                            </m:r>
                          </m:sub>
                        </m:sSub>
                      </m:den>
                    </m:f>
                    <m:r>
                      <a:rPr lang="en-US" sz="1400" b="0" i="1">
                        <a:latin typeface="Cambria Math"/>
                      </a:rPr>
                      <m:t>=</m:t>
                    </m:r>
                    <m:f>
                      <m:fPr>
                        <m:ctrlPr>
                          <a:rPr lang="en-US" sz="1400" i="1">
                            <a:latin typeface="Cambria Math" panose="02040503050406030204" pitchFamily="18" charset="0"/>
                          </a:rPr>
                        </m:ctrlPr>
                      </m:fPr>
                      <m:num>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p>
                          <m:sSupPr>
                            <m:ctrlPr>
                              <a:rPr lang="en-US" sz="1400" i="1">
                                <a:latin typeface="Cambria Math" panose="02040503050406030204" pitchFamily="18" charset="0"/>
                              </a:rPr>
                            </m:ctrlPr>
                          </m:sSupPr>
                          <m:e>
                            <m:r>
                              <a:rPr lang="en-US" sz="1400" b="0" i="1">
                                <a:latin typeface="Cambria Math"/>
                              </a:rPr>
                              <m:t>𝐷</m:t>
                            </m:r>
                          </m:e>
                          <m:sup>
                            <m:r>
                              <a:rPr lang="en-US" sz="1400" b="0" i="1">
                                <a:latin typeface="Cambria Math"/>
                              </a:rPr>
                              <m:t>′</m:t>
                            </m:r>
                          </m:sup>
                        </m:sSup>
                      </m:num>
                      <m:den>
                        <m:r>
                          <a:rPr lang="en-US" sz="1400" b="0" i="1">
                            <a:latin typeface="Cambria Math"/>
                          </a:rPr>
                          <m:t>2</m:t>
                        </m:r>
                      </m:den>
                    </m:f>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f>
                              <m:fPr>
                                <m:type m:val="skw"/>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sSub>
                                      <m:sSubPr>
                                        <m:ctrlPr>
                                          <a:rPr lang="en-US" sz="1400" i="1">
                                            <a:latin typeface="Cambria Math" panose="02040503050406030204" pitchFamily="18" charset="0"/>
                                          </a:rPr>
                                        </m:ctrlPr>
                                      </m:sSubPr>
                                      <m:e>
                                        <m:r>
                                          <a:rPr lang="en-US" sz="1400" i="1">
                                            <a:latin typeface="Cambria Math"/>
                                          </a:rPr>
                                          <m:t>𝑅</m:t>
                                        </m:r>
                                      </m:e>
                                      <m:sub>
                                        <m:r>
                                          <a:rPr lang="en-US" sz="1400" i="1">
                                            <a:latin typeface="Cambria Math"/>
                                          </a:rPr>
                                          <m:t>𝑜𝑢𝑡</m:t>
                                        </m:r>
                                      </m:sub>
                                    </m:sSub>
                                    <m:r>
                                      <a:rPr lang="en-US" sz="1400" b="0" i="1">
                                        <a:latin typeface="Cambria Math"/>
                                      </a:rPr>
                                      <m:t>𝐷</m:t>
                                    </m:r>
                                  </m:e>
                                  <m:sup>
                                    <m:r>
                                      <a:rPr lang="en-US" sz="1400" b="0" i="1">
                                        <a:latin typeface="Cambria Math"/>
                                      </a:rPr>
                                      <m:t>′2</m:t>
                                    </m:r>
                                  </m:sup>
                                </m:sSup>
                              </m:num>
                              <m:den>
                                <m:r>
                                  <a:rPr lang="en-US" sz="1400" b="0" i="1">
                                    <a:latin typeface="Cambria Math"/>
                                  </a:rPr>
                                  <m:t>𝐿</m:t>
                                </m:r>
                              </m:den>
                            </m:f>
                          </m:den>
                        </m:f>
                      </m:num>
                      <m:den>
                        <m:f>
                          <m:fPr>
                            <m:ctrlPr>
                              <a:rPr lang="en-US" sz="1400" i="1">
                                <a:latin typeface="Cambria Math" panose="02040503050406030204" pitchFamily="18" charset="0"/>
                              </a:rPr>
                            </m:ctrlPr>
                          </m:fPr>
                          <m:num>
                            <m:r>
                              <a:rPr lang="en-US" sz="1400" b="0" i="1">
                                <a:latin typeface="Cambria Math"/>
                              </a:rPr>
                              <m:t>𝑠</m:t>
                            </m:r>
                          </m:num>
                          <m:den>
                            <m:f>
                              <m:fPr>
                                <m:type m:val="skw"/>
                                <m:ctrlPr>
                                  <a:rPr lang="en-US" sz="1400" i="1">
                                    <a:latin typeface="Cambria Math" panose="02040503050406030204" pitchFamily="18" charset="0"/>
                                  </a:rPr>
                                </m:ctrlPr>
                              </m:fPr>
                              <m:num>
                                <m:r>
                                  <a:rPr lang="en-US" sz="1400" b="0" i="1">
                                    <a:latin typeface="Cambria Math"/>
                                  </a:rPr>
                                  <m:t>2</m:t>
                                </m:r>
                              </m:num>
                              <m:den>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b>
                                  <m:sSubPr>
                                    <m:ctrlPr>
                                      <a:rPr lang="en-US" sz="1400" i="1">
                                        <a:latin typeface="Cambria Math" panose="02040503050406030204" pitchFamily="18" charset="0"/>
                                      </a:rPr>
                                    </m:ctrlPr>
                                  </m:sSubPr>
                                  <m:e>
                                    <m:r>
                                      <a:rPr lang="en-US" sz="1400" b="0" i="1">
                                        <a:latin typeface="Cambria Math"/>
                                      </a:rPr>
                                      <m:t>𝐶</m:t>
                                    </m:r>
                                  </m:e>
                                  <m:sub>
                                    <m:r>
                                      <a:rPr lang="en-US" sz="1400" b="0" i="1">
                                        <a:latin typeface="Cambria Math"/>
                                      </a:rPr>
                                      <m:t>𝑜𝑢𝑡</m:t>
                                    </m:r>
                                  </m:sub>
                                </m:sSub>
                              </m:den>
                            </m:f>
                          </m:den>
                        </m:f>
                        <m:r>
                          <a:rPr lang="en-US" sz="1400" b="0" i="1">
                            <a:latin typeface="Cambria Math"/>
                          </a:rPr>
                          <m:t>+1</m:t>
                        </m:r>
                      </m:den>
                    </m:f>
                  </m:oMath>
                </m:oMathPara>
              </a14:m>
              <a:endParaRPr lang="en-US"/>
            </a:p>
          </xdr:txBody>
        </xdr:sp>
      </mc:Choice>
      <mc:Fallback xmlns="">
        <xdr:sp macro="" textlink="">
          <xdr:nvSpPr>
            <xdr:cNvPr id="4" name="TextBox 7"/>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r>
                <a:rPr lang="en-US" altLang="zh-CN" sz="1400" b="0" i="0">
                  <a:latin typeface="Cambria Math"/>
                </a:rPr>
                <a:t>𝐺_</a:t>
              </a:r>
              <a:r>
                <a:rPr lang="en-US" sz="1400" b="0" i="0">
                  <a:latin typeface="Cambria Math"/>
                </a:rPr>
                <a:t>𝑣𝐿=</a:t>
              </a:r>
              <a:r>
                <a:rPr lang="en-US" sz="1400" b="0" i="0" kern="1200">
                  <a:solidFill>
                    <a:schemeClr val="tx1"/>
                  </a:solidFill>
                  <a:effectLst/>
                  <a:latin typeface="Cambria Math"/>
                  <a:ea typeface="+mn-ea"/>
                  <a:cs typeface="Arial" charset="0"/>
                </a:rPr>
                <a:t>𝑉_𝑜𝑢𝑡/𝑖_𝐿 </a:t>
              </a:r>
              <a:r>
                <a:rPr lang="en-US" sz="1400" b="0" i="0">
                  <a:latin typeface="Cambria Math"/>
                </a:rPr>
                <a:t>=</a:t>
              </a:r>
              <a:r>
                <a:rPr lang="en-US" sz="1400" i="0">
                  <a:latin typeface="Cambria Math"/>
                </a:rPr>
                <a:t>(</a:t>
              </a:r>
              <a:r>
                <a:rPr lang="en-US" sz="1400" b="0" i="0">
                  <a:latin typeface="Cambria Math"/>
                </a:rPr>
                <a:t>𝑅_𝑜𝑢𝑡 𝐷^′)/2  (1−𝑠/(〖</a:t>
              </a:r>
              <a:r>
                <a:rPr lang="en-US" sz="1400" i="0">
                  <a:latin typeface="Cambria Math"/>
                </a:rPr>
                <a:t>𝑅_𝑜𝑢𝑡</a:t>
              </a:r>
              <a:r>
                <a:rPr lang="en-US" sz="1400" b="0" i="0">
                  <a:latin typeface="Cambria Math"/>
                </a:rPr>
                <a:t> 𝐷〗^′2⁄𝐿))/(𝑠/(2⁄(𝑅_𝑜𝑢𝑡 𝐶_𝑜𝑢𝑡 ))+1)</a:t>
              </a:r>
              <a:endParaRPr lang="en-US"/>
            </a:p>
          </xdr:txBody>
        </xdr:sp>
      </mc:Fallback>
    </mc:AlternateContent>
    <xdr:clientData/>
  </xdr:twoCellAnchor>
  <xdr:twoCellAnchor>
    <xdr:from>
      <xdr:col>15</xdr:col>
      <xdr:colOff>347023</xdr:colOff>
      <xdr:row>49</xdr:row>
      <xdr:rowOff>91950</xdr:rowOff>
    </xdr:from>
    <xdr:to>
      <xdr:col>23</xdr:col>
      <xdr:colOff>170544</xdr:colOff>
      <xdr:row>62</xdr:row>
      <xdr:rowOff>133350</xdr:rowOff>
    </xdr:to>
    <mc:AlternateContent xmlns:mc="http://schemas.openxmlformats.org/markup-compatibility/2006" xmlns:a14="http://schemas.microsoft.com/office/drawing/2010/main">
      <mc:Choice Requires="a14">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14:m>
                <m:oMathPara xmlns:m="http://schemas.openxmlformats.org/officeDocument/2006/math">
                  <m:oMathParaPr>
                    <m:jc m:val="centerGroup"/>
                  </m:oMathParaPr>
                  <m:oMath xmlns:m="http://schemas.openxmlformats.org/officeDocument/2006/math">
                    <m:sSub>
                      <m:sSubPr>
                        <m:ctrlPr>
                          <a:rPr lang="en-US" sz="1400" i="1" kern="1200">
                            <a:solidFill>
                              <a:schemeClr val="tx1"/>
                            </a:solidFill>
                            <a:latin typeface="Cambria Math" panose="02040503050406030204" pitchFamily="18" charset="0"/>
                            <a:ea typeface="+mn-ea"/>
                            <a:cs typeface="Arial" charset="0"/>
                          </a:rPr>
                        </m:ctrlPr>
                      </m:sSubPr>
                      <m:e>
                        <m:r>
                          <a:rPr lang="en-US" altLang="zh-CN" sz="1400" i="0" kern="1200">
                            <a:solidFill>
                              <a:schemeClr val="tx1"/>
                            </a:solidFill>
                            <a:latin typeface="Cambria Math"/>
                            <a:ea typeface="+mn-ea"/>
                            <a:cs typeface="Arial" charset="0"/>
                          </a:rPr>
                          <m:t>𝐺</m:t>
                        </m:r>
                      </m:e>
                      <m:sub>
                        <m:r>
                          <a:rPr lang="en-US" altLang="zh-CN" sz="1400" i="0" kern="1200">
                            <a:solidFill>
                              <a:schemeClr val="tx1"/>
                            </a:solidFill>
                            <a:latin typeface="Cambria Math"/>
                            <a:ea typeface="+mn-ea"/>
                            <a:cs typeface="Arial" charset="0"/>
                          </a:rPr>
                          <m:t>𝑐</m:t>
                        </m:r>
                        <m:r>
                          <a:rPr lang="en-US" altLang="zh-CN" sz="1400" b="0" i="1" kern="1200">
                            <a:solidFill>
                              <a:schemeClr val="tx1"/>
                            </a:solidFill>
                            <a:latin typeface="Cambria Math"/>
                            <a:ea typeface="+mn-ea"/>
                            <a:cs typeface="Arial" charset="0"/>
                          </a:rPr>
                          <m:t>𝐹𝐵</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b="0" i="0" kern="1200">
                            <a:solidFill>
                              <a:schemeClr val="tx1"/>
                            </a:solidFill>
                            <a:latin typeface="Cambria Math"/>
                            <a:ea typeface="+mn-ea"/>
                            <a:cs typeface="Arial" charset="0"/>
                          </a:rPr>
                          <m:t>=</m:t>
                        </m:r>
                        <m:f>
                          <m:fPr>
                            <m:ctrlPr>
                              <a:rPr lang="en-US" sz="1400" b="0" i="1" kern="1200">
                                <a:solidFill>
                                  <a:schemeClr val="tx1"/>
                                </a:solidFill>
                                <a:latin typeface="Cambria Math" panose="02040503050406030204" pitchFamily="18" charset="0"/>
                                <a:ea typeface="+mn-ea"/>
                                <a:cs typeface="Arial" charset="0"/>
                              </a:rPr>
                            </m:ctrlPr>
                          </m:fPr>
                          <m:num>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𝑐</m:t>
                                </m:r>
                              </m:sub>
                            </m:sSub>
                          </m:num>
                          <m:den>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𝐹𝐵</m:t>
                                </m:r>
                              </m:sub>
                            </m:sSub>
                          </m:den>
                        </m:f>
                        <m:r>
                          <a:rPr lang="en-US" sz="1400" b="0" i="1" kern="1200">
                            <a:solidFill>
                              <a:schemeClr val="tx1"/>
                            </a:solidFill>
                            <a:latin typeface="Cambria Math"/>
                            <a:ea typeface="+mn-ea"/>
                            <a:cs typeface="Arial" charset="0"/>
                          </a:rPr>
                          <m:t>=</m:t>
                        </m:r>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𝑔</m:t>
                        </m:r>
                      </m:e>
                      <m:sub>
                        <m:r>
                          <a:rPr lang="en-US" sz="1400" i="0" kern="1200">
                            <a:solidFill>
                              <a:schemeClr val="tx1"/>
                            </a:solidFill>
                            <a:latin typeface="Cambria Math"/>
                            <a:ea typeface="+mn-ea"/>
                            <a:cs typeface="Arial" charset="0"/>
                          </a:rPr>
                          <m:t>𝑚</m:t>
                        </m:r>
                      </m:sub>
                    </m:sSub>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den>
                            </m:f>
                          </m:den>
                        </m:f>
                      </m:num>
                      <m:den>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d>
                                      <m:dPr>
                                        <m:ctrlPr>
                                          <a:rPr lang="en-US" sz="1400" i="1" kern="1200">
                                            <a:solidFill>
                                              <a:schemeClr val="tx1"/>
                                            </a:solidFill>
                                            <a:latin typeface="Cambria Math" panose="02040503050406030204" pitchFamily="18" charset="0"/>
                                            <a:ea typeface="+mn-ea"/>
                                            <a:cs typeface="Arial" charset="0"/>
                                          </a:rPr>
                                        </m:ctrlPr>
                                      </m:dPr>
                                      <m:e>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r>
                                          <a:rPr lang="en-US" sz="1400" i="0" kern="1200">
                                            <a:solidFill>
                                              <a:schemeClr val="tx1"/>
                                            </a:solidFill>
                                            <a:latin typeface="Cambria Math"/>
                                            <a:ea typeface="+mn-ea"/>
                                            <a:cs typeface="Arial" charset="0"/>
                                          </a:rPr>
                                          <m:t>+</m:t>
                                        </m:r>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e>
                                    </m:d>
                                  </m:den>
                                </m:f>
                              </m:den>
                            </m:f>
                          </m:e>
                        </m:d>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den>
                                </m:f>
                              </m:den>
                            </m:f>
                          </m:e>
                        </m:d>
                      </m:den>
                    </m:f>
                  </m:oMath>
                </m:oMathPara>
              </a14:m>
              <a:endParaRPr lang="en-US" sz="1400" i="0" kern="1200">
                <a:solidFill>
                  <a:schemeClr val="tx1"/>
                </a:solidFill>
                <a:latin typeface="Cambria Math"/>
                <a:ea typeface="+mn-ea"/>
                <a:cs typeface="Arial" charset="0"/>
              </a:endParaRP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Choice>
      <mc:Fallback xmlns="">
        <xdr:sp macro="" textlink="">
          <xdr:nvSpPr>
            <xdr:cNvPr id="5" name="TextBox 5"/>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altLang="zh-CN" sz="1400" i="0" kern="1200">
                  <a:solidFill>
                    <a:schemeClr val="tx1"/>
                  </a:solidFill>
                  <a:latin typeface="Cambria Math"/>
                  <a:ea typeface="+mn-ea"/>
                  <a:cs typeface="Arial" charset="0"/>
                </a:rPr>
                <a:t>𝐺_𝑐</a:t>
              </a:r>
              <a:r>
                <a:rPr lang="en-US" altLang="zh-CN" sz="1400" b="0" i="0" kern="1200">
                  <a:solidFill>
                    <a:schemeClr val="tx1"/>
                  </a:solidFill>
                  <a:latin typeface="Cambria Math"/>
                  <a:ea typeface="+mn-ea"/>
                  <a:cs typeface="Arial" charset="0"/>
                </a:rPr>
                <a:t>𝐹𝐵 </a:t>
              </a:r>
              <a:r>
                <a:rPr lang="en-US" sz="1400" i="0" kern="1200">
                  <a:solidFill>
                    <a:schemeClr val="tx1"/>
                  </a:solidFill>
                  <a:latin typeface="Cambria Math"/>
                  <a:ea typeface="+mn-ea"/>
                  <a:cs typeface="Arial" charset="0"/>
                </a:rPr>
                <a:t>〖</a:t>
              </a:r>
              <a:r>
                <a:rPr lang="en-US" sz="1400" b="0" i="0" kern="1200">
                  <a:solidFill>
                    <a:schemeClr val="tx1"/>
                  </a:solidFill>
                  <a:latin typeface="Cambria Math"/>
                  <a:ea typeface="+mn-ea"/>
                  <a:cs typeface="Arial" charset="0"/>
                </a:rPr>
                <a:t>=𝑉_𝑐/𝑉_𝐹𝐵 =</a:t>
              </a:r>
              <a:r>
                <a:rPr lang="en-US" sz="1400" i="0" kern="1200">
                  <a:solidFill>
                    <a:schemeClr val="tx1"/>
                  </a:solidFill>
                  <a:latin typeface="Cambria Math"/>
                  <a:ea typeface="+mn-ea"/>
                  <a:cs typeface="Arial" charset="0"/>
                </a:rPr>
                <a:t>𝑅〗_(𝑜_𝑒𝑎) 𝑔_𝑚  (1+𝑠/(1⁄(𝑅_𝐶 𝐶_𝑐 )))/(1+𝑠/(1⁄(𝑅_(𝑜_𝑒𝑎) (𝐶_𝑐+𝐶_𝑝 ) )))(1+𝑠/(1⁄(𝑅_𝐶 𝐶_𝑝 ))) </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Fallback>
    </mc:AlternateContent>
    <xdr:clientData/>
  </xdr:twoCellAnchor>
  <xdr:twoCellAnchor>
    <xdr:from>
      <xdr:col>2</xdr:col>
      <xdr:colOff>622300</xdr:colOff>
      <xdr:row>45</xdr:row>
      <xdr:rowOff>68035</xdr:rowOff>
    </xdr:from>
    <xdr:to>
      <xdr:col>14</xdr:col>
      <xdr:colOff>641534</xdr:colOff>
      <xdr:row>68</xdr:row>
      <xdr:rowOff>54921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174625</xdr:colOff>
      <xdr:row>72</xdr:row>
      <xdr:rowOff>152976</xdr:rowOff>
    </xdr:from>
    <xdr:to>
      <xdr:col>20</xdr:col>
      <xdr:colOff>185343</xdr:colOff>
      <xdr:row>82</xdr:row>
      <xdr:rowOff>50427</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𝐿𝑂𝑂𝑃</m:t>
                      </m:r>
                    </m:sub>
                  </m:sSub>
                  <m:r>
                    <a:rPr kumimoji="0" lang="en-US" sz="1800" b="0" i="0" u="none" strike="noStrike" kern="0" cap="none" spc="0" normalizeH="0" baseline="0">
                      <a:ln>
                        <a:noFill/>
                      </a:ln>
                      <a:solidFill>
                        <a:prstClr val="black"/>
                      </a:solidFill>
                      <a:effectLst/>
                      <a:uLnTx/>
                      <a:uFillTx/>
                      <a:latin typeface="Cambria Math"/>
                      <a:ea typeface="+mn-ea"/>
                      <a:cs typeface="+mn-cs"/>
                    </a:rPr>
                    <m:t>=</m:t>
                  </m:r>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𝑣𝐿</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m:t>
                      </m:r>
                      <m:r>
                        <a:rPr kumimoji="0" lang="en-US" sz="1800" b="0" i="0" u="none" strike="noStrike" kern="0" cap="none" spc="0" normalizeH="0" baseline="0">
                          <a:ln>
                            <a:noFill/>
                          </a:ln>
                          <a:solidFill>
                            <a:prstClr val="black"/>
                          </a:solidFill>
                          <a:effectLst/>
                          <a:uLnTx/>
                          <a:uFillTx/>
                          <a:latin typeface="Cambria Math"/>
                          <a:ea typeface="+mn-ea"/>
                          <a:cs typeface="+mn-cs"/>
                        </a:rPr>
                        <m:t>𝑐</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𝑐</m:t>
                      </m:r>
                      <m:r>
                        <m:rPr>
                          <m:sty m:val="p"/>
                        </m:rPr>
                        <a:rPr kumimoji="0" lang="en-US" sz="1800" b="0" i="0" u="none" strike="noStrike" kern="0" cap="none" spc="0" normalizeH="0" baseline="0">
                          <a:ln>
                            <a:noFill/>
                          </a:ln>
                          <a:solidFill>
                            <a:prstClr val="black"/>
                          </a:solidFill>
                          <a:effectLst/>
                          <a:uLnTx/>
                          <a:uFillTx/>
                          <a:latin typeface="Cambria Math"/>
                          <a:ea typeface="+mn-ea"/>
                          <a:cs typeface="+mn-cs"/>
                        </a:rPr>
                        <m:t>FB</m:t>
                      </m:r>
                    </m:sub>
                  </m:sSub>
                </m:oMath>
              </a14:m>
              <a:r>
                <a:rPr kumimoji="0" lang="en-US" sz="1800" b="0" i="0" u="none" strike="noStrike" kern="0" cap="none" spc="0" normalizeH="0" baseline="0" noProof="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noProof="0">
                          <a:ln>
                            <a:noFill/>
                          </a:ln>
                          <a:solidFill>
                            <a:prstClr val="black"/>
                          </a:solidFill>
                          <a:effectLst/>
                          <a:uLnTx/>
                          <a:uFillTx/>
                          <a:latin typeface="Cambria Math"/>
                          <a:ea typeface="+mn-ea"/>
                          <a:cs typeface="+mn-cs"/>
                        </a:rPr>
                        <m:t>𝐺</m:t>
                      </m:r>
                    </m:e>
                    <m:sub>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FB</m:t>
                      </m:r>
                      <m:r>
                        <a:rPr kumimoji="0" lang="en-US" sz="1800" b="0" i="1" u="none" strike="noStrike" kern="0" cap="none" spc="0" normalizeH="0" baseline="0" noProof="0">
                          <a:ln>
                            <a:noFill/>
                          </a:ln>
                          <a:solidFill>
                            <a:prstClr val="black"/>
                          </a:solidFill>
                          <a:effectLst/>
                          <a:uLnTx/>
                          <a:uFillTx/>
                          <a:latin typeface="Cambria Math"/>
                          <a:ea typeface="+mn-ea"/>
                          <a:cs typeface="+mn-cs"/>
                        </a:rPr>
                        <m:t>𝑣</m:t>
                      </m:r>
                    </m:sub>
                  </m:sSub>
                </m:oMath>
              </a14:m>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𝑖</m:t>
                          </m:r>
                        </m:e>
                        <m:sub>
                          <m:r>
                            <a:rPr kumimoji="0" lang="en-US" sz="1800" b="0" i="0" u="none" strike="noStrike" kern="0" cap="none" spc="0" normalizeH="0" baseline="0">
                              <a:ln>
                                <a:noFill/>
                              </a:ln>
                              <a:solidFill>
                                <a:prstClr val="black"/>
                              </a:solidFill>
                              <a:effectLst/>
                              <a:uLnTx/>
                              <a:uFillTx/>
                              <a:latin typeface="Cambria Math"/>
                              <a:ea typeface="+mn-ea"/>
                              <a:cs typeface="+mn-cs"/>
                            </a:rPr>
                            <m:t>𝐿</m:t>
                          </m:r>
                        </m:sub>
                      </m:sSub>
                    </m:den>
                  </m:f>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r>
                        <a:rPr kumimoji="0" lang="en-US" sz="1800" b="0" i="0" u="none" strike="noStrike" kern="0" cap="none" spc="0" normalizeH="0" baseline="0">
                          <a:ln>
                            <a:noFill/>
                          </a:ln>
                          <a:solidFill>
                            <a:prstClr val="black"/>
                          </a:solidFill>
                          <a:effectLst/>
                          <a:uLnTx/>
                          <a:uFillTx/>
                          <a:latin typeface="Cambria Math"/>
                          <a:ea typeface="+mn-ea"/>
                          <a:cs typeface="+mn-cs"/>
                        </a:rPr>
                        <m:t>1</m:t>
                      </m:r>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𝑔</m:t>
                              </m:r>
                            </m:e>
                            <m:sub>
                              <m:r>
                                <a:rPr kumimoji="0" lang="en-US" sz="1800" b="0" i="0" u="none" strike="noStrike" kern="0" cap="none" spc="0" normalizeH="0" baseline="0">
                                  <a:ln>
                                    <a:noFill/>
                                  </a:ln>
                                  <a:solidFill>
                                    <a:prstClr val="black"/>
                                  </a:solidFill>
                                  <a:effectLst/>
                                  <a:uLnTx/>
                                  <a:uFillTx/>
                                  <a:latin typeface="Cambria Math"/>
                                  <a:ea typeface="+mn-ea"/>
                                  <a:cs typeface="+mn-cs"/>
                                </a:rPr>
                                <m:t>𝑚</m:t>
                              </m:r>
                              <m:r>
                                <a:rPr kumimoji="0" lang="en-US" sz="1800" b="0" i="0" u="none" strike="noStrike" kern="0" cap="none" spc="0" normalizeH="0" baseline="0">
                                  <a:ln>
                                    <a:noFill/>
                                  </a:ln>
                                  <a:solidFill>
                                    <a:prstClr val="black"/>
                                  </a:solidFill>
                                  <a:effectLst/>
                                  <a:uLnTx/>
                                  <a:uFillTx/>
                                  <a:latin typeface="Cambria Math"/>
                                  <a:ea typeface="+mn-ea"/>
                                  <a:cs typeface="+mn-cs"/>
                                </a:rPr>
                                <m:t>_</m:t>
                              </m:r>
                              <m:r>
                                <a:rPr kumimoji="0" lang="en-US" sz="1800" b="0" i="0" u="none" strike="noStrike" kern="0" cap="none" spc="0" normalizeH="0" baseline="0">
                                  <a:ln>
                                    <a:noFill/>
                                  </a:ln>
                                  <a:solidFill>
                                    <a:prstClr val="black"/>
                                  </a:solidFill>
                                  <a:effectLst/>
                                  <a:uLnTx/>
                                  <a:uFillTx/>
                                  <a:latin typeface="Cambria Math"/>
                                  <a:ea typeface="+mn-ea"/>
                                  <a:cs typeface="+mn-cs"/>
                                </a:rPr>
                                <m:t>𝑝𝑠</m:t>
                              </m:r>
                            </m:sub>
                          </m:sSub>
                          <m:r>
                            <a:rPr kumimoji="0" lang="en-US" sz="1800" b="0" i="0" u="none" strike="noStrike" kern="0" cap="none" spc="0" normalizeH="0" baseline="0">
                              <a:ln>
                                <a:noFill/>
                              </a:ln>
                              <a:solidFill>
                                <a:prstClr val="black"/>
                              </a:solidFill>
                              <a:effectLst/>
                              <a:uLnTx/>
                              <a:uFillTx/>
                              <a:latin typeface="Cambria Math"/>
                              <a:ea typeface="+mn-ea"/>
                              <a:cs typeface="+mn-cs"/>
                            </a:rPr>
                            <m:t>𝑅</m:t>
                          </m:r>
                        </m:e>
                        <m:sub>
                          <m:r>
                            <a:rPr kumimoji="0" lang="en-US" sz="1800" b="0" i="0" u="none" strike="noStrike" kern="0" cap="none" spc="0" normalizeH="0" baseline="0">
                              <a:ln>
                                <a:noFill/>
                              </a:ln>
                              <a:solidFill>
                                <a:prstClr val="black"/>
                              </a:solidFill>
                              <a:effectLst/>
                              <a:uLnTx/>
                              <a:uFillTx/>
                              <a:latin typeface="Cambria Math"/>
                              <a:ea typeface="+mn-ea"/>
                              <a:cs typeface="+mn-cs"/>
                            </a:rPr>
                            <m:t>𝑠𝑛𝑠</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 </a:t>
              </a:r>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a:ln>
                                <a:noFill/>
                              </a:ln>
                              <a:solidFill>
                                <a:prstClr val="black"/>
                              </a:solidFill>
                              <a:effectLst/>
                              <a:uLnTx/>
                              <a:uFillTx/>
                              <a:latin typeface="Cambria Math"/>
                              <a:ea typeface="+mn-ea"/>
                              <a:cs typeface="+mn-cs"/>
                            </a:rPr>
                            <m:t>V</m:t>
                          </m:r>
                        </m:e>
                        <m:sub>
                          <m:r>
                            <a:rPr kumimoji="0" lang="en-US" sz="1800" b="0" i="0" u="none" strike="noStrike" kern="0" cap="none" spc="0" normalizeH="0" baseline="0">
                              <a:ln>
                                <a:noFill/>
                              </a:ln>
                              <a:solidFill>
                                <a:prstClr val="black"/>
                              </a:solidFill>
                              <a:effectLst/>
                              <a:uLnTx/>
                              <a:uFillTx/>
                              <a:latin typeface="Cambria Math"/>
                              <a:ea typeface="+mn-ea"/>
                              <a:cs typeface="+mn-cs"/>
                            </a:rPr>
                            <m:t>𝑐</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1" u="none" strike="noStrike" kern="0" cap="none" spc="0" normalizeH="0" baseline="0">
                              <a:ln>
                                <a:noFill/>
                              </a:ln>
                              <a:solidFill>
                                <a:prstClr val="black"/>
                              </a:solidFill>
                              <a:effectLst/>
                              <a:uLnTx/>
                              <a:uFillTx/>
                              <a:latin typeface="Cambria Math"/>
                              <a:ea typeface="+mn-ea"/>
                              <a:cs typeface="+mn-cs"/>
                            </a:rPr>
                            <m:t>𝑟𝑒𝑓</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f>
                    <m:f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V</m:t>
                          </m:r>
                        </m:e>
                        <m:sub>
                          <m:r>
                            <a:rPr kumimoji="0" lang="en-US" sz="1800" b="0" i="1" u="none" strike="noStrike" kern="0" cap="none" spc="0" normalizeH="0" baseline="0" noProof="0">
                              <a:ln>
                                <a:noFill/>
                              </a:ln>
                              <a:solidFill>
                                <a:prstClr val="black"/>
                              </a:solidFill>
                              <a:effectLst/>
                              <a:uLnTx/>
                              <a:uFillTx/>
                              <a:latin typeface="Cambria Math"/>
                              <a:ea typeface="+mn-ea"/>
                              <a:cs typeface="+mn-cs"/>
                            </a:rPr>
                            <m:t>𝑟𝑒𝑓</m:t>
                          </m:r>
                        </m:sub>
                      </m:sSub>
                    </m:num>
                    <m:den>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noProof="0">
                              <a:ln>
                                <a:noFill/>
                              </a:ln>
                              <a:solidFill>
                                <a:prstClr val="black"/>
                              </a:solidFill>
                              <a:effectLst/>
                              <a:uLnTx/>
                              <a:uFillTx/>
                              <a:latin typeface="Cambria Math"/>
                              <a:ea typeface="+mn-ea"/>
                              <a:cs typeface="+mn-cs"/>
                            </a:rPr>
                            <m:t>𝑉</m:t>
                          </m:r>
                        </m:e>
                        <m:sub>
                          <m:r>
                            <a:rPr kumimoji="0" lang="en-US" sz="1800" b="0" i="0" u="none" strike="noStrike" kern="0" cap="none" spc="0" normalizeH="0" baseline="0" noProof="0">
                              <a:ln>
                                <a:noFill/>
                              </a:ln>
                              <a:solidFill>
                                <a:prstClr val="black"/>
                              </a:solidFill>
                              <a:effectLst/>
                              <a:uLnTx/>
                              <a:uFillTx/>
                              <a:latin typeface="Cambria Math"/>
                              <a:ea typeface="+mn-ea"/>
                              <a:cs typeface="+mn-cs"/>
                            </a:rPr>
                            <m:t>𝑜𝑢𝑡</m:t>
                          </m:r>
                        </m:sub>
                      </m:sSub>
                    </m:den>
                  </m:f>
                </m:oMath>
              </a14:m>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Choice>
      <mc:Fallback xmlns="">
        <xdr:sp macro="" textlink="">
          <xdr:nvSpPr>
            <xdr:cNvPr id="7" name="TextBox 6"/>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altLang="zh-CN" sz="1800" b="0" i="0" u="none" strike="noStrike" kern="0" cap="none" spc="0" normalizeH="0" baseline="0">
                  <a:ln>
                    <a:noFill/>
                  </a:ln>
                  <a:solidFill>
                    <a:prstClr val="black"/>
                  </a:solidFill>
                  <a:effectLst/>
                  <a:uLnTx/>
                  <a:uFillTx/>
                  <a:latin typeface="Cambria Math"/>
                  <a:ea typeface="+mn-ea"/>
                  <a:cs typeface="+mn-cs"/>
                </a:rPr>
                <a:t>𝐺_𝐿𝑂𝑂𝑃</a:t>
              </a:r>
              <a:r>
                <a:rPr kumimoji="0" lang="en-US" sz="1800" b="0" i="0" u="none" strike="noStrike" kern="0" cap="none" spc="0" normalizeH="0" baseline="0">
                  <a:ln>
                    <a:noFill/>
                  </a:ln>
                  <a:solidFill>
                    <a:prstClr val="black"/>
                  </a:solidFill>
                  <a:effectLst/>
                  <a:uLnTx/>
                  <a:uFillTx/>
                  <a:latin typeface="Cambria Math"/>
                  <a:ea typeface="+mn-ea"/>
                  <a:cs typeface="+mn-cs"/>
                </a:rPr>
                <a:t>=</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𝑣𝐿*</a:t>
              </a:r>
              <a:r>
                <a:rPr kumimoji="0" lang="en-US" altLang="zh-CN" sz="1800" b="0" i="0" u="none" strike="noStrike" kern="0" cap="none" spc="0" normalizeH="0" baseline="0">
                  <a:ln>
                    <a:noFill/>
                  </a:ln>
                  <a:solidFill>
                    <a:prstClr val="black"/>
                  </a:solidFill>
                  <a:effectLst/>
                  <a:uLnTx/>
                  <a:uFillTx/>
                  <a:latin typeface="Cambria Math"/>
                  <a:ea typeface="+mn-ea"/>
                  <a:cs typeface="+mn-cs"/>
                </a:rPr>
                <a:t>𝐺_𝐿</a:t>
              </a:r>
              <a:r>
                <a:rPr kumimoji="0" lang="en-US" sz="1800" b="0" i="0" u="none" strike="noStrike" kern="0" cap="none" spc="0" normalizeH="0" baseline="0">
                  <a:ln>
                    <a:noFill/>
                  </a:ln>
                  <a:solidFill>
                    <a:prstClr val="black"/>
                  </a:solidFill>
                  <a:effectLst/>
                  <a:uLnTx/>
                  <a:uFillTx/>
                  <a:latin typeface="Cambria Math"/>
                  <a:ea typeface="+mn-ea"/>
                  <a:cs typeface="+mn-cs"/>
                </a:rPr>
                <a:t>𝑐*</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𝑐FB</a:t>
              </a:r>
              <a:r>
                <a:rPr kumimoji="0" lang="en-US" sz="1800" b="0" i="0" u="none" strike="noStrike" kern="0" cap="none" spc="0" normalizeH="0" baseline="0" noProof="0">
                  <a:ln>
                    <a:noFill/>
                  </a:ln>
                  <a:solidFill>
                    <a:prstClr val="black"/>
                  </a:solidFill>
                  <a:effectLst/>
                  <a:uLnTx/>
                  <a:uFillTx/>
                  <a:latin typeface="Cambria Math"/>
                  <a:ea typeface="+mn-ea"/>
                  <a:cs typeface="+mn-cs"/>
                </a:rPr>
                <a:t>*</a:t>
              </a:r>
              <a:r>
                <a:rPr kumimoji="0" lang="en-US" altLang="zh-CN" sz="1800" b="0" i="0" u="none" strike="noStrike" kern="0" cap="none" spc="0" normalizeH="0" baseline="0" noProof="0">
                  <a:ln>
                    <a:noFill/>
                  </a:ln>
                  <a:solidFill>
                    <a:prstClr val="black"/>
                  </a:solidFill>
                  <a:effectLst/>
                  <a:uLnTx/>
                  <a:uFillTx/>
                  <a:latin typeface="Cambria Math"/>
                  <a:ea typeface="+mn-ea"/>
                  <a:cs typeface="+mn-cs"/>
                </a:rPr>
                <a:t>𝐺_</a:t>
              </a:r>
              <a:r>
                <a:rPr kumimoji="0" lang="en-US" sz="1800" b="0" i="0" u="none" strike="noStrike" kern="0" cap="none" spc="0" normalizeH="0" baseline="0" noProof="0">
                  <a:ln>
                    <a:noFill/>
                  </a:ln>
                  <a:solidFill>
                    <a:prstClr val="black"/>
                  </a:solidFill>
                  <a:effectLst/>
                  <a:uLnTx/>
                  <a:uFillTx/>
                  <a:latin typeface="Cambria Math"/>
                  <a:ea typeface="+mn-ea"/>
                  <a:cs typeface="+mn-cs"/>
                </a:rPr>
                <a:t>FB𝑣</a:t>
              </a:r>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=𝑉_𝑜𝑢𝑡/𝑖_𝐿 ∗1/〖𝑔_(𝑚_𝑝𝑠) 𝑅〗_𝑠𝑛𝑠  ∗V_𝑐/𝑉_𝑟𝑒𝑓 *</a:t>
              </a:r>
              <a:r>
                <a:rPr kumimoji="0" lang="en-US" sz="1800" b="0" i="0" u="none" strike="noStrike" kern="0" cap="none" spc="0" normalizeH="0" baseline="0" noProof="0">
                  <a:ln>
                    <a:noFill/>
                  </a:ln>
                  <a:solidFill>
                    <a:prstClr val="black"/>
                  </a:solidFill>
                  <a:effectLst/>
                  <a:uLnTx/>
                  <a:uFillTx/>
                  <a:latin typeface="Cambria Math"/>
                  <a:ea typeface="+mn-ea"/>
                  <a:cs typeface="+mn-cs"/>
                </a:rPr>
                <a:t>V_𝑟𝑒𝑓/𝑉_𝑜𝑢𝑡 </a:t>
              </a:r>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Fallback>
    </mc:AlternateContent>
    <xdr:clientData/>
  </xdr:twoCellAnchor>
  <xdr:twoCellAnchor>
    <xdr:from>
      <xdr:col>3</xdr:col>
      <xdr:colOff>4536</xdr:colOff>
      <xdr:row>69</xdr:row>
      <xdr:rowOff>88447</xdr:rowOff>
    </xdr:from>
    <xdr:to>
      <xdr:col>15</xdr:col>
      <xdr:colOff>23770</xdr:colOff>
      <xdr:row>92</xdr:row>
      <xdr:rowOff>75333</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633791</xdr:colOff>
      <xdr:row>94</xdr:row>
      <xdr:rowOff>9676</xdr:rowOff>
    </xdr:from>
    <xdr:to>
      <xdr:col>15</xdr:col>
      <xdr:colOff>9558</xdr:colOff>
      <xdr:row>116</xdr:row>
      <xdr:rowOff>177537</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97</xdr:row>
      <xdr:rowOff>0</xdr:rowOff>
    </xdr:from>
    <xdr:to>
      <xdr:col>20</xdr:col>
      <xdr:colOff>490538</xdr:colOff>
      <xdr:row>108</xdr:row>
      <xdr:rowOff>164433</xdr:rowOff>
    </xdr:to>
    <mc:AlternateContent xmlns:mc="http://schemas.openxmlformats.org/markup-compatibility/2006" xmlns:a14="http://schemas.microsoft.com/office/drawing/2010/main">
      <mc:Choice Requires="a14">
        <xdr:sp macro="" textlink="">
          <xdr:nvSpPr>
            <xdr:cNvPr id="10" name="TextBox 7">
              <a:extLst>
                <a:ext uri="{FF2B5EF4-FFF2-40B4-BE49-F238E27FC236}">
                  <a16:creationId xmlns:a16="http://schemas.microsoft.com/office/drawing/2014/main" id="{00000000-0008-0000-0100-00000A000000}"/>
                </a:ext>
              </a:extLst>
            </xdr:cNvPr>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altLang="zh-CN" sz="1400" b="0" i="1">
                            <a:latin typeface="Cambria Math"/>
                          </a:rPr>
                          <m:t>𝑓𝑒𝑒𝑑𝑓𝑜𝑟𝑤𝑎𝑟𝑑</m:t>
                        </m:r>
                      </m:sub>
                    </m:sSub>
                    <m:r>
                      <a:rPr lang="en-US" sz="1400" b="0" i="1">
                        <a:latin typeface="Cambria Math"/>
                      </a:rPr>
                      <m:t>=</m:t>
                    </m:r>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sSub>
                              <m:sSubPr>
                                <m:ctrlPr>
                                  <a:rPr lang="en-US" sz="1100" i="1" kern="1200">
                                    <a:solidFill>
                                      <a:schemeClr val="tx1"/>
                                    </a:solidFill>
                                    <a:effectLst/>
                                    <a:latin typeface="Cambria Math" panose="02040503050406030204" pitchFamily="18" charset="0"/>
                                    <a:ea typeface="+mn-ea"/>
                                    <a:cs typeface="Arial" charset="0"/>
                                  </a:rPr>
                                </m:ctrlPr>
                              </m:sSubPr>
                              <m:e>
                                <m:r>
                                  <a:rPr lang="en-US" altLang="zh-CN" sz="1100" b="0" i="1" kern="1200">
                                    <a:solidFill>
                                      <a:schemeClr val="tx1"/>
                                    </a:solidFill>
                                    <a:effectLst/>
                                    <a:latin typeface="Cambria Math"/>
                                    <a:ea typeface="+mn-ea"/>
                                    <a:cs typeface="Arial" charset="0"/>
                                  </a:rPr>
                                  <m:t>1/(</m:t>
                                </m:r>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r>
                              <a:rPr lang="en-US" sz="1100" b="0" i="1" kern="1200">
                                <a:solidFill>
                                  <a:schemeClr val="tx1"/>
                                </a:solidFill>
                                <a:effectLst/>
                                <a:latin typeface="Cambria Math"/>
                                <a:ea typeface="+mn-ea"/>
                                <a:cs typeface="Arial" charset="0"/>
                              </a:rPr>
                              <m:t>𝑠</m:t>
                            </m:r>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num>
                              <m:den>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den>
                            </m:f>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den>
                    </m:f>
                  </m:oMath>
                </m:oMathPara>
              </a14:m>
              <a:endParaRPr lang="en-US"/>
            </a:p>
          </xdr:txBody>
        </xdr:sp>
      </mc:Choice>
      <mc:Fallback xmlns="">
        <xdr:sp macro="" textlink="">
          <xdr:nvSpPr>
            <xdr:cNvPr id="10" name="TextBox 7"/>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r>
                <a:rPr lang="en-US" altLang="zh-CN" sz="1400" b="0" i="0">
                  <a:latin typeface="Cambria Math"/>
                </a:rPr>
                <a:t>𝐺_𝑓𝑒𝑒𝑑𝑓𝑜𝑟𝑤𝑎𝑟𝑑</a:t>
              </a:r>
              <a:r>
                <a:rPr lang="en-US" sz="1400" b="0" i="0">
                  <a:latin typeface="Cambria Math"/>
                </a:rPr>
                <a:t>=</a:t>
              </a:r>
              <a:r>
                <a:rPr lang="en-US" sz="1400" i="0">
                  <a:latin typeface="Cambria Math"/>
                </a:rPr>
                <a:t>(</a:t>
              </a:r>
              <a:r>
                <a:rPr lang="en-US" sz="1400" b="0" i="0">
                  <a:latin typeface="Cambria Math"/>
                </a:rPr>
                <a:t>1+𝑠/(</a:t>
              </a:r>
              <a:r>
                <a:rPr lang="en-US" sz="1100" b="0" i="0" kern="1200">
                  <a:solidFill>
                    <a:schemeClr val="tx1"/>
                  </a:solidFill>
                  <a:effectLst/>
                  <a:latin typeface="Cambria Math"/>
                  <a:ea typeface="+mn-ea"/>
                </a:rPr>
                <a:t>〖</a:t>
              </a:r>
              <a:r>
                <a:rPr lang="en-US" altLang="zh-CN" sz="1100" b="0" i="0" kern="1200">
                  <a:solidFill>
                    <a:schemeClr val="tx1"/>
                  </a:solidFill>
                  <a:effectLst/>
                  <a:latin typeface="Cambria Math"/>
                  <a:ea typeface="+mn-ea"/>
                  <a:cs typeface="Arial" charset="0"/>
                </a:rPr>
                <a:t>1/(</a:t>
              </a:r>
              <a:r>
                <a:rPr lang="en-US" sz="1100" b="0" i="0" kern="1200">
                  <a:solidFill>
                    <a:schemeClr val="tx1"/>
                  </a:solidFill>
                  <a:effectLst/>
                  <a:latin typeface="Cambria Math"/>
                  <a:ea typeface="+mn-ea"/>
                  <a:cs typeface="Arial" charset="0"/>
                </a:rPr>
                <a:t>𝑅〗_2 𝐶_𝑓𝑓)</a:t>
              </a:r>
              <a:r>
                <a:rPr lang="en-US" sz="1400" b="0" i="0" kern="1200">
                  <a:solidFill>
                    <a:schemeClr val="tx1"/>
                  </a:solidFill>
                  <a:effectLst/>
                  <a:latin typeface="Cambria Math"/>
                  <a:ea typeface="+mn-ea"/>
                  <a:cs typeface="Arial" charset="0"/>
                </a:rPr>
                <a:t>))/(</a:t>
              </a:r>
              <a:r>
                <a:rPr lang="en-US" sz="1100" b="0" i="0" kern="1200">
                  <a:solidFill>
                    <a:schemeClr val="tx1"/>
                  </a:solidFill>
                  <a:effectLst/>
                  <a:latin typeface="Cambria Math"/>
                  <a:ea typeface="+mn-ea"/>
                  <a:cs typeface="Arial" charset="0"/>
                </a:rPr>
                <a:t>1+𝑠/(1/((𝑅_1∗𝑅_2)/(𝑅_1+𝑅_2 ) 𝐶_𝑓𝑓))</a:t>
              </a:r>
              <a:r>
                <a:rPr lang="en-US" sz="1400" b="0" i="0" kern="1200">
                  <a:solidFill>
                    <a:schemeClr val="tx1"/>
                  </a:solidFill>
                  <a:effectLst/>
                  <a:latin typeface="Cambria Math"/>
                  <a:ea typeface="+mn-ea"/>
                  <a:cs typeface="Arial" charset="0"/>
                </a:rPr>
                <a:t>)</a:t>
              </a:r>
              <a:endParaRPr lang="en-US"/>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5</xdr:row>
      <xdr:rowOff>133350</xdr:rowOff>
    </xdr:from>
    <xdr:to>
      <xdr:col>18</xdr:col>
      <xdr:colOff>242888</xdr:colOff>
      <xdr:row>36</xdr:row>
      <xdr:rowOff>119062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BCS/datasheet/TPS61022/Bode%20Plot/20181025%20TPS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Eload vs Resistor"/>
      <sheetName val="2.7V 0.5A"/>
      <sheetName val="3V 0.5A"/>
      <sheetName val="1.8V 1A"/>
      <sheetName val="2.7V 1A"/>
      <sheetName val="3V 1A"/>
      <sheetName val="3.6V 1A"/>
      <sheetName val="4.35V 1A"/>
      <sheetName val="2.7V 3A"/>
      <sheetName val="3.6V 3A"/>
      <sheetName val="4.35V 3A"/>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v>10</v>
          </cell>
          <cell r="B5">
            <v>63.3483988975279</v>
          </cell>
          <cell r="C5">
            <v>168.54954533086101</v>
          </cell>
          <cell r="E5">
            <v>100</v>
          </cell>
          <cell r="F5">
            <v>35.113546457865198</v>
          </cell>
          <cell r="G5">
            <v>4.8397595027832798</v>
          </cell>
          <cell r="I5">
            <v>100</v>
          </cell>
          <cell r="J5">
            <v>52.687620949153178</v>
          </cell>
          <cell r="K5">
            <v>90.458314616364987</v>
          </cell>
        </row>
        <row r="6">
          <cell r="A6">
            <v>10.0925288607668</v>
          </cell>
          <cell r="B6">
            <v>63.345438553567</v>
          </cell>
          <cell r="C6">
            <v>168.446132891807</v>
          </cell>
          <cell r="E6">
            <v>104.737089795945</v>
          </cell>
          <cell r="F6">
            <v>35.219656587955797</v>
          </cell>
          <cell r="G6">
            <v>4.94185293161138</v>
          </cell>
          <cell r="I6">
            <v>125.8925411794168</v>
          </cell>
          <cell r="J6">
            <v>50.685483621765478</v>
          </cell>
          <cell r="K6">
            <v>89.392984377820014</v>
          </cell>
        </row>
        <row r="7">
          <cell r="A7">
            <v>10.185913880541101</v>
          </cell>
          <cell r="B7">
            <v>63.342425237987101</v>
          </cell>
          <cell r="C7">
            <v>168.341832523221</v>
          </cell>
          <cell r="E7">
            <v>109.698579789238</v>
          </cell>
          <cell r="F7">
            <v>35.166432829485203</v>
          </cell>
          <cell r="G7">
            <v>5.2144951096762497</v>
          </cell>
          <cell r="I7">
            <v>158.48931924611136</v>
          </cell>
          <cell r="J7">
            <v>48.679078480174034</v>
          </cell>
          <cell r="K7">
            <v>88.296686331680576</v>
          </cell>
        </row>
        <row r="8">
          <cell r="A8">
            <v>10.2801629812647</v>
          </cell>
          <cell r="B8">
            <v>63.339358040577302</v>
          </cell>
          <cell r="C8">
            <v>168.23663784104701</v>
          </cell>
          <cell r="E8">
            <v>114.895100018731</v>
          </cell>
          <cell r="F8">
            <v>35.165222561626301</v>
          </cell>
          <cell r="G8">
            <v>5.2204656908203404</v>
          </cell>
          <cell r="I8">
            <v>199.52623149688804</v>
          </cell>
          <cell r="J8">
            <v>46.667049317930712</v>
          </cell>
          <cell r="K8">
            <v>87.112936440089499</v>
          </cell>
        </row>
        <row r="9">
          <cell r="A9">
            <v>10.375284158180101</v>
          </cell>
          <cell r="B9">
            <v>63.336236036858402</v>
          </cell>
          <cell r="C9">
            <v>168.13054245393599</v>
          </cell>
          <cell r="E9">
            <v>120.337784077759</v>
          </cell>
          <cell r="F9">
            <v>35.177605512629199</v>
          </cell>
          <cell r="G9">
            <v>5.0584921830204097</v>
          </cell>
          <cell r="I9">
            <v>251.188643150958</v>
          </cell>
          <cell r="J9">
            <v>44.64686827683969</v>
          </cell>
          <cell r="K9">
            <v>85.782173814611497</v>
          </cell>
        </row>
        <row r="10">
          <cell r="A10">
            <v>10.4712854805089</v>
          </cell>
          <cell r="B10">
            <v>63.333058287689703</v>
          </cell>
          <cell r="C10">
            <v>168.023539952276</v>
          </cell>
          <cell r="E10">
            <v>126.03829296797301</v>
          </cell>
          <cell r="F10">
            <v>35.154783153472202</v>
          </cell>
          <cell r="G10">
            <v>5.8849632129459399</v>
          </cell>
          <cell r="I10">
            <v>316.22776601683802</v>
          </cell>
          <cell r="J10">
            <v>42.614350758879297</v>
          </cell>
          <cell r="K10">
            <v>84.240238403108421</v>
          </cell>
        </row>
        <row r="11">
          <cell r="A11">
            <v>10.568175092136499</v>
          </cell>
          <cell r="B11">
            <v>63.329823839247901</v>
          </cell>
          <cell r="C11">
            <v>167.91562392225401</v>
          </cell>
          <cell r="E11">
            <v>132.00884008314199</v>
          </cell>
          <cell r="F11">
            <v>35.175100965206902</v>
          </cell>
          <cell r="G11">
            <v>5.8802470593969298</v>
          </cell>
          <cell r="I11">
            <v>398.10717055349755</v>
          </cell>
          <cell r="J11">
            <v>40.562900794884705</v>
          </cell>
          <cell r="K11">
            <v>82.418047101666829</v>
          </cell>
        </row>
        <row r="12">
          <cell r="A12">
            <v>10.6659612123025</v>
          </cell>
          <cell r="B12">
            <v>63.326531723319199</v>
          </cell>
          <cell r="C12">
            <v>167.80678793763099</v>
          </cell>
          <cell r="E12">
            <v>138.262217376466</v>
          </cell>
          <cell r="F12">
            <v>35.163371273030698</v>
          </cell>
          <cell r="G12">
            <v>5.83017012100896</v>
          </cell>
          <cell r="I12">
            <v>501.18723362727235</v>
          </cell>
          <cell r="J12">
            <v>38.482443677673224</v>
          </cell>
          <cell r="K12">
            <v>80.24366376626449</v>
          </cell>
        </row>
        <row r="13">
          <cell r="A13">
            <v>10.764652136298301</v>
          </cell>
          <cell r="B13">
            <v>63.3231809562064</v>
          </cell>
          <cell r="C13">
            <v>167.69702556695901</v>
          </cell>
          <cell r="E13">
            <v>144.81182276745301</v>
          </cell>
          <cell r="F13">
            <v>35.012485739640098</v>
          </cell>
          <cell r="G13">
            <v>6.6802151256844899</v>
          </cell>
          <cell r="I13">
            <v>630.95734448019368</v>
          </cell>
          <cell r="J13">
            <v>36.358082393297636</v>
          </cell>
          <cell r="K13">
            <v>77.648794062251525</v>
          </cell>
        </row>
        <row r="14">
          <cell r="A14">
            <v>10.864256236170601</v>
          </cell>
          <cell r="B14">
            <v>63.319770539607603</v>
          </cell>
          <cell r="C14">
            <v>167.58633036979199</v>
          </cell>
          <cell r="E14">
            <v>151.67168884709201</v>
          </cell>
          <cell r="F14">
            <v>34.989227751841497</v>
          </cell>
          <cell r="G14">
            <v>6.1936449239648503</v>
          </cell>
          <cell r="I14">
            <v>794.32823472428197</v>
          </cell>
          <cell r="J14">
            <v>34.168741039338549</v>
          </cell>
          <cell r="K14">
            <v>74.582609850758047</v>
          </cell>
        </row>
        <row r="15">
          <cell r="A15">
            <v>10.9647819614318</v>
          </cell>
          <cell r="B15">
            <v>63.316299459273402</v>
          </cell>
          <cell r="C15">
            <v>167.474695901084</v>
          </cell>
          <cell r="E15">
            <v>158.85651294280501</v>
          </cell>
          <cell r="F15">
            <v>35.080534075761797</v>
          </cell>
          <cell r="G15">
            <v>7.8852110330301501</v>
          </cell>
          <cell r="I15">
            <v>1000</v>
          </cell>
          <cell r="J15">
            <v>31.886519487837454</v>
          </cell>
          <cell r="K15">
            <v>71.035773433025099</v>
          </cell>
        </row>
        <row r="16">
          <cell r="A16">
            <v>11.066237839776599</v>
          </cell>
          <cell r="B16">
            <v>63.312766685800298</v>
          </cell>
          <cell r="C16">
            <v>167.36211571196</v>
          </cell>
          <cell r="E16">
            <v>166.381688607613</v>
          </cell>
          <cell r="F16">
            <v>35.003038055760001</v>
          </cell>
          <cell r="G16">
            <v>7.8296389058886504</v>
          </cell>
          <cell r="I16">
            <v>1258.9254117941678</v>
          </cell>
          <cell r="J16">
            <v>29.478132110424824</v>
          </cell>
          <cell r="K16">
            <v>67.074447790847614</v>
          </cell>
        </row>
        <row r="17">
          <cell r="A17">
            <v>11.1686324778056</v>
          </cell>
          <cell r="B17">
            <v>63.309171173772697</v>
          </cell>
          <cell r="C17">
            <v>167.24858334837</v>
          </cell>
          <cell r="E17">
            <v>174.263338600965</v>
          </cell>
          <cell r="F17">
            <v>35.068448912175498</v>
          </cell>
          <cell r="G17">
            <v>7.9299442391372601</v>
          </cell>
          <cell r="I17">
            <v>1584.8931924611154</v>
          </cell>
          <cell r="J17">
            <v>26.910136968146396</v>
          </cell>
          <cell r="K17">
            <v>62.875485538490238</v>
          </cell>
        </row>
        <row r="18">
          <cell r="A18">
            <v>11.271974561755099</v>
          </cell>
          <cell r="B18">
            <v>63.305511862363602</v>
          </cell>
          <cell r="C18">
            <v>167.13409235778599</v>
          </cell>
          <cell r="E18">
            <v>182.518349431904</v>
          </cell>
          <cell r="F18">
            <v>35.0443130046785</v>
          </cell>
          <cell r="G18">
            <v>8.1420133235992207</v>
          </cell>
          <cell r="I18">
            <v>1995.2623149688802</v>
          </cell>
          <cell r="J18">
            <v>24.158573335565933</v>
          </cell>
          <cell r="K18">
            <v>58.741761613679074</v>
          </cell>
        </row>
        <row r="19">
          <cell r="A19">
            <v>11.3762728582343</v>
          </cell>
          <cell r="B19">
            <v>63.301787674497</v>
          </cell>
          <cell r="C19">
            <v>167.01863628406801</v>
          </cell>
          <cell r="E19">
            <v>191.16440753857</v>
          </cell>
          <cell r="F19">
            <v>35.005787265588602</v>
          </cell>
          <cell r="G19">
            <v>8.8353147777460794</v>
          </cell>
          <cell r="I19">
            <v>2511.8864315095807</v>
          </cell>
          <cell r="J19">
            <v>21.220480395770807</v>
          </cell>
          <cell r="K19">
            <v>55.072945628563076</v>
          </cell>
        </row>
        <row r="20">
          <cell r="A20">
            <v>11.4815362149688</v>
          </cell>
          <cell r="B20">
            <v>63.297997516693101</v>
          </cell>
          <cell r="C20">
            <v>166.90220867427001</v>
          </cell>
          <cell r="E20">
            <v>200.22003718155801</v>
          </cell>
          <cell r="F20">
            <v>35.043978610365201</v>
          </cell>
          <cell r="G20">
            <v>9.3204935051954401</v>
          </cell>
          <cell r="I20">
            <v>3162.2776601683827</v>
          </cell>
          <cell r="J20">
            <v>18.121652298059644</v>
          </cell>
          <cell r="K20">
            <v>52.286638683595186</v>
          </cell>
        </row>
        <row r="21">
          <cell r="A21">
            <v>11.587773561551201</v>
          </cell>
          <cell r="B21">
            <v>63.294140279141502</v>
          </cell>
          <cell r="C21">
            <v>166.784803075882</v>
          </cell>
          <cell r="E21">
            <v>209.70464013232299</v>
          </cell>
          <cell r="F21">
            <v>34.976279458933298</v>
          </cell>
          <cell r="G21">
            <v>9.42213910879188</v>
          </cell>
          <cell r="I21">
            <v>3981.071705534976</v>
          </cell>
          <cell r="J21">
            <v>14.915929102972868</v>
          </cell>
          <cell r="K21">
            <v>50.718267832614089</v>
          </cell>
        </row>
        <row r="22">
          <cell r="A22">
            <v>11.694993910198701</v>
          </cell>
          <cell r="B22">
            <v>63.290214835787403</v>
          </cell>
          <cell r="C22">
            <v>166.66641304151901</v>
          </cell>
          <cell r="E22">
            <v>219.638537241655</v>
          </cell>
          <cell r="F22">
            <v>34.931569366403302</v>
          </cell>
          <cell r="G22">
            <v>9.8778923139998298</v>
          </cell>
          <cell r="I22">
            <v>5011.8723362727269</v>
          </cell>
          <cell r="J22">
            <v>11.676334503549299</v>
          </cell>
          <cell r="K22">
            <v>50.540489081383299</v>
          </cell>
        </row>
        <row r="23">
          <cell r="A23">
            <v>11.803206356517199</v>
          </cell>
          <cell r="B23">
            <v>63.286220043432401</v>
          </cell>
          <cell r="C23">
            <v>166.547032128441</v>
          </cell>
          <cell r="E23">
            <v>230.043011977292</v>
          </cell>
          <cell r="F23">
            <v>34.847834835327198</v>
          </cell>
          <cell r="G23">
            <v>10.0479911748833</v>
          </cell>
          <cell r="I23">
            <v>6309.5734448019321</v>
          </cell>
          <cell r="J23">
            <v>8.481942306133206</v>
          </cell>
          <cell r="K23">
            <v>51.723348361778335</v>
          </cell>
        </row>
        <row r="24">
          <cell r="A24">
            <v>11.9124200802737</v>
          </cell>
          <cell r="B24">
            <v>63.282154742067704</v>
          </cell>
          <cell r="C24">
            <v>166.42665389956599</v>
          </cell>
          <cell r="E24">
            <v>240.94035602395201</v>
          </cell>
          <cell r="F24">
            <v>34.7935903525727</v>
          </cell>
          <cell r="G24">
            <v>11.1857287246164</v>
          </cell>
          <cell r="I24">
            <v>7943.2823472428208</v>
          </cell>
          <cell r="J24">
            <v>5.4037745581787178</v>
          </cell>
          <cell r="K24">
            <v>54.036487818842801</v>
          </cell>
        </row>
        <row r="25">
          <cell r="A25">
            <v>12.022644346174101</v>
          </cell>
          <cell r="B25">
            <v>63.278017754779697</v>
          </cell>
          <cell r="C25">
            <v>166.305271929014</v>
          </cell>
          <cell r="E25">
            <v>252.353917043477</v>
          </cell>
          <cell r="F25">
            <v>34.714756449362</v>
          </cell>
          <cell r="G25">
            <v>11.3526569399636</v>
          </cell>
          <cell r="I25">
            <v>10000</v>
          </cell>
          <cell r="J25">
            <v>2.4920410728021203</v>
          </cell>
          <cell r="K25">
            <v>57.093592556314235</v>
          </cell>
        </row>
        <row r="26">
          <cell r="A26">
            <v>12.1338885046497</v>
          </cell>
          <cell r="B26">
            <v>63.273807887221601</v>
          </cell>
          <cell r="C26">
            <v>166.18287979783301</v>
          </cell>
          <cell r="E26">
            <v>264.30814869741101</v>
          </cell>
          <cell r="F26">
            <v>34.831389153416801</v>
          </cell>
          <cell r="G26">
            <v>11.8453933362859</v>
          </cell>
          <cell r="I26">
            <v>12589.25411794168</v>
          </cell>
          <cell r="J26">
            <v>-0.231743202109854</v>
          </cell>
          <cell r="K26">
            <v>60.436041560987945</v>
          </cell>
        </row>
        <row r="27">
          <cell r="A27">
            <v>12.2461619926504</v>
          </cell>
          <cell r="B27">
            <v>63.269523927570901</v>
          </cell>
          <cell r="C27">
            <v>166.05947109939399</v>
          </cell>
          <cell r="E27">
            <v>276.82866303920702</v>
          </cell>
          <cell r="F27">
            <v>34.711167640499497</v>
          </cell>
          <cell r="G27">
            <v>12.386721321475401</v>
          </cell>
          <cell r="I27">
            <v>15848.931924611155</v>
          </cell>
          <cell r="J27">
            <v>-2.7741176393401954</v>
          </cell>
          <cell r="K27">
            <v>63.630654995711325</v>
          </cell>
        </row>
        <row r="28">
          <cell r="A28">
            <v>12.3594743344451</v>
          </cell>
          <cell r="B28">
            <v>63.265164646745397</v>
          </cell>
          <cell r="C28">
            <v>165.935039440411</v>
          </cell>
          <cell r="E28">
            <v>289.94228538828798</v>
          </cell>
          <cell r="F28">
            <v>34.644193529305902</v>
          </cell>
          <cell r="G28">
            <v>12.808845380586</v>
          </cell>
          <cell r="I28">
            <v>19952.623149688803</v>
          </cell>
          <cell r="J28">
            <v>-5.1609823024744763</v>
          </cell>
          <cell r="K28">
            <v>66.34019721870429</v>
          </cell>
        </row>
        <row r="29">
          <cell r="A29">
            <v>12.473835142429399</v>
          </cell>
          <cell r="B29">
            <v>63.260728797530298</v>
          </cell>
          <cell r="C29">
            <v>165.80957844414201</v>
          </cell>
          <cell r="E29">
            <v>303.67711180354598</v>
          </cell>
          <cell r="F29">
            <v>34.544729396003603</v>
          </cell>
          <cell r="G29">
            <v>13.236981941998</v>
          </cell>
          <cell r="I29">
            <v>25118.864315095812</v>
          </cell>
          <cell r="J29">
            <v>-7.4260167133812942</v>
          </cell>
          <cell r="K29">
            <v>68.342560355568608</v>
          </cell>
        </row>
        <row r="30">
          <cell r="A30">
            <v>12.5892541179416</v>
          </cell>
          <cell r="B30">
            <v>63.2562151149939</v>
          </cell>
          <cell r="C30">
            <v>165.683081748614</v>
          </cell>
          <cell r="E30">
            <v>318.062569279412</v>
          </cell>
          <cell r="F30">
            <v>34.547802886507</v>
          </cell>
          <cell r="G30">
            <v>13.788806581806099</v>
          </cell>
          <cell r="I30">
            <v>31622.776601683803</v>
          </cell>
          <cell r="J30">
            <v>-9.6015660594924377</v>
          </cell>
          <cell r="K30">
            <v>69.508009823022761</v>
          </cell>
        </row>
        <row r="31">
          <cell r="A31">
            <v>12.705741052085401</v>
          </cell>
          <cell r="B31">
            <v>63.251622315995</v>
          </cell>
          <cell r="C31">
            <v>165.55554300938499</v>
          </cell>
          <cell r="E31">
            <v>333.129478793467</v>
          </cell>
          <cell r="F31">
            <v>34.4321314046908</v>
          </cell>
          <cell r="G31">
            <v>14.5013904764477</v>
          </cell>
          <cell r="I31">
            <v>39810.717055349771</v>
          </cell>
          <cell r="J31">
            <v>-11.713972095793732</v>
          </cell>
          <cell r="K31">
            <v>69.759947126377881</v>
          </cell>
        </row>
        <row r="32">
          <cell r="A32">
            <v>12.823305826560199</v>
          </cell>
          <cell r="B32">
            <v>63.246949099446901</v>
          </cell>
          <cell r="C32">
            <v>165.426955906654</v>
          </cell>
          <cell r="E32">
            <v>348.91012134067699</v>
          </cell>
          <cell r="F32">
            <v>34.344053943694803</v>
          </cell>
          <cell r="G32">
            <v>14.5840680015194</v>
          </cell>
          <cell r="I32">
            <v>50118.723362727324</v>
          </cell>
          <cell r="J32">
            <v>-13.782431145647603</v>
          </cell>
          <cell r="K32">
            <v>69.038826271163828</v>
          </cell>
        </row>
        <row r="33">
          <cell r="A33">
            <v>12.941958414499799</v>
          </cell>
          <cell r="B33">
            <v>63.242194145545803</v>
          </cell>
          <cell r="C33">
            <v>165.29731413796401</v>
          </cell>
          <cell r="E33">
            <v>365.43830709572501</v>
          </cell>
          <cell r="F33">
            <v>34.274508204218897</v>
          </cell>
          <cell r="G33">
            <v>15.776941574498499</v>
          </cell>
          <cell r="I33">
            <v>63095.734448019386</v>
          </cell>
          <cell r="J33">
            <v>-15.819652915581599</v>
          </cell>
          <cell r="K33">
            <v>67.277044661047711</v>
          </cell>
        </row>
        <row r="34">
          <cell r="A34">
            <v>13.061708881318401</v>
          </cell>
          <cell r="B34">
            <v>63.237356116226302</v>
          </cell>
          <cell r="C34">
            <v>165.16661142795701</v>
          </cell>
          <cell r="E34">
            <v>382.74944785163098</v>
          </cell>
          <cell r="F34">
            <v>34.140128906128197</v>
          </cell>
          <cell r="G34">
            <v>15.9488086325055</v>
          </cell>
          <cell r="I34">
            <v>79432.82347242815</v>
          </cell>
          <cell r="J34">
            <v>-17.83303844337394</v>
          </cell>
          <cell r="K34">
            <v>64.385587468484374</v>
          </cell>
        </row>
        <row r="35">
          <cell r="A35">
            <v>13.182567385564001</v>
          </cell>
          <cell r="B35">
            <v>63.232433654407501</v>
          </cell>
          <cell r="C35">
            <v>165.03484152640701</v>
          </cell>
          <cell r="E35">
            <v>400.88063288984603</v>
          </cell>
          <cell r="F35">
            <v>33.854829017018503</v>
          </cell>
          <cell r="G35">
            <v>16.141922295507001</v>
          </cell>
          <cell r="I35">
            <v>100000</v>
          </cell>
          <cell r="J35">
            <v>-19.825761528371331</v>
          </cell>
          <cell r="K35">
            <v>60.251900320849472</v>
          </cell>
        </row>
        <row r="36">
          <cell r="A36">
            <v>13.304544179780899</v>
          </cell>
          <cell r="B36">
            <v>63.227425384445603</v>
          </cell>
          <cell r="C36">
            <v>164.90199821391801</v>
          </cell>
          <cell r="E36">
            <v>419.87070844439103</v>
          </cell>
          <cell r="F36">
            <v>33.871483087339698</v>
          </cell>
          <cell r="G36">
            <v>15.413826038613299</v>
          </cell>
          <cell r="I36">
            <v>125892.54117941672</v>
          </cell>
          <cell r="J36">
            <v>-21.797632536529612</v>
          </cell>
          <cell r="K36">
            <v>54.750347399570757</v>
          </cell>
        </row>
        <row r="37">
          <cell r="A37">
            <v>13.4276496113786</v>
          </cell>
          <cell r="B37">
            <v>63.222329911666598</v>
          </cell>
          <cell r="C37">
            <v>164.76807529799299</v>
          </cell>
          <cell r="E37">
            <v>439.76036093027199</v>
          </cell>
          <cell r="F37">
            <v>33.819783727605298</v>
          </cell>
          <cell r="G37">
            <v>17.784191922776699</v>
          </cell>
          <cell r="I37">
            <v>158489.31924611147</v>
          </cell>
          <cell r="J37">
            <v>-23.745956895359502</v>
          </cell>
          <cell r="K37">
            <v>47.769193566348406</v>
          </cell>
        </row>
        <row r="38">
          <cell r="A38">
            <v>13.5518941235103</v>
          </cell>
          <cell r="B38">
            <v>63.217145822076098</v>
          </cell>
          <cell r="C38">
            <v>164.63306661980999</v>
          </cell>
          <cell r="E38">
            <v>460.59220411451003</v>
          </cell>
          <cell r="F38">
            <v>33.5190152755086</v>
          </cell>
          <cell r="G38">
            <v>18.656338814702401</v>
          </cell>
          <cell r="I38">
            <v>199526.23149688792</v>
          </cell>
          <cell r="J38">
            <v>-25.666835686039452</v>
          </cell>
          <cell r="K38">
            <v>39.258538521743645</v>
          </cell>
        </row>
        <row r="39">
          <cell r="A39">
            <v>13.6772882559584</v>
          </cell>
          <cell r="B39">
            <v>63.2118716827447</v>
          </cell>
          <cell r="C39">
            <v>164.49696605668899</v>
          </cell>
          <cell r="E39">
            <v>482.41087041653702</v>
          </cell>
          <cell r="F39">
            <v>33.579432571380103</v>
          </cell>
          <cell r="G39">
            <v>19.212687973752701</v>
          </cell>
          <cell r="I39">
            <v>251188.64315095858</v>
          </cell>
          <cell r="J39">
            <v>-27.557370189451163</v>
          </cell>
          <cell r="K39">
            <v>29.297655559560525</v>
          </cell>
        </row>
        <row r="40">
          <cell r="A40">
            <v>13.8038426460288</v>
          </cell>
          <cell r="B40">
            <v>63.206506040934798</v>
          </cell>
          <cell r="C40">
            <v>164.35976752055001</v>
          </cell>
          <cell r="E40">
            <v>505.26310653356802</v>
          </cell>
          <cell r="F40">
            <v>33.448152134104703</v>
          </cell>
          <cell r="G40">
            <v>19.899226291895999</v>
          </cell>
          <cell r="I40">
            <v>316227.76601683837</v>
          </cell>
          <cell r="J40">
            <v>-29.418639079849264</v>
          </cell>
          <cell r="K40">
            <v>18.163654067475505</v>
          </cell>
        </row>
        <row r="41">
          <cell r="A41">
            <v>13.931568029453</v>
          </cell>
          <cell r="B41">
            <v>63.201047424730703</v>
          </cell>
          <cell r="C41">
            <v>164.22146496514799</v>
          </cell>
          <cell r="E41">
            <v>529.19787359584404</v>
          </cell>
          <cell r="F41">
            <v>33.110991765626402</v>
          </cell>
          <cell r="G41">
            <v>20.5343393018622</v>
          </cell>
          <cell r="I41">
            <v>398107.17055349739</v>
          </cell>
          <cell r="J41">
            <v>-31.257940333116828</v>
          </cell>
          <cell r="K41">
            <v>6.3616653734760007</v>
          </cell>
        </row>
        <row r="42">
          <cell r="A42">
            <v>14.0604752412991</v>
          </cell>
          <cell r="B42">
            <v>63.195494342465203</v>
          </cell>
          <cell r="C42">
            <v>164.08205238381299</v>
          </cell>
          <cell r="E42">
            <v>554.26645206631099</v>
          </cell>
          <cell r="F42">
            <v>33.135135048349603</v>
          </cell>
          <cell r="G42">
            <v>20.943582659505701</v>
          </cell>
          <cell r="I42">
            <v>501187.23362727294</v>
          </cell>
          <cell r="J42">
            <v>-33.087817506931636</v>
          </cell>
          <cell r="K42">
            <v>-5.4258106008215066</v>
          </cell>
        </row>
        <row r="43">
          <cell r="A43">
            <v>14.190575216890901</v>
          </cell>
          <cell r="B43">
            <v>63.189845282701803</v>
          </cell>
          <cell r="C43">
            <v>163.94152381569401</v>
          </cell>
          <cell r="E43">
            <v>580.52255160949005</v>
          </cell>
          <cell r="F43">
            <v>33.011093690274301</v>
          </cell>
          <cell r="G43">
            <v>21.579218437812401</v>
          </cell>
          <cell r="I43">
            <v>630957.34448019345</v>
          </cell>
          <cell r="J43">
            <v>-34.921038394014808</v>
          </cell>
          <cell r="K43">
            <v>-16.471290156927466</v>
          </cell>
        </row>
        <row r="44">
          <cell r="A44">
            <v>14.3218789927354</v>
          </cell>
          <cell r="B44">
            <v>63.184098713891203</v>
          </cell>
          <cell r="C44">
            <v>163.79987334339299</v>
          </cell>
          <cell r="E44">
            <v>608.022426164943</v>
          </cell>
          <cell r="F44">
            <v>32.713762030014301</v>
          </cell>
          <cell r="G44">
            <v>22.2967277404952</v>
          </cell>
          <cell r="I44">
            <v>794328.2347242824</v>
          </cell>
          <cell r="J44">
            <v>-36.764345462744814</v>
          </cell>
          <cell r="K44">
            <v>-26.154808274734023</v>
          </cell>
        </row>
        <row r="45">
          <cell r="A45">
            <v>14.454397707459201</v>
          </cell>
          <cell r="B45">
            <v>63.178253084810301</v>
          </cell>
          <cell r="C45">
            <v>163.65709510186801</v>
          </cell>
          <cell r="E45">
            <v>636.82499447185899</v>
          </cell>
          <cell r="F45">
            <v>32.459389760232803</v>
          </cell>
          <cell r="G45">
            <v>23.223320718030799</v>
          </cell>
          <cell r="I45">
            <v>1000000</v>
          </cell>
          <cell r="J45">
            <v>-38.614877696201091</v>
          </cell>
          <cell r="K45">
            <v>-34.058155803733456</v>
          </cell>
        </row>
        <row r="46">
          <cell r="A46">
            <v>14.5881426027534</v>
          </cell>
          <cell r="B46">
            <v>63.172306823948098</v>
          </cell>
          <cell r="C46">
            <v>163.513183274304</v>
          </cell>
          <cell r="E46">
            <v>666.99196630301196</v>
          </cell>
          <cell r="F46">
            <v>32.318967337044199</v>
          </cell>
          <cell r="G46">
            <v>23.737549091358598</v>
          </cell>
        </row>
        <row r="47">
          <cell r="A47">
            <v>14.7231250243271</v>
          </cell>
          <cell r="B47">
            <v>63.166258339566703</v>
          </cell>
          <cell r="C47">
            <v>163.36813209974599</v>
          </cell>
          <cell r="E47">
            <v>698.58797467852503</v>
          </cell>
          <cell r="F47">
            <v>32.137546098631098</v>
          </cell>
          <cell r="G47">
            <v>24.2526417122467</v>
          </cell>
        </row>
        <row r="48">
          <cell r="A48">
            <v>14.85935642287</v>
          </cell>
          <cell r="B48">
            <v>63.160106019658997</v>
          </cell>
          <cell r="C48">
            <v>163.22193587561699</v>
          </cell>
          <cell r="E48">
            <v>731.68071434271906</v>
          </cell>
          <cell r="F48">
            <v>31.8903019015547</v>
          </cell>
          <cell r="G48">
            <v>24.991963485780399</v>
          </cell>
        </row>
        <row r="49">
          <cell r="A49">
            <v>14.996848355023699</v>
          </cell>
          <cell r="B49">
            <v>63.153848231889597</v>
          </cell>
          <cell r="C49">
            <v>163.074588953844</v>
          </cell>
          <cell r="E49">
            <v>766.34108680074598</v>
          </cell>
          <cell r="F49">
            <v>31.643955043423201</v>
          </cell>
          <cell r="G49">
            <v>25.1699134376322</v>
          </cell>
        </row>
        <row r="50">
          <cell r="A50">
            <v>15.135612484361999</v>
          </cell>
          <cell r="B50">
            <v>63.147483323345497</v>
          </cell>
          <cell r="C50">
            <v>162.92608575303501</v>
          </cell>
          <cell r="E50">
            <v>802.64335222571697</v>
          </cell>
          <cell r="F50">
            <v>31.311752711391499</v>
          </cell>
          <cell r="G50">
            <v>25.949297143071298</v>
          </cell>
        </row>
        <row r="51">
          <cell r="A51">
            <v>15.2756605823807</v>
          </cell>
          <cell r="B51">
            <v>63.141009620468601</v>
          </cell>
          <cell r="C51">
            <v>162.776420752197</v>
          </cell>
          <cell r="E51">
            <v>840.66528856183299</v>
          </cell>
          <cell r="F51">
            <v>31.055191999463801</v>
          </cell>
          <cell r="G51">
            <v>26.530831997791601</v>
          </cell>
        </row>
        <row r="52">
          <cell r="A52">
            <v>15.4170045294955</v>
          </cell>
          <cell r="B52">
            <v>63.134425429286402</v>
          </cell>
          <cell r="C52">
            <v>162.62558850316</v>
          </cell>
          <cell r="E52">
            <v>880.48835816434598</v>
          </cell>
          <cell r="F52">
            <v>30.752863337022301</v>
          </cell>
          <cell r="G52">
            <v>27.257272013710601</v>
          </cell>
        </row>
        <row r="53">
          <cell r="A53">
            <v>15.559656316050701</v>
          </cell>
          <cell r="B53">
            <v>63.127729035068803</v>
          </cell>
          <cell r="C53">
            <v>162.47358362409099</v>
          </cell>
          <cell r="E53">
            <v>922.19788233343195</v>
          </cell>
          <cell r="F53">
            <v>30.455725648250301</v>
          </cell>
          <cell r="G53">
            <v>27.722826834376399</v>
          </cell>
        </row>
        <row r="54">
          <cell r="A54">
            <v>15.703628043335501</v>
          </cell>
          <cell r="B54">
            <v>63.120918702075301</v>
          </cell>
          <cell r="C54">
            <v>162.32040080741899</v>
          </cell>
          <cell r="E54">
            <v>965.88322411587103</v>
          </cell>
          <cell r="F54">
            <v>30.105741097640198</v>
          </cell>
          <cell r="G54">
            <v>28.118223482111802</v>
          </cell>
        </row>
        <row r="55">
          <cell r="A55">
            <v>15.848931924611099</v>
          </cell>
          <cell r="B55">
            <v>63.113992674132099</v>
          </cell>
          <cell r="C55">
            <v>162.166034824419</v>
          </cell>
          <cell r="E55">
            <v>1011.63797976621</v>
          </cell>
          <cell r="F55">
            <v>29.7924717907777</v>
          </cell>
          <cell r="G55">
            <v>28.3695652906028</v>
          </cell>
        </row>
        <row r="56">
          <cell r="A56">
            <v>15.9955802861466</v>
          </cell>
          <cell r="B56">
            <v>63.106949174078999</v>
          </cell>
          <cell r="C56">
            <v>162.01048052302599</v>
          </cell>
          <cell r="E56">
            <v>1059.5601792776199</v>
          </cell>
          <cell r="F56">
            <v>29.406315580953098</v>
          </cell>
          <cell r="G56">
            <v>28.832056448622701</v>
          </cell>
        </row>
        <row r="57">
          <cell r="A57">
            <v>16.1435855682648</v>
          </cell>
          <cell r="B57">
            <v>63.099786403796102</v>
          </cell>
          <cell r="C57">
            <v>161.85373283447399</v>
          </cell>
          <cell r="E57">
            <v>1109.7524964120701</v>
          </cell>
          <cell r="F57">
            <v>29.047876434345302</v>
          </cell>
          <cell r="G57">
            <v>29.160425134035801</v>
          </cell>
        </row>
        <row r="58">
          <cell r="A58">
            <v>16.2929603263972</v>
          </cell>
          <cell r="B58">
            <v>63.092502544261897</v>
          </cell>
          <cell r="C58">
            <v>161.695786776261</v>
          </cell>
          <cell r="E58">
            <v>1162.3224686798501</v>
          </cell>
          <cell r="F58">
            <v>28.690234055290698</v>
          </cell>
          <cell r="G58">
            <v>29.724564576432801</v>
          </cell>
        </row>
        <row r="59">
          <cell r="A59">
            <v>16.4437172321493</v>
          </cell>
          <cell r="B59">
            <v>63.085095755643302</v>
          </cell>
          <cell r="C59">
            <v>161.536637453715</v>
          </cell>
          <cell r="E59">
            <v>1217.3827277396599</v>
          </cell>
          <cell r="F59">
            <v>28.2785725626584</v>
          </cell>
          <cell r="G59">
            <v>30.094663027264499</v>
          </cell>
        </row>
        <row r="60">
          <cell r="A60">
            <v>16.595869074375599</v>
          </cell>
          <cell r="B60">
            <v>63.077564177186098</v>
          </cell>
          <cell r="C60">
            <v>161.37628006497499</v>
          </cell>
          <cell r="E60">
            <v>1275.05124071301</v>
          </cell>
          <cell r="F60">
            <v>27.821050602274401</v>
          </cell>
          <cell r="G60">
            <v>30.374097648449201</v>
          </cell>
        </row>
        <row r="61">
          <cell r="A61">
            <v>16.749428760264301</v>
          </cell>
          <cell r="B61">
            <v>63.069905927209398</v>
          </cell>
          <cell r="C61">
            <v>161.21470990546399</v>
          </cell>
          <cell r="E61">
            <v>1335.4515629299001</v>
          </cell>
          <cell r="F61">
            <v>27.3947603286075</v>
          </cell>
          <cell r="G61">
            <v>30.731216339614299</v>
          </cell>
        </row>
        <row r="62">
          <cell r="A62">
            <v>16.904409316432599</v>
          </cell>
          <cell r="B62">
            <v>63.062119102925998</v>
          </cell>
          <cell r="C62">
            <v>161.051922363214</v>
          </cell>
          <cell r="E62">
            <v>1398.71310264724</v>
          </cell>
          <cell r="F62">
            <v>26.972483603929501</v>
          </cell>
          <cell r="G62">
            <v>30.930108615942999</v>
          </cell>
        </row>
        <row r="63">
          <cell r="A63">
            <v>17.060823890031202</v>
          </cell>
          <cell r="B63">
            <v>63.054201780878202</v>
          </cell>
          <cell r="C63">
            <v>160.887912934761</v>
          </cell>
          <cell r="E63">
            <v>1464.97139830728</v>
          </cell>
          <cell r="F63">
            <v>26.489587991150302</v>
          </cell>
          <cell r="G63">
            <v>31.1358935960689</v>
          </cell>
        </row>
        <row r="64">
          <cell r="A64">
            <v>17.218685749860001</v>
          </cell>
          <cell r="B64">
            <v>63.046152016860702</v>
          </cell>
          <cell r="C64">
            <v>160.72267721807901</v>
          </cell>
          <cell r="E64">
            <v>1534.36840893001</v>
          </cell>
          <cell r="F64">
            <v>26.030503912339899</v>
          </cell>
          <cell r="G64">
            <v>31.4610756443521</v>
          </cell>
        </row>
        <row r="65">
          <cell r="A65">
            <v>17.378008287493699</v>
          </cell>
          <cell r="B65">
            <v>63.037967845395698</v>
          </cell>
          <cell r="C65">
            <v>160.556210921803</v>
          </cell>
          <cell r="E65">
            <v>1607.0528182616399</v>
          </cell>
          <cell r="F65">
            <v>25.524240655186102</v>
          </cell>
          <cell r="G65">
            <v>31.473379827447399</v>
          </cell>
        </row>
        <row r="66">
          <cell r="A66">
            <v>17.538805018417602</v>
          </cell>
          <cell r="B66">
            <v>63.029647280533602</v>
          </cell>
          <cell r="C66">
            <v>160.38850986611001</v>
          </cell>
          <cell r="E66">
            <v>1683.1803533309601</v>
          </cell>
          <cell r="F66">
            <v>25.033585479499099</v>
          </cell>
          <cell r="G66">
            <v>31.713874449456501</v>
          </cell>
        </row>
        <row r="67">
          <cell r="A67">
            <v>17.701089583174198</v>
          </cell>
          <cell r="B67">
            <v>63.021188315858403</v>
          </cell>
          <cell r="C67">
            <v>160.219569986708</v>
          </cell>
          <cell r="E67">
            <v>1762.91411809595</v>
          </cell>
          <cell r="F67">
            <v>24.5221915093537</v>
          </cell>
          <cell r="G67">
            <v>31.901396801801599</v>
          </cell>
        </row>
        <row r="68">
          <cell r="A68">
            <v>17.8648757485205</v>
          </cell>
          <cell r="B68">
            <v>63.012588924089698</v>
          </cell>
          <cell r="C68">
            <v>160.04938733923001</v>
          </cell>
          <cell r="E68">
            <v>1846.42494289554</v>
          </cell>
          <cell r="F68">
            <v>23.9638642465675</v>
          </cell>
          <cell r="G68">
            <v>32.195646814727901</v>
          </cell>
        </row>
        <row r="69">
          <cell r="A69">
            <v>18.030177408595598</v>
          </cell>
          <cell r="B69">
            <v>63.003847057220703</v>
          </cell>
          <cell r="C69">
            <v>159.87795810238299</v>
          </cell>
          <cell r="E69">
            <v>1933.8917504552301</v>
          </cell>
          <cell r="F69">
            <v>23.434336425316999</v>
          </cell>
          <cell r="G69">
            <v>32.2500625362227</v>
          </cell>
        </row>
        <row r="70">
          <cell r="A70">
            <v>18.197008586099798</v>
          </cell>
          <cell r="B70">
            <v>62.994960647295699</v>
          </cell>
          <cell r="C70">
            <v>159.70527858039301</v>
          </cell>
          <cell r="E70">
            <v>2025.5019392306699</v>
          </cell>
          <cell r="F70">
            <v>22.896711307095199</v>
          </cell>
          <cell r="G70">
            <v>32.379689202306203</v>
          </cell>
        </row>
        <row r="71">
          <cell r="A71">
            <v>18.365383433483402</v>
          </cell>
          <cell r="B71">
            <v>62.985927605582702</v>
          </cell>
          <cell r="C71">
            <v>159.53134520926099</v>
          </cell>
          <cell r="E71">
            <v>2121.4517849106301</v>
          </cell>
          <cell r="F71">
            <v>22.314006539830601</v>
          </cell>
          <cell r="G71">
            <v>32.5520330080465</v>
          </cell>
        </row>
        <row r="72">
          <cell r="A72">
            <v>18.535316234148102</v>
          </cell>
          <cell r="B72">
            <v>62.9767458234613</v>
          </cell>
          <cell r="C72">
            <v>159.35615455777599</v>
          </cell>
          <cell r="E72">
            <v>2221.9468609395199</v>
          </cell>
          <cell r="F72">
            <v>21.802434366299799</v>
          </cell>
          <cell r="G72">
            <v>32.734378229652698</v>
          </cell>
        </row>
        <row r="73">
          <cell r="A73">
            <v>18.706821403658001</v>
          </cell>
          <cell r="B73">
            <v>62.967413172183797</v>
          </cell>
          <cell r="C73">
            <v>159.17970333348299</v>
          </cell>
          <cell r="E73">
            <v>2327.2024789604102</v>
          </cell>
          <cell r="F73">
            <v>21.2040992728307</v>
          </cell>
          <cell r="G73">
            <v>32.959746845319302</v>
          </cell>
        </row>
        <row r="74">
          <cell r="A74">
            <v>18.879913490962899</v>
          </cell>
          <cell r="B74">
            <v>62.957927503036601</v>
          </cell>
          <cell r="C74">
            <v>159.00198838530099</v>
          </cell>
          <cell r="E74">
            <v>2437.44415012222</v>
          </cell>
          <cell r="F74">
            <v>20.652509955682</v>
          </cell>
          <cell r="G74">
            <v>33.163634370959301</v>
          </cell>
        </row>
        <row r="75">
          <cell r="A75">
            <v>19.054607179632399</v>
          </cell>
          <cell r="B75">
            <v>62.948286647726299</v>
          </cell>
          <cell r="C75">
            <v>158.82300670631099</v>
          </cell>
          <cell r="E75">
            <v>2552.9080682395202</v>
          </cell>
          <cell r="F75">
            <v>20.051231486656199</v>
          </cell>
          <cell r="G75">
            <v>33.374266332648197</v>
          </cell>
        </row>
        <row r="76">
          <cell r="A76">
            <v>19.230917289101502</v>
          </cell>
          <cell r="B76">
            <v>62.9384884182831</v>
          </cell>
          <cell r="C76">
            <v>158.642755440006</v>
          </cell>
          <cell r="E76">
            <v>2673.84161583995</v>
          </cell>
          <cell r="F76">
            <v>19.498344299616399</v>
          </cell>
          <cell r="G76">
            <v>33.594496093852001</v>
          </cell>
        </row>
        <row r="77">
          <cell r="A77">
            <v>19.408858775927701</v>
          </cell>
          <cell r="B77">
            <v>62.9285306075558</v>
          </cell>
          <cell r="C77">
            <v>158.46123188293299</v>
          </cell>
          <cell r="E77">
            <v>2800.5038941836301</v>
          </cell>
          <cell r="F77">
            <v>18.875563970125999</v>
          </cell>
          <cell r="G77">
            <v>33.730485542657398</v>
          </cell>
        </row>
        <row r="78">
          <cell r="A78">
            <v>19.588446735059801</v>
          </cell>
          <cell r="B78">
            <v>62.9184109890979</v>
          </cell>
          <cell r="C78">
            <v>158.27843348742999</v>
          </cell>
          <cell r="E78">
            <v>2933.1662783900401</v>
          </cell>
          <cell r="F78">
            <v>18.271424440305701</v>
          </cell>
          <cell r="G78">
            <v>33.876992629274497</v>
          </cell>
        </row>
        <row r="79">
          <cell r="A79">
            <v>19.769696401118601</v>
          </cell>
          <cell r="B79">
            <v>62.908127317683501</v>
          </cell>
          <cell r="C79">
            <v>158.09435786773301</v>
          </cell>
          <cell r="E79">
            <v>3072.1129988617599</v>
          </cell>
          <cell r="F79">
            <v>17.644083987128099</v>
          </cell>
          <cell r="G79">
            <v>34.229783414424098</v>
          </cell>
        </row>
        <row r="80">
          <cell r="A80">
            <v>19.952623149688701</v>
          </cell>
          <cell r="B80">
            <v>62.897677329317801</v>
          </cell>
          <cell r="C80">
            <v>157.90900280218699</v>
          </cell>
          <cell r="E80">
            <v>3217.6417502507402</v>
          </cell>
          <cell r="F80">
            <v>17.042681418205198</v>
          </cell>
          <cell r="G80">
            <v>34.491728593740497</v>
          </cell>
        </row>
        <row r="81">
          <cell r="A81">
            <v>20.137242498623799</v>
          </cell>
          <cell r="B81">
            <v>62.887058741703001</v>
          </cell>
          <cell r="C81">
            <v>157.72236623758801</v>
          </cell>
          <cell r="E81">
            <v>3370.0643292719301</v>
          </cell>
          <cell r="F81">
            <v>16.4011670458883</v>
          </cell>
          <cell r="G81">
            <v>34.691094332391899</v>
          </cell>
        </row>
        <row r="82">
          <cell r="A82">
            <v>20.323570109362201</v>
          </cell>
          <cell r="B82">
            <v>62.876269254350099</v>
          </cell>
          <cell r="C82">
            <v>157.534446294882</v>
          </cell>
          <cell r="E82">
            <v>3529.7073027306501</v>
          </cell>
          <cell r="F82">
            <v>15.801423806696899</v>
          </cell>
          <cell r="G82">
            <v>35.019178059153198</v>
          </cell>
        </row>
        <row r="83">
          <cell r="A83">
            <v>20.511621788255599</v>
          </cell>
          <cell r="B83">
            <v>62.865306548971901</v>
          </cell>
          <cell r="C83">
            <v>157.34524126978599</v>
          </cell>
          <cell r="E83">
            <v>3696.9127071950302</v>
          </cell>
          <cell r="F83">
            <v>15.1354511559577</v>
          </cell>
          <cell r="G83">
            <v>35.259332606990597</v>
          </cell>
        </row>
        <row r="84">
          <cell r="A84">
            <v>20.701413487910401</v>
          </cell>
          <cell r="B84">
            <v>62.854168289809799</v>
          </cell>
          <cell r="C84">
            <v>157.15474963907101</v>
          </cell>
          <cell r="E84">
            <v>3872.03878181256</v>
          </cell>
          <cell r="F84">
            <v>14.541464419139</v>
          </cell>
          <cell r="G84">
            <v>35.709677404451099</v>
          </cell>
        </row>
        <row r="85">
          <cell r="A85">
            <v>20.892961308540301</v>
          </cell>
          <cell r="B85">
            <v>62.842852123831896</v>
          </cell>
          <cell r="C85">
            <v>156.96297006437001</v>
          </cell>
          <cell r="E85">
            <v>4055.4607358408298</v>
          </cell>
          <cell r="F85">
            <v>13.873499680428401</v>
          </cell>
          <cell r="G85">
            <v>36.005461701492997</v>
          </cell>
        </row>
        <row r="86">
          <cell r="A86">
            <v>21.086281499332799</v>
          </cell>
          <cell r="B86">
            <v>62.831355681176802</v>
          </cell>
          <cell r="C86">
            <v>156.76990139671599</v>
          </cell>
          <cell r="E86">
            <v>4247.5715525368996</v>
          </cell>
          <cell r="F86">
            <v>13.2448723444511</v>
          </cell>
          <cell r="G86">
            <v>36.378272026769899</v>
          </cell>
        </row>
        <row r="87">
          <cell r="A87">
            <v>21.281390459827101</v>
          </cell>
          <cell r="B87">
            <v>62.819676575531702</v>
          </cell>
          <cell r="C87">
            <v>156.57554267666799</v>
          </cell>
          <cell r="E87">
            <v>4448.7828311275898</v>
          </cell>
          <cell r="F87">
            <v>12.578265055430199</v>
          </cell>
          <cell r="G87">
            <v>36.853988266911799</v>
          </cell>
        </row>
        <row r="88">
          <cell r="A88">
            <v>21.478304741305301</v>
          </cell>
          <cell r="B88">
            <v>62.807812404335898</v>
          </cell>
          <cell r="C88">
            <v>156.379893145159</v>
          </cell>
          <cell r="E88">
            <v>4659.5256686646799</v>
          </cell>
          <cell r="F88">
            <v>11.9581070493703</v>
          </cell>
          <cell r="G88">
            <v>37.242215028205401</v>
          </cell>
        </row>
        <row r="89">
          <cell r="A89">
            <v>21.677041048196902</v>
          </cell>
          <cell r="B89">
            <v>62.7957607495998</v>
          </cell>
          <cell r="C89">
            <v>156.18295224068501</v>
          </cell>
          <cell r="E89">
            <v>4880.2515836544299</v>
          </cell>
          <cell r="F89">
            <v>11.307076518496901</v>
          </cell>
          <cell r="G89">
            <v>37.806602359582101</v>
          </cell>
        </row>
        <row r="90">
          <cell r="A90">
            <v>21.877616239495499</v>
          </cell>
          <cell r="B90">
            <v>62.783519177705998</v>
          </cell>
          <cell r="C90">
            <v>155.984719607475</v>
          </cell>
          <cell r="E90">
            <v>5111.4334834401698</v>
          </cell>
          <cell r="F90">
            <v>10.6993185433455</v>
          </cell>
          <cell r="G90">
            <v>38.219903489781899</v>
          </cell>
        </row>
        <row r="91">
          <cell r="A91">
            <v>22.080047330188901</v>
          </cell>
          <cell r="B91">
            <v>62.771085240379001</v>
          </cell>
          <cell r="C91">
            <v>155.785195096991</v>
          </cell>
          <cell r="E91">
            <v>5353.5666774107203</v>
          </cell>
          <cell r="F91">
            <v>10.031121293356</v>
          </cell>
          <cell r="G91">
            <v>38.729681951835502</v>
          </cell>
        </row>
        <row r="92">
          <cell r="A92">
            <v>22.284351492702999</v>
          </cell>
          <cell r="B92">
            <v>62.758456474967502</v>
          </cell>
          <cell r="C92">
            <v>155.58437877497701</v>
          </cell>
          <cell r="E92">
            <v>5607.1699382054603</v>
          </cell>
          <cell r="F92">
            <v>9.4334497892563807</v>
          </cell>
          <cell r="G92">
            <v>39.216264048147401</v>
          </cell>
        </row>
        <row r="93">
          <cell r="A93">
            <v>22.490546058357801</v>
          </cell>
          <cell r="B93">
            <v>62.745630404676298</v>
          </cell>
          <cell r="C93">
            <v>155.38227092148199</v>
          </cell>
          <cell r="E93">
            <v>5872.7866131894798</v>
          </cell>
          <cell r="F93">
            <v>8.7720448174111407</v>
          </cell>
          <cell r="G93">
            <v>39.7756689900081</v>
          </cell>
        </row>
        <row r="94">
          <cell r="A94">
            <v>22.698648518838201</v>
          </cell>
          <cell r="B94">
            <v>62.732604539463502</v>
          </cell>
          <cell r="C94">
            <v>155.178872037498</v>
          </cell>
          <cell r="E94">
            <v>6150.9857885805004</v>
          </cell>
          <cell r="F94">
            <v>8.1666700618656893</v>
          </cell>
          <cell r="G94">
            <v>40.233527778336303</v>
          </cell>
        </row>
        <row r="95">
          <cell r="A95">
            <v>22.908676527677699</v>
          </cell>
          <cell r="B95">
            <v>62.719376376445197</v>
          </cell>
          <cell r="C95">
            <v>154.97418284814</v>
          </cell>
          <cell r="E95">
            <v>6442.3635087213697</v>
          </cell>
          <cell r="F95">
            <v>7.5263940832803504</v>
          </cell>
          <cell r="G95">
            <v>40.866241560242798</v>
          </cell>
        </row>
        <row r="96">
          <cell r="A96">
            <v>23.120647901755898</v>
          </cell>
          <cell r="B96">
            <v>62.705943400139397</v>
          </cell>
          <cell r="C96">
            <v>154.76820430494399</v>
          </cell>
          <cell r="E96">
            <v>6747.5440531106897</v>
          </cell>
          <cell r="F96">
            <v>6.9391321282815204</v>
          </cell>
          <cell r="G96">
            <v>41.476716060560697</v>
          </cell>
        </row>
        <row r="97">
          <cell r="A97">
            <v>23.334580622810002</v>
          </cell>
          <cell r="B97">
            <v>62.6923030832046</v>
          </cell>
          <cell r="C97">
            <v>154.56093759310801</v>
          </cell>
          <cell r="E97">
            <v>7067.1812739274901</v>
          </cell>
          <cell r="F97">
            <v>6.30655389340874</v>
          </cell>
          <cell r="G97">
            <v>42.035061106718601</v>
          </cell>
        </row>
        <row r="98">
          <cell r="A98">
            <v>23.55049283896</v>
          </cell>
          <cell r="B98">
            <v>62.678452887124102</v>
          </cell>
          <cell r="C98">
            <v>154.35238413263701</v>
          </cell>
          <cell r="E98">
            <v>7401.9599969156397</v>
          </cell>
          <cell r="F98">
            <v>5.7342023492608103</v>
          </cell>
          <cell r="G98">
            <v>42.601219869918701</v>
          </cell>
        </row>
        <row r="99">
          <cell r="A99">
            <v>23.768402866248699</v>
          </cell>
          <cell r="B99">
            <v>62.6643902628456</v>
          </cell>
          <cell r="C99">
            <v>154.14254557973999</v>
          </cell>
          <cell r="E99">
            <v>7752.5974886294598</v>
          </cell>
          <cell r="F99">
            <v>5.1232036488142301</v>
          </cell>
          <cell r="G99">
            <v>43.252106649140003</v>
          </cell>
        </row>
        <row r="100">
          <cell r="A100">
            <v>23.9883291901949</v>
          </cell>
          <cell r="B100">
            <v>62.650112650857103</v>
          </cell>
          <cell r="C100">
            <v>153.931423838451</v>
          </cell>
          <cell r="E100">
            <v>8119.8449931840096</v>
          </cell>
          <cell r="F100">
            <v>4.5617258747015104</v>
          </cell>
          <cell r="G100">
            <v>43.801464129100999</v>
          </cell>
        </row>
        <row r="101">
          <cell r="A101">
            <v>24.210290467361698</v>
          </cell>
          <cell r="B101">
            <v>62.635617482827797</v>
          </cell>
          <cell r="C101">
            <v>153.71902105434501</v>
          </cell>
          <cell r="E101">
            <v>8504.4893418026804</v>
          </cell>
          <cell r="F101">
            <v>3.9960357015382799</v>
          </cell>
          <cell r="G101">
            <v>44.381059966737602</v>
          </cell>
        </row>
        <row r="102">
          <cell r="A102">
            <v>24.434305526939699</v>
          </cell>
          <cell r="B102">
            <v>62.620902180917298</v>
          </cell>
          <cell r="C102">
            <v>153.50533962533399</v>
          </cell>
          <cell r="E102">
            <v>8907.3546386104408</v>
          </cell>
          <cell r="F102">
            <v>3.4028413442116698</v>
          </cell>
          <cell r="G102">
            <v>44.992076787957998</v>
          </cell>
        </row>
        <row r="103">
          <cell r="A103">
            <v>24.6603933723433</v>
          </cell>
          <cell r="B103">
            <v>62.6059641597545</v>
          </cell>
          <cell r="C103">
            <v>153.29038220199701</v>
          </cell>
          <cell r="E103">
            <v>9329.3040262846898</v>
          </cell>
          <cell r="F103">
            <v>2.86254284308718</v>
          </cell>
          <cell r="G103">
            <v>45.559925251986499</v>
          </cell>
        </row>
        <row r="104">
          <cell r="A104">
            <v>24.888573182823901</v>
          </cell>
          <cell r="B104">
            <v>62.590800826279903</v>
          </cell>
          <cell r="C104">
            <v>153.07415169183801</v>
          </cell>
          <cell r="E104">
            <v>9771.2415353465003</v>
          </cell>
          <cell r="F104">
            <v>2.2854861725200402</v>
          </cell>
          <cell r="G104">
            <v>46.067387729570498</v>
          </cell>
        </row>
        <row r="105">
          <cell r="A105">
            <v>25.118864315095799</v>
          </cell>
          <cell r="B105">
            <v>62.575409580834602</v>
          </cell>
          <cell r="C105">
            <v>152.85665126173299</v>
          </cell>
          <cell r="E105">
            <v>10234.1140210545</v>
          </cell>
          <cell r="F105">
            <v>1.7555064723450999</v>
          </cell>
          <cell r="G105">
            <v>46.579852546100497</v>
          </cell>
        </row>
        <row r="106">
          <cell r="A106">
            <v>25.351286304978998</v>
          </cell>
          <cell r="B106">
            <v>62.559787817737998</v>
          </cell>
          <cell r="C106">
            <v>152.637884342858</v>
          </cell>
          <cell r="E106">
            <v>10718.913192051299</v>
          </cell>
          <cell r="F106">
            <v>1.2013636799678</v>
          </cell>
          <cell r="G106">
            <v>47.105473418938701</v>
          </cell>
        </row>
        <row r="107">
          <cell r="A107">
            <v>25.585858869056398</v>
          </cell>
          <cell r="B107">
            <v>62.543932926066397</v>
          </cell>
          <cell r="C107">
            <v>152.41785463255599</v>
          </cell>
          <cell r="E107">
            <v>11226.6777351081</v>
          </cell>
          <cell r="F107">
            <v>1.1524337910825999</v>
          </cell>
          <cell r="G107">
            <v>47.246032141773803</v>
          </cell>
        </row>
        <row r="108">
          <cell r="A108">
            <v>25.822601906345898</v>
          </cell>
          <cell r="B108">
            <v>62.527842290811002</v>
          </cell>
          <cell r="C108">
            <v>152.19656609662499</v>
          </cell>
          <cell r="E108">
            <v>11758.495540521601</v>
          </cell>
          <cell r="F108">
            <v>0.13313270903337401</v>
          </cell>
          <cell r="G108">
            <v>48.565937007576203</v>
          </cell>
        </row>
        <row r="109">
          <cell r="A109">
            <v>26.061535499988899</v>
          </cell>
          <cell r="B109">
            <v>62.511513292676398</v>
          </cell>
          <cell r="C109">
            <v>151.97402297524201</v>
          </cell>
          <cell r="E109">
            <v>12315.506032928301</v>
          </cell>
          <cell r="F109">
            <v>-0.36946482314150803</v>
          </cell>
          <cell r="G109">
            <v>49.048073751027601</v>
          </cell>
        </row>
        <row r="110">
          <cell r="A110">
            <v>26.3026799189538</v>
          </cell>
          <cell r="B110">
            <v>62.494943309980002</v>
          </cell>
          <cell r="C110">
            <v>151.750229783105</v>
          </cell>
          <cell r="E110">
            <v>12898.9026125331</v>
          </cell>
          <cell r="F110">
            <v>-0.90717054638547601</v>
          </cell>
          <cell r="G110">
            <v>49.482664236921401</v>
          </cell>
        </row>
        <row r="111">
          <cell r="A111">
            <v>26.5460556197553</v>
          </cell>
          <cell r="B111">
            <v>62.4781297191535</v>
          </cell>
          <cell r="C111">
            <v>151.525191313037</v>
          </cell>
          <cell r="E111">
            <v>13509.935211980301</v>
          </cell>
          <cell r="F111">
            <v>-1.3967282094233999</v>
          </cell>
          <cell r="G111">
            <v>49.819162661444103</v>
          </cell>
        </row>
        <row r="112">
          <cell r="A112">
            <v>26.791683248190299</v>
          </cell>
          <cell r="B112">
            <v>62.4610698950708</v>
          </cell>
          <cell r="C112">
            <v>151.29891263970401</v>
          </cell>
          <cell r="E112">
            <v>14149.9129743458</v>
          </cell>
          <cell r="F112">
            <v>-1.91477294363058</v>
          </cell>
          <cell r="G112">
            <v>50.262438954127198</v>
          </cell>
        </row>
        <row r="113">
          <cell r="A113">
            <v>27.039583641088399</v>
          </cell>
          <cell r="B113">
            <v>62.4437612126004</v>
          </cell>
          <cell r="C113">
            <v>151.07139912013099</v>
          </cell>
          <cell r="E113">
            <v>14820.2070579886</v>
          </cell>
          <cell r="F113">
            <v>-2.3963161099190899</v>
          </cell>
          <cell r="G113">
            <v>50.538276369423102</v>
          </cell>
        </row>
        <row r="114">
          <cell r="A114">
            <v>27.2897778280804</v>
          </cell>
          <cell r="B114">
            <v>62.426201047416498</v>
          </cell>
          <cell r="C114">
            <v>150.84265639790101</v>
          </cell>
          <cell r="E114">
            <v>15522.2535742705</v>
          </cell>
          <cell r="F114">
            <v>-2.9142880544109699</v>
          </cell>
          <cell r="G114">
            <v>50.956796956647999</v>
          </cell>
        </row>
        <row r="115">
          <cell r="A115">
            <v>27.542287033381601</v>
          </cell>
          <cell r="B115">
            <v>62.408386776160199</v>
          </cell>
          <cell r="C115">
            <v>150.61269040523101</v>
          </cell>
          <cell r="E115">
            <v>16257.5566644379</v>
          </cell>
          <cell r="F115">
            <v>-3.3798583151514201</v>
          </cell>
          <cell r="G115">
            <v>51.126072328000497</v>
          </cell>
        </row>
        <row r="116">
          <cell r="A116">
            <v>27.797132677592799</v>
          </cell>
          <cell r="B116">
            <v>62.390315778452198</v>
          </cell>
          <cell r="C116">
            <v>150.38150736436501</v>
          </cell>
          <cell r="E116">
            <v>17027.691722258998</v>
          </cell>
          <cell r="F116">
            <v>-3.8716969561642398</v>
          </cell>
          <cell r="G116">
            <v>51.323384515597802</v>
          </cell>
        </row>
        <row r="117">
          <cell r="A117">
            <v>28.0543363795171</v>
          </cell>
          <cell r="B117">
            <v>62.371985437144403</v>
          </cell>
          <cell r="C117">
            <v>150.14911379012301</v>
          </cell>
          <cell r="E117">
            <v>17834.308769319101</v>
          </cell>
          <cell r="F117">
            <v>-4.3277225259809597</v>
          </cell>
          <cell r="G117">
            <v>51.590086189957397</v>
          </cell>
        </row>
        <row r="118">
          <cell r="A118">
            <v>28.313919957993701</v>
          </cell>
          <cell r="B118">
            <v>62.353393139473802</v>
          </cell>
          <cell r="C118">
            <v>149.91551649282701</v>
          </cell>
          <cell r="E118">
            <v>18679.1359902078</v>
          </cell>
          <cell r="F118">
            <v>-4.8274609508615898</v>
          </cell>
          <cell r="G118">
            <v>51.617021416276103</v>
          </cell>
        </row>
        <row r="119">
          <cell r="A119">
            <v>28.575905433749401</v>
          </cell>
          <cell r="B119">
            <v>62.334536277836399</v>
          </cell>
          <cell r="C119">
            <v>149.68072257738501</v>
          </cell>
          <cell r="E119">
            <v>19563.983435170601</v>
          </cell>
          <cell r="F119">
            <v>-5.2664055941882699</v>
          </cell>
          <cell r="G119">
            <v>51.603832786378398</v>
          </cell>
        </row>
        <row r="120">
          <cell r="A120">
            <v>28.840315031266002</v>
          </cell>
          <cell r="B120">
            <v>62.315412251154697</v>
          </cell>
          <cell r="C120">
            <v>149.44473944894801</v>
          </cell>
          <cell r="E120">
            <v>20490.746898158501</v>
          </cell>
          <cell r="F120">
            <v>-5.7518828402749103</v>
          </cell>
          <cell r="G120">
            <v>51.6202312412873</v>
          </cell>
        </row>
        <row r="121">
          <cell r="A121">
            <v>29.107171180666001</v>
          </cell>
          <cell r="B121">
            <v>62.296018465684398</v>
          </cell>
          <cell r="C121">
            <v>149.20757480969101</v>
          </cell>
          <cell r="E121">
            <v>21461.411978584001</v>
          </cell>
          <cell r="F121">
            <v>-6.2148823148144201</v>
          </cell>
          <cell r="G121">
            <v>51.533701948671897</v>
          </cell>
        </row>
        <row r="122">
          <cell r="A122">
            <v>29.376496519615301</v>
          </cell>
          <cell r="B122">
            <v>62.276352336127303</v>
          </cell>
          <cell r="C122">
            <v>148.96923666369699</v>
          </cell>
          <cell r="E122">
            <v>22478.058335487302</v>
          </cell>
          <cell r="F122">
            <v>-6.6857772773486897</v>
          </cell>
          <cell r="G122">
            <v>51.455693904647603</v>
          </cell>
        </row>
        <row r="123">
          <cell r="A123">
            <v>29.648313895243401</v>
          </cell>
          <cell r="B123">
            <v>62.256411286349199</v>
          </cell>
          <cell r="C123">
            <v>148.729733317632</v>
          </cell>
          <cell r="E123">
            <v>23542.8641432242</v>
          </cell>
          <cell r="F123">
            <v>-7.1500123455872204</v>
          </cell>
          <cell r="G123">
            <v>51.221313072197802</v>
          </cell>
        </row>
        <row r="124">
          <cell r="A124">
            <v>29.9226463660818</v>
          </cell>
          <cell r="B124">
            <v>62.236192751011401</v>
          </cell>
          <cell r="C124">
            <v>148.48907337954401</v>
          </cell>
          <cell r="E124">
            <v>24658.110758226001</v>
          </cell>
          <cell r="F124">
            <v>-7.6468880048224497</v>
          </cell>
          <cell r="G124">
            <v>51.1399392683538</v>
          </cell>
        </row>
        <row r="125">
          <cell r="A125">
            <v>30.199517204020101</v>
          </cell>
          <cell r="B125">
            <v>62.215694175955399</v>
          </cell>
          <cell r="C125">
            <v>148.247265762642</v>
          </cell>
          <cell r="E125">
            <v>25826.187606826701</v>
          </cell>
          <cell r="F125">
            <v>-8.0943572571901203</v>
          </cell>
          <cell r="G125">
            <v>50.7430810922896</v>
          </cell>
        </row>
        <row r="126">
          <cell r="A126">
            <v>30.478949896279801</v>
          </cell>
          <cell r="B126">
            <v>62.194913020045497</v>
          </cell>
          <cell r="C126">
            <v>148.004319683397</v>
          </cell>
          <cell r="E126">
            <v>27049.597304631301</v>
          </cell>
          <cell r="F126">
            <v>-8.5381332811447308</v>
          </cell>
          <cell r="G126">
            <v>50.456576739053197</v>
          </cell>
        </row>
        <row r="127">
          <cell r="A127">
            <v>30.760968147406999</v>
          </cell>
          <cell r="B127">
            <v>62.173846755496697</v>
          </cell>
          <cell r="C127">
            <v>147.76024466384601</v>
          </cell>
          <cell r="E127">
            <v>28330.961018393202</v>
          </cell>
          <cell r="F127">
            <v>-9.0101576065481606</v>
          </cell>
          <cell r="G127">
            <v>50.007853940041599</v>
          </cell>
        </row>
        <row r="128">
          <cell r="A128">
            <v>31.0455958812835</v>
          </cell>
          <cell r="B128">
            <v>62.152492869561001</v>
          </cell>
          <cell r="C128">
            <v>147.51505053042499</v>
          </cell>
          <cell r="E128">
            <v>29673.0240818887</v>
          </cell>
          <cell r="F128">
            <v>-9.48985390079722</v>
          </cell>
          <cell r="G128">
            <v>49.386081043145602</v>
          </cell>
        </row>
        <row r="129">
          <cell r="A129">
            <v>31.3328572431558</v>
          </cell>
          <cell r="B129">
            <v>62.130848865515802</v>
          </cell>
          <cell r="C129">
            <v>147.268747414617</v>
          </cell>
          <cell r="E129">
            <v>31078.661877820101</v>
          </cell>
          <cell r="F129">
            <v>-9.9467131075758992</v>
          </cell>
          <cell r="G129">
            <v>48.828788761738302</v>
          </cell>
        </row>
        <row r="130">
          <cell r="A130">
            <v>31.6227766016837</v>
          </cell>
          <cell r="B130">
            <v>62.108912263324598</v>
          </cell>
          <cell r="C130">
            <v>147.02134575395499</v>
          </cell>
          <cell r="E130">
            <v>32550.885998350601</v>
          </cell>
          <cell r="F130">
            <v>-10.4164480899711</v>
          </cell>
          <cell r="G130">
            <v>48.1419741831971</v>
          </cell>
        </row>
        <row r="131">
          <cell r="A131">
            <v>31.915378551007599</v>
          </cell>
          <cell r="B131">
            <v>62.086680601460003</v>
          </cell>
          <cell r="C131">
            <v>146.77285629004899</v>
          </cell>
          <cell r="E131">
            <v>34092.8506974681</v>
          </cell>
          <cell r="F131">
            <v>-10.867035361445399</v>
          </cell>
          <cell r="G131">
            <v>47.295945585374099</v>
          </cell>
        </row>
        <row r="132">
          <cell r="A132">
            <v>32.210687912834302</v>
          </cell>
          <cell r="B132">
            <v>62.0641514377674</v>
          </cell>
          <cell r="C132">
            <v>146.52329006775099</v>
          </cell>
          <cell r="E132">
            <v>35707.859649004597</v>
          </cell>
          <cell r="F132">
            <v>-11.368499365723499</v>
          </cell>
          <cell r="G132">
            <v>46.6176474988251</v>
          </cell>
        </row>
        <row r="133">
          <cell r="A133">
            <v>32.508729738543401</v>
          </cell>
          <cell r="B133">
            <v>62.041322350293399</v>
          </cell>
          <cell r="C133">
            <v>146.27265843708</v>
          </cell>
          <cell r="E133">
            <v>37399.373024788001</v>
          </cell>
          <cell r="F133">
            <v>-11.816609859453299</v>
          </cell>
          <cell r="G133">
            <v>46.255369147105199</v>
          </cell>
        </row>
        <row r="134">
          <cell r="A134">
            <v>32.809529311311898</v>
          </cell>
          <cell r="B134">
            <v>62.018190938959002</v>
          </cell>
          <cell r="C134">
            <v>146.02097304896901</v>
          </cell>
          <cell r="E134">
            <v>39171.014908092598</v>
          </cell>
          <cell r="F134">
            <v>-12.3098919626712</v>
          </cell>
          <cell r="G134">
            <v>44.902119846676797</v>
          </cell>
        </row>
        <row r="135">
          <cell r="A135">
            <v>33.113112148259098</v>
          </cell>
          <cell r="B135">
            <v>61.994754826350501</v>
          </cell>
          <cell r="C135">
            <v>145.768245856368</v>
          </cell>
          <cell r="E135">
            <v>41026.581058271899</v>
          </cell>
          <cell r="F135">
            <v>-12.7790417399027</v>
          </cell>
          <cell r="G135">
            <v>43.6437231668652</v>
          </cell>
        </row>
        <row r="136">
          <cell r="A136">
            <v>33.419504002611397</v>
          </cell>
          <cell r="B136">
            <v>61.971011659090998</v>
          </cell>
          <cell r="C136">
            <v>145.51448911246999</v>
          </cell>
          <cell r="E136">
            <v>42970.047043208397</v>
          </cell>
          <cell r="F136">
            <v>-13.2397622209325</v>
          </cell>
          <cell r="G136">
            <v>42.6270152153553</v>
          </cell>
        </row>
        <row r="137">
          <cell r="A137">
            <v>33.728730865886803</v>
          </cell>
          <cell r="B137">
            <v>61.9469591090714</v>
          </cell>
          <cell r="C137">
            <v>145.259715366877</v>
          </cell>
          <cell r="E137">
            <v>45005.576757005001</v>
          </cell>
          <cell r="F137">
            <v>-13.7441324935669</v>
          </cell>
          <cell r="G137">
            <v>41.4814456407425</v>
          </cell>
        </row>
        <row r="138">
          <cell r="A138">
            <v>34.040818970099998</v>
          </cell>
          <cell r="B138">
            <v>61.922594874122503</v>
          </cell>
          <cell r="C138">
            <v>145.00393746813401</v>
          </cell>
          <cell r="E138">
            <v>47137.531341167298</v>
          </cell>
          <cell r="F138">
            <v>-14.203061012904</v>
          </cell>
          <cell r="G138">
            <v>39.9658238577871</v>
          </cell>
        </row>
        <row r="139">
          <cell r="A139">
            <v>34.355794789987399</v>
          </cell>
          <cell r="B139">
            <v>61.897916679853203</v>
          </cell>
          <cell r="C139">
            <v>144.74716855744001</v>
          </cell>
          <cell r="E139">
            <v>49370.478528389998</v>
          </cell>
          <cell r="F139">
            <v>-14.750344737472</v>
          </cell>
          <cell r="G139">
            <v>39.122873265764497</v>
          </cell>
        </row>
        <row r="140">
          <cell r="A140">
            <v>34.673685045253102</v>
          </cell>
          <cell r="B140">
            <v>61.872922280325703</v>
          </cell>
          <cell r="C140">
            <v>144.48942206918599</v>
          </cell>
          <cell r="E140">
            <v>51709.202428967597</v>
          </cell>
          <cell r="F140">
            <v>-15.311221620331899</v>
          </cell>
          <cell r="G140">
            <v>37.384650894952998</v>
          </cell>
        </row>
        <row r="141">
          <cell r="A141">
            <v>34.994516702835703</v>
          </cell>
          <cell r="B141">
            <v>61.847609459537601</v>
          </cell>
          <cell r="C141">
            <v>144.23071172690601</v>
          </cell>
          <cell r="E141">
            <v>54158.713780794598</v>
          </cell>
          <cell r="F141">
            <v>-15.705595123613699</v>
          </cell>
          <cell r="G141">
            <v>35.636866130647398</v>
          </cell>
        </row>
        <row r="142">
          <cell r="A142">
            <v>35.3183169791957</v>
          </cell>
          <cell r="B142">
            <v>61.8219760323475</v>
          </cell>
          <cell r="C142">
            <v>143.97105154024899</v>
          </cell>
          <cell r="E142">
            <v>56724.260684919798</v>
          </cell>
          <cell r="F142">
            <v>-16.1513138680629</v>
          </cell>
          <cell r="G142">
            <v>34.074081001270102</v>
          </cell>
        </row>
        <row r="143">
          <cell r="A143">
            <v>35.645113342624398</v>
          </cell>
          <cell r="B143">
            <v>61.796019845619703</v>
          </cell>
          <cell r="C143">
            <v>143.710455804709</v>
          </cell>
          <cell r="E143">
            <v>59411.339849650401</v>
          </cell>
          <cell r="F143">
            <v>-16.643227147115901</v>
          </cell>
          <cell r="G143">
            <v>32.1606146696884</v>
          </cell>
        </row>
        <row r="144">
          <cell r="A144">
            <v>35.9749335155742</v>
          </cell>
          <cell r="B144">
            <v>61.769738779829297</v>
          </cell>
          <cell r="C144">
            <v>143.44893909470099</v>
          </cell>
          <cell r="E144">
            <v>62225.708367302301</v>
          </cell>
          <cell r="F144">
            <v>-17.2581837600417</v>
          </cell>
          <cell r="G144">
            <v>30.749694694975801</v>
          </cell>
        </row>
        <row r="145">
          <cell r="A145">
            <v>36.307805477010099</v>
          </cell>
          <cell r="B145">
            <v>61.743130749700597</v>
          </cell>
          <cell r="C145">
            <v>143.18651626237801</v>
          </cell>
          <cell r="E145">
            <v>65173.396048824201</v>
          </cell>
          <cell r="F145">
            <v>-17.670150196630001</v>
          </cell>
          <cell r="G145">
            <v>26.783742005041901</v>
          </cell>
        </row>
        <row r="146">
          <cell r="A146">
            <v>36.643757464783299</v>
          </cell>
          <cell r="B146">
            <v>61.716193705419897</v>
          </cell>
          <cell r="C146">
            <v>142.923202433635</v>
          </cell>
          <cell r="E146">
            <v>68260.718342723805</v>
          </cell>
          <cell r="F146">
            <v>-18.3267929374794</v>
          </cell>
          <cell r="G146">
            <v>27.251776845815598</v>
          </cell>
        </row>
        <row r="147">
          <cell r="A147">
            <v>36.982817978026603</v>
          </cell>
          <cell r="B147">
            <v>61.688925634003603</v>
          </cell>
          <cell r="C147">
            <v>142.65901300388899</v>
          </cell>
          <cell r="E147">
            <v>71494.289865975807</v>
          </cell>
          <cell r="F147">
            <v>-18.879115145351101</v>
          </cell>
          <cell r="G147">
            <v>24.617618840527101</v>
          </cell>
        </row>
        <row r="148">
          <cell r="A148">
            <v>37.325015779571999</v>
          </cell>
          <cell r="B148">
            <v>61.661324560372002</v>
          </cell>
          <cell r="C148">
            <v>142.393963633776</v>
          </cell>
          <cell r="E148">
            <v>74881.038575900297</v>
          </cell>
          <cell r="F148">
            <v>-19.4801716501666</v>
          </cell>
          <cell r="G148">
            <v>21.946363563054799</v>
          </cell>
        </row>
        <row r="149">
          <cell r="A149">
            <v>37.670379898390799</v>
          </cell>
          <cell r="B149">
            <v>61.633388548093897</v>
          </cell>
          <cell r="C149">
            <v>142.12807024616001</v>
          </cell>
          <cell r="E149">
            <v>78428.220613376805</v>
          </cell>
          <cell r="F149">
            <v>-19.999303976880899</v>
          </cell>
          <cell r="G149">
            <v>19.265004770657399</v>
          </cell>
        </row>
        <row r="150">
          <cell r="A150">
            <v>38.018939632056103</v>
          </cell>
          <cell r="B150">
            <v>61.605115701046898</v>
          </cell>
          <cell r="C150">
            <v>141.86134901948799</v>
          </cell>
          <cell r="E150">
            <v>82143.435849194197</v>
          </cell>
          <cell r="F150">
            <v>-20.413538473617901</v>
          </cell>
          <cell r="G150">
            <v>15.6596472299764</v>
          </cell>
        </row>
        <row r="151">
          <cell r="A151">
            <v>38.370724549227802</v>
          </cell>
          <cell r="B151">
            <v>61.576504164139898</v>
          </cell>
          <cell r="C151">
            <v>141.593816384061</v>
          </cell>
          <cell r="E151">
            <v>86034.644166844897</v>
          </cell>
          <cell r="F151">
            <v>-21.122402548854101</v>
          </cell>
          <cell r="G151">
            <v>13.3161191274032</v>
          </cell>
        </row>
        <row r="152">
          <cell r="A152">
            <v>38.725764492161701</v>
          </cell>
          <cell r="B152">
            <v>61.547552124456601</v>
          </cell>
          <cell r="C152">
            <v>141.32548901632299</v>
          </cell>
          <cell r="E152">
            <v>90110.182516650195</v>
          </cell>
          <cell r="F152">
            <v>-21.834360844335901</v>
          </cell>
          <cell r="G152">
            <v>8.92022128416545</v>
          </cell>
        </row>
        <row r="153">
          <cell r="A153">
            <v>39.0840895792401</v>
          </cell>
          <cell r="B153">
            <v>61.518257812305102</v>
          </cell>
          <cell r="C153">
            <v>141.05638383494801</v>
          </cell>
          <cell r="E153">
            <v>94378.782777753906</v>
          </cell>
          <cell r="F153">
            <v>-22.575019457658701</v>
          </cell>
          <cell r="G153">
            <v>6.8928281107181304</v>
          </cell>
        </row>
        <row r="154">
          <cell r="A154">
            <v>39.445730207527802</v>
          </cell>
          <cell r="B154">
            <v>61.488619502384999</v>
          </cell>
          <cell r="C154">
            <v>140.78651799336899</v>
          </cell>
          <cell r="E154">
            <v>98849.590466255904</v>
          </cell>
          <cell r="F154">
            <v>-22.936937901573501</v>
          </cell>
          <cell r="G154">
            <v>2.95899990792751</v>
          </cell>
        </row>
        <row r="155">
          <cell r="A155">
            <v>39.810717055349699</v>
          </cell>
          <cell r="B155">
            <v>61.458635514499598</v>
          </cell>
          <cell r="C155">
            <v>140.51590887650099</v>
          </cell>
          <cell r="E155">
            <v>103532.18432956599</v>
          </cell>
          <cell r="F155">
            <v>-23.676650384870001</v>
          </cell>
          <cell r="G155">
            <v>3.1065755115165099</v>
          </cell>
        </row>
        <row r="156">
          <cell r="A156">
            <v>40.179081084893902</v>
          </cell>
          <cell r="B156">
            <v>61.428304214884797</v>
          </cell>
          <cell r="C156">
            <v>140.24457409170401</v>
          </cell>
          <cell r="E156">
            <v>108436.596868961</v>
          </cell>
          <cell r="F156">
            <v>-24.497272762143101</v>
          </cell>
          <cell r="G156">
            <v>-3.5990459667690802</v>
          </cell>
        </row>
        <row r="157">
          <cell r="A157">
            <v>40.550853544838297</v>
          </cell>
          <cell r="B157">
            <v>61.397624016871703</v>
          </cell>
          <cell r="C157">
            <v>139.972531465934</v>
          </cell>
          <cell r="E157">
            <v>113573.335834311</v>
          </cell>
          <cell r="F157">
            <v>-24.931895970019799</v>
          </cell>
          <cell r="G157">
            <v>-5.1245220860173797</v>
          </cell>
        </row>
        <row r="158">
          <cell r="A158">
            <v>40.926065973001002</v>
          </cell>
          <cell r="B158">
            <v>61.366593382287903</v>
          </cell>
          <cell r="C158">
            <v>139.699799036439</v>
          </cell>
          <cell r="E158">
            <v>118953.406737032</v>
          </cell>
          <cell r="F158">
            <v>-25.446473504573198</v>
          </cell>
          <cell r="G158">
            <v>-9.7476333601561205</v>
          </cell>
        </row>
        <row r="159">
          <cell r="A159">
            <v>41.304750199016098</v>
          </cell>
          <cell r="B159">
            <v>61.3352108218997</v>
          </cell>
          <cell r="C159">
            <v>139.42639504488599</v>
          </cell>
          <cell r="E159">
            <v>124588.336429501</v>
          </cell>
          <cell r="F159">
            <v>-26.3786234251526</v>
          </cell>
          <cell r="G159">
            <v>-12.259084636167399</v>
          </cell>
        </row>
        <row r="160">
          <cell r="A160">
            <v>41.686938347033497</v>
          </cell>
          <cell r="B160">
            <v>61.303474896642797</v>
          </cell>
          <cell r="C160">
            <v>139.152337932124</v>
          </cell>
          <cell r="E160">
            <v>130490.19780143999</v>
          </cell>
          <cell r="F160">
            <v>-26.6375746849825</v>
          </cell>
          <cell r="G160">
            <v>-19.102610129011701</v>
          </cell>
        </row>
        <row r="161">
          <cell r="A161">
            <v>42.072662838444401</v>
          </cell>
          <cell r="B161">
            <v>61.271384218157699</v>
          </cell>
          <cell r="C161">
            <v>138.87764633030699</v>
          </cell>
          <cell r="E161">
            <v>136671.635646201</v>
          </cell>
          <cell r="F161">
            <v>-27.091798263076299</v>
          </cell>
          <cell r="G161">
            <v>-18.483743753759398</v>
          </cell>
        </row>
        <row r="162">
          <cell r="A162">
            <v>42.461956394631201</v>
          </cell>
          <cell r="B162">
            <v>61.238937450098803</v>
          </cell>
          <cell r="C162">
            <v>138.60233905411701</v>
          </cell>
          <cell r="E162">
            <v>143145.893752348</v>
          </cell>
          <cell r="F162">
            <v>-28.0800822147765</v>
          </cell>
          <cell r="G162">
            <v>-27.834522840482499</v>
          </cell>
        </row>
        <row r="163">
          <cell r="A163">
            <v>42.854852039743903</v>
          </cell>
          <cell r="B163">
            <v>61.206133308640801</v>
          </cell>
          <cell r="C163">
            <v>138.326435095618</v>
          </cell>
          <cell r="E163">
            <v>149926.843278605</v>
          </cell>
          <cell r="F163">
            <v>-28.530717990307199</v>
          </cell>
          <cell r="G163">
            <v>-31.599881148565299</v>
          </cell>
        </row>
        <row r="164">
          <cell r="A164">
            <v>43.2513831035008</v>
          </cell>
          <cell r="B164">
            <v>61.172970563193502</v>
          </cell>
          <cell r="C164">
            <v>138.049953616507</v>
          </cell>
          <cell r="E164">
            <v>157029.01247293799</v>
          </cell>
          <cell r="F164">
            <v>-29.2607956033123</v>
          </cell>
          <cell r="G164">
            <v>-33.164573225677699</v>
          </cell>
        </row>
        <row r="165">
          <cell r="A165">
            <v>43.651583224016598</v>
          </cell>
          <cell r="B165">
            <v>61.139448037590903</v>
          </cell>
          <cell r="C165">
            <v>137.772913937927</v>
          </cell>
          <cell r="E165">
            <v>164467.61779946601</v>
          </cell>
          <cell r="F165">
            <v>-29.563123516174102</v>
          </cell>
          <cell r="G165">
            <v>-40.4104673683455</v>
          </cell>
        </row>
        <row r="166">
          <cell r="A166">
            <v>44.0554863506553</v>
          </cell>
          <cell r="B166">
            <v>61.1055646103366</v>
          </cell>
          <cell r="C166">
            <v>137.49533553537901</v>
          </cell>
          <cell r="E166">
            <v>172258.59653987901</v>
          </cell>
          <cell r="F166">
            <v>-30.7648646639418</v>
          </cell>
          <cell r="G166">
            <v>-44.061843731892701</v>
          </cell>
        </row>
        <row r="167">
          <cell r="A167">
            <v>44.463126746910802</v>
          </cell>
          <cell r="B167">
            <v>61.0713192155267</v>
          </cell>
          <cell r="C167">
            <v>137.21723802952201</v>
          </cell>
          <cell r="E167">
            <v>180418.64093920699</v>
          </cell>
          <cell r="F167">
            <v>-30.211892227022101</v>
          </cell>
          <cell r="G167">
            <v>-52.459829073658703</v>
          </cell>
        </row>
        <row r="168">
          <cell r="A168">
            <v>44.874538993313202</v>
          </cell>
          <cell r="B168">
            <v>61.036710843507201</v>
          </cell>
          <cell r="C168">
            <v>136.93864117793399</v>
          </cell>
          <cell r="E168">
            <v>188965.23396912101</v>
          </cell>
          <cell r="F168">
            <v>-32.087203428019002</v>
          </cell>
          <cell r="G168">
            <v>-53.1878591258792</v>
          </cell>
        </row>
        <row r="169">
          <cell r="A169">
            <v>45.289757990361998</v>
          </cell>
          <cell r="B169">
            <v>61.001738541552001</v>
          </cell>
          <cell r="C169">
            <v>136.65956486600999</v>
          </cell>
          <cell r="E169">
            <v>197916.686785356</v>
          </cell>
          <cell r="F169">
            <v>-32.892966120558597</v>
          </cell>
          <cell r="G169">
            <v>-59.701204485707997</v>
          </cell>
        </row>
        <row r="170">
          <cell r="A170">
            <v>45.708818961487502</v>
          </cell>
          <cell r="B170">
            <v>60.966401414338797</v>
          </cell>
          <cell r="C170">
            <v>136.38002909954201</v>
          </cell>
          <cell r="E170">
            <v>207292.17795953699</v>
          </cell>
          <cell r="F170">
            <v>-33.305117648271398</v>
          </cell>
          <cell r="G170">
            <v>-67.176679774098901</v>
          </cell>
        </row>
        <row r="171">
          <cell r="A171">
            <v>46.131757456037903</v>
          </cell>
          <cell r="B171">
            <v>60.930698624373299</v>
          </cell>
          <cell r="C171">
            <v>136.10005399704301</v>
          </cell>
          <cell r="E171">
            <v>217111.79456945101</v>
          </cell>
          <cell r="F171">
            <v>-34.150734347210403</v>
          </cell>
          <cell r="G171">
            <v>-77.800674064431107</v>
          </cell>
        </row>
        <row r="172">
          <cell r="A172">
            <v>46.558609352295903</v>
          </cell>
          <cell r="B172">
            <v>60.894629392950399</v>
          </cell>
          <cell r="C172">
            <v>135.819659777173</v>
          </cell>
          <cell r="E172">
            <v>227396.57523579299</v>
          </cell>
          <cell r="F172">
            <v>-34.726707264645498</v>
          </cell>
          <cell r="G172">
            <v>-77.993069358728704</v>
          </cell>
        </row>
        <row r="173">
          <cell r="A173">
            <v>46.989410860521502</v>
          </cell>
          <cell r="B173">
            <v>60.858193000276003</v>
          </cell>
          <cell r="C173">
            <v>135.538866753821</v>
          </cell>
          <cell r="E173">
            <v>238168.55519761599</v>
          </cell>
          <cell r="F173">
            <v>-34.9495442194277</v>
          </cell>
          <cell r="G173">
            <v>-82.787972186427098</v>
          </cell>
        </row>
        <row r="174">
          <cell r="A174">
            <v>47.424198526024398</v>
          </cell>
          <cell r="B174">
            <v>60.821388785924398</v>
          </cell>
          <cell r="C174">
            <v>135.25769532506101</v>
          </cell>
          <cell r="E174">
            <v>249450.813523032</v>
          </cell>
          <cell r="F174">
            <v>-34.854331709317499</v>
          </cell>
          <cell r="G174">
            <v>-90.206561950203096</v>
          </cell>
        </row>
        <row r="175">
          <cell r="A175">
            <v>47.863009232263799</v>
          </cell>
          <cell r="B175">
            <v>60.784216149378899</v>
          </cell>
          <cell r="C175">
            <v>134.97616596456899</v>
          </cell>
          <cell r="E175">
            <v>261267.52255633299</v>
          </cell>
          <cell r="F175">
            <v>-38.975084679817698</v>
          </cell>
          <cell r="G175">
            <v>-88.619833574033706</v>
          </cell>
        </row>
        <row r="176">
          <cell r="A176">
            <v>48.305880203977203</v>
          </cell>
          <cell r="B176">
            <v>60.746674550264501</v>
          </cell>
          <cell r="C176">
            <v>134.69429921268599</v>
          </cell>
          <cell r="E176">
            <v>273643.99970746698</v>
          </cell>
          <cell r="F176">
            <v>-36.628703214966102</v>
          </cell>
          <cell r="G176">
            <v>-99.611500857731997</v>
          </cell>
        </row>
        <row r="177">
          <cell r="A177">
            <v>48.752849010338601</v>
          </cell>
          <cell r="B177">
            <v>60.708763508841798</v>
          </cell>
          <cell r="C177">
            <v>134.41211566575399</v>
          </cell>
          <cell r="E177">
            <v>286606.76169482502</v>
          </cell>
          <cell r="F177">
            <v>-36.079834356686703</v>
          </cell>
          <cell r="G177">
            <v>-84.434966197167398</v>
          </cell>
        </row>
        <row r="178">
          <cell r="A178">
            <v>49.203953568145003</v>
          </cell>
          <cell r="B178">
            <v>60.670482606200899</v>
          </cell>
          <cell r="C178">
            <v>134.12963596780199</v>
          </cell>
          <cell r="E178">
            <v>300183.58135755901</v>
          </cell>
          <cell r="F178">
            <v>-35.152319315332598</v>
          </cell>
          <cell r="G178">
            <v>-89.053369479415906</v>
          </cell>
        </row>
        <row r="179">
          <cell r="A179">
            <v>49.659232145033499</v>
          </cell>
          <cell r="B179">
            <v>60.631831484094398</v>
          </cell>
          <cell r="C179">
            <v>133.84688080359399</v>
          </cell>
          <cell r="E179">
            <v>314403.54715915001</v>
          </cell>
          <cell r="F179">
            <v>-35.440020886118397</v>
          </cell>
          <cell r="G179">
            <v>-81.851911721030504</v>
          </cell>
        </row>
        <row r="180">
          <cell r="A180">
            <v>50.118723362727202</v>
          </cell>
          <cell r="B180">
            <v>60.592809846041803</v>
          </cell>
          <cell r="C180">
            <v>133.56387088313801</v>
          </cell>
          <cell r="E180">
            <v>329297.125509715</v>
          </cell>
          <cell r="F180">
            <v>-33.661653557797997</v>
          </cell>
          <cell r="G180">
            <v>-97.377265052889001</v>
          </cell>
        </row>
        <row r="181">
          <cell r="A181">
            <v>50.582466200311401</v>
          </cell>
          <cell r="B181">
            <v>60.553417456722698</v>
          </cell>
          <cell r="C181">
            <v>133.280626937378</v>
          </cell>
          <cell r="E181">
            <v>344896.226040576</v>
          </cell>
          <cell r="F181">
            <v>-35.253863759250997</v>
          </cell>
          <cell r="G181">
            <v>-104.745956123813</v>
          </cell>
        </row>
        <row r="182">
          <cell r="A182">
            <v>51.050499997540598</v>
          </cell>
          <cell r="B182">
            <v>60.513654142154103</v>
          </cell>
          <cell r="C182">
            <v>132.99716970769501</v>
          </cell>
          <cell r="E182">
            <v>361234.26997094299</v>
          </cell>
          <cell r="F182">
            <v>-35.406323988005298</v>
          </cell>
          <cell r="G182">
            <v>-108.096899969243</v>
          </cell>
        </row>
        <row r="183">
          <cell r="A183">
            <v>51.522864458175597</v>
          </cell>
          <cell r="B183">
            <v>60.473519790309702</v>
          </cell>
          <cell r="C183">
            <v>132.71351993303699</v>
          </cell>
          <cell r="E183">
            <v>378346.26171319297</v>
          </cell>
          <cell r="F183">
            <v>-35.3907623007388</v>
          </cell>
          <cell r="G183">
            <v>-106.511242540674</v>
          </cell>
        </row>
        <row r="184">
          <cell r="A184">
            <v>51.999599653351602</v>
          </cell>
          <cell r="B184">
            <v>60.433014350498603</v>
          </cell>
          <cell r="C184">
            <v>132.42969834518399</v>
          </cell>
          <cell r="E184">
            <v>396268.86387014802</v>
          </cell>
          <cell r="F184">
            <v>-36.450310248518598</v>
          </cell>
          <cell r="G184">
            <v>-118.91129560434599</v>
          </cell>
        </row>
        <row r="185">
          <cell r="A185">
            <v>52.480746024977201</v>
          </cell>
          <cell r="B185">
            <v>60.392137833620801</v>
          </cell>
          <cell r="C185">
            <v>132.145725656054</v>
          </cell>
          <cell r="E185">
            <v>415040.47578504699</v>
          </cell>
          <cell r="F185">
            <v>-37.030632857797002</v>
          </cell>
          <cell r="G185">
            <v>-119.716681433904</v>
          </cell>
        </row>
        <row r="186">
          <cell r="A186">
            <v>52.966344389165698</v>
          </cell>
          <cell r="B186">
            <v>60.350890312242001</v>
          </cell>
          <cell r="C186">
            <v>131.86162254830401</v>
          </cell>
          <cell r="E186">
            <v>434701.31581250299</v>
          </cell>
          <cell r="F186">
            <v>-37.184650334344902</v>
          </cell>
          <cell r="G186">
            <v>-121.568687711168</v>
          </cell>
        </row>
        <row r="187">
          <cell r="A187">
            <v>53.456435939697101</v>
          </cell>
          <cell r="B187">
            <v>60.309271920305498</v>
          </cell>
          <cell r="C187">
            <v>131.57740966656101</v>
          </cell>
          <cell r="E187">
            <v>455293.50748669502</v>
          </cell>
          <cell r="F187">
            <v>-36.849169282896803</v>
          </cell>
          <cell r="G187">
            <v>-121.110996274782</v>
          </cell>
        </row>
        <row r="188">
          <cell r="A188">
            <v>53.951062251512703</v>
          </cell>
          <cell r="B188">
            <v>60.267282853069702</v>
          </cell>
          <cell r="C188">
            <v>131.29310760726199</v>
          </cell>
          <cell r="E188">
            <v>476861.16977144702</v>
          </cell>
          <cell r="F188">
            <v>-37.500322525597902</v>
          </cell>
          <cell r="G188">
            <v>-119.864770174421</v>
          </cell>
        </row>
        <row r="189">
          <cell r="A189">
            <v>54.4502652842421</v>
          </cell>
          <cell r="B189">
            <v>60.2249233667863</v>
          </cell>
          <cell r="C189">
            <v>131.00873691018401</v>
          </cell>
          <cell r="E189">
            <v>499450.511585514</v>
          </cell>
          <cell r="F189">
            <v>-36.311308828188103</v>
          </cell>
          <cell r="G189">
            <v>-112.728229432902</v>
          </cell>
        </row>
        <row r="190">
          <cell r="A190">
            <v>54.954087385762399</v>
          </cell>
          <cell r="B190">
            <v>60.182193778715799</v>
          </cell>
          <cell r="C190">
            <v>130.72431804742001</v>
          </cell>
          <cell r="E190">
            <v>523109.93080562598</v>
          </cell>
          <cell r="F190">
            <v>-36.181739037137703</v>
          </cell>
          <cell r="G190">
            <v>-109.75810350299901</v>
          </cell>
        </row>
        <row r="191">
          <cell r="A191">
            <v>55.462571295791001</v>
          </cell>
          <cell r="B191">
            <v>60.139094466687702</v>
          </cell>
          <cell r="C191">
            <v>130.43987141470501</v>
          </cell>
          <cell r="E191">
            <v>547890.117959394</v>
          </cell>
          <cell r="F191">
            <v>-37.3617944847093</v>
          </cell>
          <cell r="G191">
            <v>-114.970487809944</v>
          </cell>
        </row>
        <row r="192">
          <cell r="A192">
            <v>55.975760149510997</v>
          </cell>
          <cell r="B192">
            <v>60.095625868808398</v>
          </cell>
          <cell r="C192">
            <v>130.15541732197599</v>
          </cell>
          <cell r="E192">
            <v>573844.16483023902</v>
          </cell>
          <cell r="F192">
            <v>-35.372385181474797</v>
          </cell>
          <cell r="G192">
            <v>-116.965955833732</v>
          </cell>
        </row>
        <row r="193">
          <cell r="A193">
            <v>56.4936974812302</v>
          </cell>
          <cell r="B193">
            <v>60.051788483225401</v>
          </cell>
          <cell r="C193">
            <v>129.870975984285</v>
          </cell>
          <cell r="E193">
            <v>601027.67820703902</v>
          </cell>
          <cell r="F193">
            <v>-37.143562802718201</v>
          </cell>
          <cell r="G193">
            <v>-107.99759250263</v>
          </cell>
        </row>
        <row r="194">
          <cell r="A194">
            <v>57.016427228074697</v>
          </cell>
          <cell r="B194">
            <v>60.007582867454197</v>
          </cell>
          <cell r="C194">
            <v>129.586567512653</v>
          </cell>
          <cell r="E194">
            <v>629498.89902218897</v>
          </cell>
          <cell r="F194">
            <v>-37.138616744398597</v>
          </cell>
          <cell r="G194">
            <v>-114.79784248366801</v>
          </cell>
        </row>
        <row r="195">
          <cell r="A195">
            <v>57.543993733715602</v>
          </cell>
          <cell r="B195">
            <v>59.963009638332203</v>
          </cell>
          <cell r="C195">
            <v>129.30221190399899</v>
          </cell>
          <cell r="E195">
            <v>659318.82713335403</v>
          </cell>
          <cell r="F195">
            <v>-35.880981479103603</v>
          </cell>
          <cell r="G195">
            <v>-111.790030347175</v>
          </cell>
        </row>
        <row r="196">
          <cell r="A196">
            <v>58.076441752131203</v>
          </cell>
          <cell r="B196">
            <v>59.918069471176402</v>
          </cell>
          <cell r="C196">
            <v>129.01792903338901</v>
          </cell>
          <cell r="E196">
            <v>690551.35201623302</v>
          </cell>
          <cell r="F196">
            <v>-36.731561169090298</v>
          </cell>
          <cell r="G196">
            <v>-115.976559312359</v>
          </cell>
        </row>
        <row r="197">
          <cell r="A197">
            <v>58.613816451402798</v>
          </cell>
          <cell r="B197">
            <v>59.872763099599901</v>
          </cell>
          <cell r="C197">
            <v>128.73373864377399</v>
          </cell>
          <cell r="E197">
            <v>723263.38964835298</v>
          </cell>
          <cell r="F197">
            <v>-35.858594516630397</v>
          </cell>
          <cell r="G197">
            <v>-102.710643229643</v>
          </cell>
        </row>
        <row r="198">
          <cell r="A198">
            <v>59.156163417547397</v>
          </cell>
          <cell r="B198">
            <v>59.827091314742901</v>
          </cell>
          <cell r="C198">
            <v>128.44966033837301</v>
          </cell>
          <cell r="E198">
            <v>757525.02587719203</v>
          </cell>
          <cell r="F198">
            <v>-34.836322537778599</v>
          </cell>
          <cell r="G198">
            <v>-103.871600248953</v>
          </cell>
        </row>
        <row r="199">
          <cell r="A199">
            <v>59.703528658383597</v>
          </cell>
          <cell r="B199">
            <v>59.781054964675903</v>
          </cell>
          <cell r="C199">
            <v>128.16571357197199</v>
          </cell>
          <cell r="E199">
            <v>793409.66657974897</v>
          </cell>
          <cell r="F199">
            <v>-33.805370099350597</v>
          </cell>
          <cell r="G199">
            <v>-99.901071249167401</v>
          </cell>
        </row>
        <row r="200">
          <cell r="A200">
            <v>60.255958607435701</v>
          </cell>
          <cell r="B200">
            <v>59.734654954070599</v>
          </cell>
          <cell r="C200">
            <v>127.88191763969201</v>
          </cell>
          <cell r="E200">
            <v>830994.19493533904</v>
          </cell>
          <cell r="F200">
            <v>-34.139838993848201</v>
          </cell>
          <cell r="G200">
            <v>-102.605810476626</v>
          </cell>
        </row>
        <row r="201">
          <cell r="A201">
            <v>60.813500127871698</v>
          </cell>
          <cell r="B201">
            <v>59.687892242995801</v>
          </cell>
          <cell r="C201">
            <v>127.598291674401</v>
          </cell>
          <cell r="E201">
            <v>870359.13614851702</v>
          </cell>
          <cell r="F201">
            <v>-34.055588727223103</v>
          </cell>
          <cell r="G201">
            <v>-94.013516371605903</v>
          </cell>
        </row>
        <row r="202">
          <cell r="A202">
            <v>61.3762005164794</v>
          </cell>
          <cell r="B202">
            <v>59.640767846857003</v>
          </cell>
          <cell r="C202">
            <v>127.314854631218</v>
          </cell>
          <cell r="E202">
            <v>911588.82997508405</v>
          </cell>
          <cell r="F202">
            <v>-32.242458617649099</v>
          </cell>
          <cell r="G202">
            <v>-95.073061819852995</v>
          </cell>
        </row>
        <row r="203">
          <cell r="A203">
            <v>61.944107507678098</v>
          </cell>
          <cell r="B203">
            <v>59.593282835159698</v>
          </cell>
          <cell r="C203">
            <v>127.03162528551699</v>
          </cell>
          <cell r="E203">
            <v>954771.61142080696</v>
          </cell>
          <cell r="F203">
            <v>-32.010732357533499</v>
          </cell>
          <cell r="G203">
            <v>-92.975980964464597</v>
          </cell>
        </row>
        <row r="204">
          <cell r="A204">
            <v>62.517269277568502</v>
          </cell>
          <cell r="B204">
            <v>59.545438331057198</v>
          </cell>
          <cell r="C204">
            <v>126.748622221087</v>
          </cell>
          <cell r="E204">
            <v>1000000</v>
          </cell>
          <cell r="F204">
            <v>-32.852617894616102</v>
          </cell>
          <cell r="G204">
            <v>-96.143030558322806</v>
          </cell>
        </row>
        <row r="205">
          <cell r="A205">
            <v>63.0957344480193</v>
          </cell>
          <cell r="B205">
            <v>59.497235510454402</v>
          </cell>
          <cell r="C205">
            <v>126.46586382386</v>
          </cell>
        </row>
        <row r="206">
          <cell r="A206">
            <v>63.679552090791503</v>
          </cell>
          <cell r="B206">
            <v>59.448675601100398</v>
          </cell>
          <cell r="C206">
            <v>126.18336827504299</v>
          </cell>
        </row>
        <row r="207">
          <cell r="A207">
            <v>64.268771731701904</v>
          </cell>
          <cell r="B207">
            <v>59.399759881937896</v>
          </cell>
          <cell r="C207">
            <v>125.901153541192</v>
          </cell>
        </row>
        <row r="208">
          <cell r="A208">
            <v>64.863443354823801</v>
          </cell>
          <cell r="B208">
            <v>59.350489681968398</v>
          </cell>
          <cell r="C208">
            <v>125.61923737045301</v>
          </cell>
        </row>
        <row r="209">
          <cell r="A209">
            <v>65.463617406727394</v>
          </cell>
          <cell r="B209">
            <v>59.300866379600699</v>
          </cell>
          <cell r="C209">
            <v>125.337637281857</v>
          </cell>
        </row>
        <row r="210">
          <cell r="A210">
            <v>66.069344800759495</v>
          </cell>
          <cell r="B210">
            <v>59.2508914015011</v>
          </cell>
          <cell r="C210">
            <v>125.056370561218</v>
          </cell>
        </row>
        <row r="211">
          <cell r="A211">
            <v>66.680676921362206</v>
          </cell>
          <cell r="B211">
            <v>59.200566221767197</v>
          </cell>
          <cell r="C211">
            <v>124.775454253329</v>
          </cell>
        </row>
        <row r="212">
          <cell r="A212">
            <v>67.297665628431702</v>
          </cell>
          <cell r="B212">
            <v>59.149892360749803</v>
          </cell>
          <cell r="C212">
            <v>124.494905156744</v>
          </cell>
        </row>
        <row r="213">
          <cell r="A213">
            <v>67.920363261718407</v>
          </cell>
          <cell r="B213">
            <v>59.098871384362802</v>
          </cell>
          <cell r="C213">
            <v>124.214739814791</v>
          </cell>
        </row>
        <row r="214">
          <cell r="A214">
            <v>68.5488226452661</v>
          </cell>
          <cell r="B214">
            <v>59.047504902819199</v>
          </cell>
          <cell r="C214">
            <v>123.93497451160501</v>
          </cell>
        </row>
        <row r="215">
          <cell r="A215">
            <v>69.1830970918936</v>
          </cell>
          <cell r="B215">
            <v>58.995794569615398</v>
          </cell>
          <cell r="C215">
            <v>123.655625267137</v>
          </cell>
        </row>
        <row r="216">
          <cell r="A216">
            <v>69.823240407717094</v>
          </cell>
          <cell r="B216">
            <v>58.943742080419099</v>
          </cell>
          <cell r="C216">
            <v>123.376707829577</v>
          </cell>
        </row>
        <row r="217">
          <cell r="A217">
            <v>70.469306896714599</v>
          </cell>
          <cell r="B217">
            <v>58.891349172168503</v>
          </cell>
          <cell r="C217">
            <v>123.098237670762</v>
          </cell>
        </row>
        <row r="218">
          <cell r="A218">
            <v>71.121351365332799</v>
          </cell>
          <cell r="B218">
            <v>58.8386176217195</v>
          </cell>
          <cell r="C218">
            <v>122.82022998159501</v>
          </cell>
        </row>
        <row r="219">
          <cell r="A219">
            <v>71.779429127136098</v>
          </cell>
          <cell r="B219">
            <v>58.785549244819798</v>
          </cell>
          <cell r="C219">
            <v>122.54269966704101</v>
          </cell>
        </row>
        <row r="220">
          <cell r="A220">
            <v>72.443596007498996</v>
          </cell>
          <cell r="B220">
            <v>58.732145895100103</v>
          </cell>
          <cell r="C220">
            <v>122.26566134038301</v>
          </cell>
        </row>
        <row r="221">
          <cell r="A221">
            <v>73.113908348341695</v>
          </cell>
          <cell r="B221">
            <v>58.678409462787499</v>
          </cell>
          <cell r="C221">
            <v>121.98912931951099</v>
          </cell>
        </row>
        <row r="222">
          <cell r="A222">
            <v>73.790423012909997</v>
          </cell>
          <cell r="B222">
            <v>58.624341873468303</v>
          </cell>
          <cell r="C222">
            <v>121.713117623758</v>
          </cell>
        </row>
        <row r="223">
          <cell r="A223">
            <v>74.473197390598799</v>
          </cell>
          <cell r="B223">
            <v>58.569945087115102</v>
          </cell>
          <cell r="C223">
            <v>121.43763996803099</v>
          </cell>
        </row>
        <row r="224">
          <cell r="A224">
            <v>75.162289401820502</v>
          </cell>
          <cell r="B224">
            <v>58.515221096807601</v>
          </cell>
          <cell r="C224">
            <v>121.162709760165</v>
          </cell>
        </row>
        <row r="225">
          <cell r="A225">
            <v>75.857757502918304</v>
          </cell>
          <cell r="B225">
            <v>58.460171927450297</v>
          </cell>
          <cell r="C225">
            <v>120.888340098001</v>
          </cell>
        </row>
        <row r="226">
          <cell r="A226">
            <v>76.5596606911256</v>
          </cell>
          <cell r="B226">
            <v>58.404799634830702</v>
          </cell>
          <cell r="C226">
            <v>120.61454376403</v>
          </cell>
        </row>
        <row r="227">
          <cell r="A227">
            <v>77.268058509570196</v>
          </cell>
          <cell r="B227">
            <v>58.349106304115203</v>
          </cell>
          <cell r="C227">
            <v>120.34133322451</v>
          </cell>
        </row>
        <row r="228">
          <cell r="A228">
            <v>77.983011052325807</v>
          </cell>
          <cell r="B228">
            <v>58.293094048816798</v>
          </cell>
          <cell r="C228">
            <v>120.068720626428</v>
          </cell>
        </row>
        <row r="229">
          <cell r="A229">
            <v>78.704578969509797</v>
          </cell>
          <cell r="B229">
            <v>58.236765009652899</v>
          </cell>
          <cell r="C229">
            <v>119.79671779259201</v>
          </cell>
        </row>
        <row r="230">
          <cell r="A230">
            <v>79.432823472428097</v>
          </cell>
          <cell r="B230">
            <v>58.180121353083997</v>
          </cell>
          <cell r="C230">
            <v>119.525336223219</v>
          </cell>
        </row>
        <row r="231">
          <cell r="A231">
            <v>80.167806338767903</v>
          </cell>
          <cell r="B231">
            <v>58.123165270377697</v>
          </cell>
          <cell r="C231">
            <v>119.254587089995</v>
          </cell>
        </row>
        <row r="232">
          <cell r="A232">
            <v>80.909589917838204</v>
          </cell>
          <cell r="B232">
            <v>58.065898976178197</v>
          </cell>
          <cell r="C232">
            <v>118.984481236704</v>
          </cell>
        </row>
        <row r="233">
          <cell r="A233">
            <v>81.658237135859196</v>
          </cell>
          <cell r="B233">
            <v>58.0083247075058</v>
          </cell>
          <cell r="C233">
            <v>118.715029176074</v>
          </cell>
        </row>
        <row r="234">
          <cell r="A234">
            <v>82.413811501300202</v>
          </cell>
          <cell r="B234">
            <v>57.950444722317897</v>
          </cell>
          <cell r="C234">
            <v>118.446241089748</v>
          </cell>
        </row>
        <row r="235">
          <cell r="A235">
            <v>83.176377110267097</v>
          </cell>
          <cell r="B235">
            <v>57.892261298519301</v>
          </cell>
          <cell r="C235">
            <v>118.17812682498</v>
          </cell>
        </row>
        <row r="236">
          <cell r="A236">
            <v>83.945998651939703</v>
          </cell>
          <cell r="B236">
            <v>57.833776732539199</v>
          </cell>
          <cell r="C236">
            <v>117.910695896861</v>
          </cell>
        </row>
        <row r="237">
          <cell r="A237">
            <v>84.722741414059598</v>
          </cell>
          <cell r="B237">
            <v>57.774993338379502</v>
          </cell>
          <cell r="C237">
            <v>117.643957483611</v>
          </cell>
        </row>
        <row r="238">
          <cell r="A238">
            <v>85.506671288468297</v>
          </cell>
          <cell r="B238">
            <v>57.715913446246397</v>
          </cell>
          <cell r="C238">
            <v>117.377920428989</v>
          </cell>
        </row>
        <row r="239">
          <cell r="A239">
            <v>86.297854776696994</v>
          </cell>
          <cell r="B239">
            <v>57.656539401437897</v>
          </cell>
          <cell r="C239">
            <v>117.11259324069199</v>
          </cell>
        </row>
        <row r="240">
          <cell r="A240">
            <v>87.096358995608</v>
          </cell>
          <cell r="B240">
            <v>57.596873563120198</v>
          </cell>
          <cell r="C240">
            <v>116.847984090613</v>
          </cell>
        </row>
        <row r="241">
          <cell r="A241">
            <v>87.902251683088394</v>
          </cell>
          <cell r="B241">
            <v>57.536918303275897</v>
          </cell>
          <cell r="C241">
            <v>116.584100813939</v>
          </cell>
        </row>
        <row r="242">
          <cell r="A242">
            <v>88.715601203795998</v>
          </cell>
          <cell r="B242">
            <v>57.476676005456099</v>
          </cell>
          <cell r="C242">
            <v>116.32095090988901</v>
          </cell>
        </row>
        <row r="243">
          <cell r="A243">
            <v>89.536476554959293</v>
          </cell>
          <cell r="B243">
            <v>57.416149063589202</v>
          </cell>
          <cell r="C243">
            <v>116.058541543209</v>
          </cell>
        </row>
        <row r="244">
          <cell r="A244">
            <v>90.364947372230105</v>
          </cell>
          <cell r="B244">
            <v>57.355339880988097</v>
          </cell>
          <cell r="C244">
            <v>115.796879542901</v>
          </cell>
        </row>
        <row r="245">
          <cell r="A245">
            <v>91.201083935590901</v>
          </cell>
          <cell r="B245">
            <v>57.294250869143198</v>
          </cell>
          <cell r="C245">
            <v>115.53597140381601</v>
          </cell>
        </row>
        <row r="246">
          <cell r="A246">
            <v>92.044957175317094</v>
          </cell>
          <cell r="B246">
            <v>57.232884446581899</v>
          </cell>
          <cell r="C246">
            <v>115.275823288003</v>
          </cell>
        </row>
        <row r="247">
          <cell r="A247">
            <v>92.896638677993593</v>
          </cell>
          <cell r="B247">
            <v>57.171243037875897</v>
          </cell>
          <cell r="C247">
            <v>115.016441025102</v>
          </cell>
        </row>
        <row r="248">
          <cell r="A248">
            <v>93.756200692587996</v>
          </cell>
          <cell r="B248">
            <v>57.109329072443799</v>
          </cell>
          <cell r="C248">
            <v>114.75783011408301</v>
          </cell>
        </row>
        <row r="249">
          <cell r="A249">
            <v>94.623716136579205</v>
          </cell>
          <cell r="B249">
            <v>57.047144983592602</v>
          </cell>
          <cell r="C249">
            <v>114.499995724396</v>
          </cell>
        </row>
        <row r="250">
          <cell r="A250">
            <v>95.499258602143499</v>
          </cell>
          <cell r="B250">
            <v>56.984693207446703</v>
          </cell>
          <cell r="C250">
            <v>114.242942696697</v>
          </cell>
        </row>
        <row r="251">
          <cell r="A251">
            <v>96.382902362397004</v>
          </cell>
          <cell r="B251">
            <v>56.921976181754502</v>
          </cell>
          <cell r="C251">
            <v>113.986675547557</v>
          </cell>
        </row>
        <row r="252">
          <cell r="A252">
            <v>97.274722377696506</v>
          </cell>
          <cell r="B252">
            <v>56.858996345119202</v>
          </cell>
          <cell r="C252">
            <v>113.73119846763301</v>
          </cell>
        </row>
        <row r="253">
          <cell r="A253">
            <v>98.174794301998404</v>
          </cell>
          <cell r="B253">
            <v>56.795756135844599</v>
          </cell>
          <cell r="C253">
            <v>113.47651532584899</v>
          </cell>
        </row>
        <row r="254">
          <cell r="A254">
            <v>99.083194489276707</v>
          </cell>
          <cell r="B254">
            <v>56.732257990949002</v>
          </cell>
          <cell r="C254">
            <v>113.222629671002</v>
          </cell>
        </row>
        <row r="255">
          <cell r="A255">
            <v>100</v>
          </cell>
          <cell r="B255">
            <v>56.668504345220498</v>
          </cell>
          <cell r="C255">
            <v>112.96954473466</v>
          </cell>
        </row>
        <row r="256">
          <cell r="A256">
            <v>100.92528860766799</v>
          </cell>
          <cell r="B256">
            <v>56.604497630345399</v>
          </cell>
          <cell r="C256">
            <v>112.71726343182399</v>
          </cell>
        </row>
        <row r="257">
          <cell r="A257">
            <v>101.85913880541101</v>
          </cell>
          <cell r="B257">
            <v>56.540240273815499</v>
          </cell>
          <cell r="C257">
            <v>112.465788365902</v>
          </cell>
        </row>
        <row r="258">
          <cell r="A258">
            <v>102.80162981264699</v>
          </cell>
          <cell r="B258">
            <v>56.475734698135099</v>
          </cell>
          <cell r="C258">
            <v>112.21512182936399</v>
          </cell>
        </row>
        <row r="259">
          <cell r="A259">
            <v>103.75284158180099</v>
          </cell>
          <cell r="B259">
            <v>56.410983319882497</v>
          </cell>
          <cell r="C259">
            <v>111.965265807443</v>
          </cell>
        </row>
        <row r="260">
          <cell r="A260">
            <v>104.71285480508899</v>
          </cell>
          <cell r="B260">
            <v>56.345988548817203</v>
          </cell>
          <cell r="C260">
            <v>111.716221980961</v>
          </cell>
        </row>
        <row r="261">
          <cell r="A261">
            <v>105.68175092136499</v>
          </cell>
          <cell r="B261">
            <v>56.280752787121997</v>
          </cell>
          <cell r="C261">
            <v>111.46799172807501</v>
          </cell>
        </row>
        <row r="262">
          <cell r="A262">
            <v>106.659612123025</v>
          </cell>
          <cell r="B262">
            <v>56.215278428331402</v>
          </cell>
          <cell r="C262">
            <v>111.22057613051901</v>
          </cell>
        </row>
        <row r="263">
          <cell r="A263">
            <v>107.64652136298299</v>
          </cell>
          <cell r="B263">
            <v>56.149567856814201</v>
          </cell>
          <cell r="C263">
            <v>110.97397597217601</v>
          </cell>
        </row>
        <row r="264">
          <cell r="A264">
            <v>108.642562361706</v>
          </cell>
          <cell r="B264">
            <v>56.083623446734499</v>
          </cell>
          <cell r="C264">
            <v>110.728191746343</v>
          </cell>
        </row>
        <row r="265">
          <cell r="A265">
            <v>109.647819614318</v>
          </cell>
          <cell r="B265">
            <v>56.0174475613494</v>
          </cell>
          <cell r="C265">
            <v>110.483223657053</v>
          </cell>
        </row>
        <row r="266">
          <cell r="A266">
            <v>110.66237839776601</v>
          </cell>
          <cell r="B266">
            <v>55.951042552298297</v>
          </cell>
          <cell r="C266">
            <v>110.239071622328</v>
          </cell>
        </row>
        <row r="267">
          <cell r="A267">
            <v>111.686324778056</v>
          </cell>
          <cell r="B267">
            <v>55.884410758753802</v>
          </cell>
          <cell r="C267">
            <v>109.99573527875</v>
          </cell>
        </row>
        <row r="268">
          <cell r="A268">
            <v>112.719745617551</v>
          </cell>
          <cell r="B268">
            <v>55.817554506795503</v>
          </cell>
          <cell r="C268">
            <v>109.753213984228</v>
          </cell>
        </row>
        <row r="269">
          <cell r="A269">
            <v>113.762728582343</v>
          </cell>
          <cell r="B269">
            <v>55.7504761086348</v>
          </cell>
          <cell r="C269">
            <v>109.51150682143</v>
          </cell>
        </row>
        <row r="270">
          <cell r="A270">
            <v>114.815362149688</v>
          </cell>
          <cell r="B270">
            <v>55.683177861986302</v>
          </cell>
          <cell r="C270">
            <v>109.270612602033</v>
          </cell>
        </row>
        <row r="271">
          <cell r="A271">
            <v>115.87773561551199</v>
          </cell>
          <cell r="B271">
            <v>55.615662049330602</v>
          </cell>
          <cell r="C271">
            <v>109.03052987011201</v>
          </cell>
        </row>
        <row r="272">
          <cell r="A272">
            <v>116.949939101987</v>
          </cell>
          <cell r="B272">
            <v>55.547930937321702</v>
          </cell>
          <cell r="C272">
            <v>108.791256905916</v>
          </cell>
        </row>
        <row r="273">
          <cell r="A273">
            <v>118.032063565172</v>
          </cell>
          <cell r="B273">
            <v>55.479986776173497</v>
          </cell>
          <cell r="C273">
            <v>108.552791729129</v>
          </cell>
        </row>
        <row r="274">
          <cell r="A274">
            <v>119.12420080273699</v>
          </cell>
          <cell r="B274">
            <v>55.411831798977197</v>
          </cell>
          <cell r="C274">
            <v>108.31513210396299</v>
          </cell>
        </row>
        <row r="275">
          <cell r="A275">
            <v>120.226443461741</v>
          </cell>
          <cell r="B275">
            <v>55.343468221186797</v>
          </cell>
          <cell r="C275">
            <v>108.078275541471</v>
          </cell>
        </row>
        <row r="276">
          <cell r="A276">
            <v>121.338885046497</v>
          </cell>
          <cell r="B276">
            <v>55.2748982399985</v>
          </cell>
          <cell r="C276">
            <v>107.84221930444301</v>
          </cell>
        </row>
        <row r="277">
          <cell r="A277">
            <v>122.461619926504</v>
          </cell>
          <cell r="B277">
            <v>55.206124033784597</v>
          </cell>
          <cell r="C277">
            <v>107.60696041166</v>
          </cell>
        </row>
        <row r="278">
          <cell r="A278">
            <v>123.594743344451</v>
          </cell>
          <cell r="B278">
            <v>55.137147761618898</v>
          </cell>
          <cell r="C278">
            <v>107.372495640457</v>
          </cell>
        </row>
        <row r="279">
          <cell r="A279">
            <v>124.738351424294</v>
          </cell>
          <cell r="B279">
            <v>55.067971562705999</v>
          </cell>
          <cell r="C279">
            <v>107.138821531986</v>
          </cell>
        </row>
        <row r="280">
          <cell r="A280">
            <v>125.892541179416</v>
          </cell>
          <cell r="B280">
            <v>54.998597555893099</v>
          </cell>
          <cell r="C280">
            <v>106.905934394767</v>
          </cell>
        </row>
        <row r="281">
          <cell r="A281">
            <v>127.05741052085401</v>
          </cell>
          <cell r="B281">
            <v>54.9290278392182</v>
          </cell>
          <cell r="C281">
            <v>106.67383030770699</v>
          </cell>
        </row>
        <row r="282">
          <cell r="A282">
            <v>128.23305826560201</v>
          </cell>
          <cell r="B282">
            <v>54.859264489336503</v>
          </cell>
          <cell r="C282">
            <v>106.44250512705101</v>
          </cell>
        </row>
        <row r="283">
          <cell r="A283">
            <v>129.419584144998</v>
          </cell>
          <cell r="B283">
            <v>54.7893095612339</v>
          </cell>
          <cell r="C283">
            <v>106.211954486398</v>
          </cell>
        </row>
        <row r="284">
          <cell r="A284">
            <v>130.61708881318401</v>
          </cell>
          <cell r="B284">
            <v>54.719165087677801</v>
          </cell>
          <cell r="C284">
            <v>105.98217380368099</v>
          </cell>
        </row>
        <row r="285">
          <cell r="A285">
            <v>131.82567385563999</v>
          </cell>
          <cell r="B285">
            <v>54.648833078811499</v>
          </cell>
          <cell r="C285">
            <v>105.753158284264</v>
          </cell>
        </row>
        <row r="286">
          <cell r="A286">
            <v>133.04544179780899</v>
          </cell>
          <cell r="B286">
            <v>54.578315521804498</v>
          </cell>
          <cell r="C286">
            <v>105.524902924632</v>
          </cell>
        </row>
        <row r="287">
          <cell r="A287">
            <v>134.27649611378601</v>
          </cell>
          <cell r="B287">
            <v>54.507614380425402</v>
          </cell>
          <cell r="C287">
            <v>105.297402516723</v>
          </cell>
        </row>
        <row r="288">
          <cell r="A288">
            <v>135.518941235103</v>
          </cell>
          <cell r="B288">
            <v>54.436731594676601</v>
          </cell>
          <cell r="C288">
            <v>105.070651652309</v>
          </cell>
        </row>
        <row r="289">
          <cell r="A289">
            <v>136.77288255958399</v>
          </cell>
          <cell r="B289">
            <v>54.365669080446999</v>
          </cell>
          <cell r="C289">
            <v>104.84464472667</v>
          </cell>
        </row>
        <row r="290">
          <cell r="A290">
            <v>138.03842646028801</v>
          </cell>
          <cell r="B290">
            <v>54.294428729168096</v>
          </cell>
          <cell r="C290">
            <v>104.619375942365</v>
          </cell>
        </row>
        <row r="291">
          <cell r="A291">
            <v>139.31568029453001</v>
          </cell>
          <cell r="B291">
            <v>54.223012407517103</v>
          </cell>
          <cell r="C291">
            <v>104.394839313311</v>
          </cell>
        </row>
        <row r="292">
          <cell r="A292">
            <v>140.60475241299099</v>
          </cell>
          <cell r="B292">
            <v>54.151421957050097</v>
          </cell>
          <cell r="C292">
            <v>104.171028669297</v>
          </cell>
        </row>
        <row r="293">
          <cell r="A293">
            <v>141.905752168909</v>
          </cell>
          <cell r="B293">
            <v>54.079659193957802</v>
          </cell>
          <cell r="C293">
            <v>103.94793765919999</v>
          </cell>
        </row>
        <row r="294">
          <cell r="A294">
            <v>143.21878992735401</v>
          </cell>
          <cell r="B294">
            <v>54.0077259087603</v>
          </cell>
          <cell r="C294">
            <v>103.725559755421</v>
          </cell>
        </row>
        <row r="295">
          <cell r="A295">
            <v>144.54397707459199</v>
          </cell>
          <cell r="B295">
            <v>53.935623866002302</v>
          </cell>
          <cell r="C295">
            <v>103.503888257852</v>
          </cell>
        </row>
        <row r="296">
          <cell r="A296">
            <v>145.88142602753399</v>
          </cell>
          <cell r="B296">
            <v>53.863354804070198</v>
          </cell>
          <cell r="C296">
            <v>103.282916296821</v>
          </cell>
        </row>
        <row r="297">
          <cell r="A297">
            <v>147.23125024327101</v>
          </cell>
          <cell r="B297">
            <v>53.790920434880803</v>
          </cell>
          <cell r="C297">
            <v>103.062636838565</v>
          </cell>
        </row>
        <row r="298">
          <cell r="A298">
            <v>148.59356422869999</v>
          </cell>
          <cell r="B298">
            <v>53.718322443671397</v>
          </cell>
          <cell r="C298">
            <v>102.84304268791399</v>
          </cell>
        </row>
        <row r="299">
          <cell r="A299">
            <v>149.96848355023701</v>
          </cell>
          <cell r="B299">
            <v>53.645562488787697</v>
          </cell>
          <cell r="C299">
            <v>102.624126492187</v>
          </cell>
        </row>
        <row r="300">
          <cell r="A300">
            <v>151.35612484361999</v>
          </cell>
          <cell r="B300">
            <v>53.572642201431599</v>
          </cell>
          <cell r="C300">
            <v>102.405880745788</v>
          </cell>
        </row>
        <row r="301">
          <cell r="A301">
            <v>152.75660582380701</v>
          </cell>
          <cell r="B301">
            <v>53.499563185524799</v>
          </cell>
          <cell r="C301">
            <v>102.188297793008</v>
          </cell>
        </row>
        <row r="302">
          <cell r="A302">
            <v>154.170045294955</v>
          </cell>
          <cell r="B302">
            <v>53.426327017462597</v>
          </cell>
          <cell r="C302">
            <v>101.97136983241001</v>
          </cell>
        </row>
        <row r="303">
          <cell r="A303">
            <v>155.596563160507</v>
          </cell>
          <cell r="B303">
            <v>53.352935245980099</v>
          </cell>
          <cell r="C303">
            <v>101.75508891984499</v>
          </cell>
        </row>
        <row r="304">
          <cell r="A304">
            <v>157.03628043335499</v>
          </cell>
          <cell r="B304">
            <v>53.279389391939901</v>
          </cell>
          <cell r="C304">
            <v>101.53944697312799</v>
          </cell>
        </row>
        <row r="305">
          <cell r="A305">
            <v>158.48931924611099</v>
          </cell>
          <cell r="B305">
            <v>53.205690948207902</v>
          </cell>
          <cell r="C305">
            <v>101.324435774961</v>
          </cell>
        </row>
        <row r="306">
          <cell r="A306">
            <v>159.955802861466</v>
          </cell>
          <cell r="B306">
            <v>53.131841379467701</v>
          </cell>
          <cell r="C306">
            <v>101.110046976935</v>
          </cell>
        </row>
        <row r="307">
          <cell r="A307">
            <v>161.435855682648</v>
          </cell>
          <cell r="B307">
            <v>53.057842122125599</v>
          </cell>
          <cell r="C307">
            <v>100.896272102556</v>
          </cell>
        </row>
        <row r="308">
          <cell r="A308">
            <v>162.92960326397201</v>
          </cell>
          <cell r="B308">
            <v>52.9836945841367</v>
          </cell>
          <cell r="C308">
            <v>100.683102551404</v>
          </cell>
        </row>
        <row r="309">
          <cell r="A309">
            <v>164.43717232149299</v>
          </cell>
          <cell r="B309">
            <v>52.909400144908197</v>
          </cell>
          <cell r="C309">
            <v>100.470529602124</v>
          </cell>
        </row>
        <row r="310">
          <cell r="A310">
            <v>165.95869074375599</v>
          </cell>
          <cell r="B310">
            <v>52.834960155166002</v>
          </cell>
          <cell r="C310">
            <v>100.258544416516</v>
          </cell>
        </row>
        <row r="311">
          <cell r="A311">
            <v>167.494287602643</v>
          </cell>
          <cell r="B311">
            <v>52.760375936830101</v>
          </cell>
          <cell r="C311">
            <v>100.047138042947</v>
          </cell>
        </row>
        <row r="312">
          <cell r="A312">
            <v>169.044093164326</v>
          </cell>
          <cell r="B312">
            <v>52.685648782983499</v>
          </cell>
          <cell r="C312">
            <v>99.8363014180226</v>
          </cell>
        </row>
        <row r="313">
          <cell r="A313">
            <v>170.60823890031199</v>
          </cell>
          <cell r="B313">
            <v>52.610779957663802</v>
          </cell>
          <cell r="C313">
            <v>99.626025373625595</v>
          </cell>
        </row>
        <row r="314">
          <cell r="A314">
            <v>172.18685749860001</v>
          </cell>
          <cell r="B314">
            <v>52.535770695904503</v>
          </cell>
          <cell r="C314">
            <v>99.416300635789995</v>
          </cell>
        </row>
        <row r="315">
          <cell r="A315">
            <v>173.78008287493699</v>
          </cell>
          <cell r="B315">
            <v>52.460622203536403</v>
          </cell>
          <cell r="C315">
            <v>99.207117831886706</v>
          </cell>
        </row>
        <row r="316">
          <cell r="A316">
            <v>175.388050184176</v>
          </cell>
          <cell r="B316">
            <v>52.3853356571951</v>
          </cell>
          <cell r="C316">
            <v>98.998467491404796</v>
          </cell>
        </row>
        <row r="317">
          <cell r="A317">
            <v>177.010895831742</v>
          </cell>
          <cell r="B317">
            <v>52.309912204224801</v>
          </cell>
          <cell r="C317">
            <v>98.790340049968606</v>
          </cell>
        </row>
        <row r="318">
          <cell r="A318">
            <v>178.64875748520501</v>
          </cell>
          <cell r="B318">
            <v>52.234352962576097</v>
          </cell>
          <cell r="C318">
            <v>98.582725853439499</v>
          </cell>
        </row>
        <row r="319">
          <cell r="A319">
            <v>180.301774085956</v>
          </cell>
          <cell r="B319">
            <v>52.158659020818298</v>
          </cell>
          <cell r="C319">
            <v>98.375615159422395</v>
          </cell>
        </row>
        <row r="320">
          <cell r="A320">
            <v>181.97008586099801</v>
          </cell>
          <cell r="B320">
            <v>52.0828314380379</v>
          </cell>
          <cell r="C320">
            <v>98.1689981413368</v>
          </cell>
        </row>
        <row r="321">
          <cell r="A321">
            <v>183.65383433483399</v>
          </cell>
          <cell r="B321">
            <v>52.006871243793597</v>
          </cell>
          <cell r="C321">
            <v>97.962864891921996</v>
          </cell>
        </row>
        <row r="322">
          <cell r="A322">
            <v>185.35316234148101</v>
          </cell>
          <cell r="B322">
            <v>51.930779438091299</v>
          </cell>
          <cell r="C322">
            <v>97.757205424996897</v>
          </cell>
        </row>
        <row r="323">
          <cell r="A323">
            <v>187.06821403658</v>
          </cell>
          <cell r="B323">
            <v>51.854556991323101</v>
          </cell>
          <cell r="C323">
            <v>97.552009679989396</v>
          </cell>
        </row>
        <row r="324">
          <cell r="A324">
            <v>188.799134909629</v>
          </cell>
          <cell r="B324">
            <v>51.778204844247597</v>
          </cell>
          <cell r="C324">
            <v>97.347267523876894</v>
          </cell>
        </row>
        <row r="325">
          <cell r="A325">
            <v>190.54607179632399</v>
          </cell>
          <cell r="B325">
            <v>51.701723907946999</v>
          </cell>
          <cell r="C325">
            <v>97.142968754528596</v>
          </cell>
        </row>
        <row r="326">
          <cell r="A326">
            <v>192.30917289101501</v>
          </cell>
          <cell r="B326">
            <v>51.6251150638046</v>
          </cell>
          <cell r="C326">
            <v>96.939103103435002</v>
          </cell>
        </row>
        <row r="327">
          <cell r="A327">
            <v>194.088587759277</v>
          </cell>
          <cell r="B327">
            <v>51.548379163464404</v>
          </cell>
          <cell r="C327">
            <v>96.735660239561</v>
          </cell>
        </row>
        <row r="328">
          <cell r="A328">
            <v>195.88446735059901</v>
          </cell>
          <cell r="B328">
            <v>51.471517028836701</v>
          </cell>
          <cell r="C328">
            <v>96.532629770392802</v>
          </cell>
        </row>
        <row r="329">
          <cell r="A329">
            <v>197.696964011186</v>
          </cell>
          <cell r="B329">
            <v>51.394529452055203</v>
          </cell>
          <cell r="C329">
            <v>96.330001246491605</v>
          </cell>
        </row>
        <row r="330">
          <cell r="A330">
            <v>199.52623149688699</v>
          </cell>
          <cell r="B330">
            <v>51.317417195461601</v>
          </cell>
          <cell r="C330">
            <v>96.127764163685796</v>
          </cell>
        </row>
        <row r="331">
          <cell r="A331">
            <v>201.372424986238</v>
          </cell>
          <cell r="B331">
            <v>51.240180991603097</v>
          </cell>
          <cell r="C331">
            <v>95.925907965896997</v>
          </cell>
        </row>
        <row r="332">
          <cell r="A332">
            <v>203.235701093622</v>
          </cell>
          <cell r="B332">
            <v>51.162821543211699</v>
          </cell>
          <cell r="C332">
            <v>95.724422047335494</v>
          </cell>
        </row>
        <row r="333">
          <cell r="A333">
            <v>205.11621788255599</v>
          </cell>
          <cell r="B333">
            <v>51.0853395231943</v>
          </cell>
          <cell r="C333">
            <v>95.523295756573702</v>
          </cell>
        </row>
        <row r="334">
          <cell r="A334">
            <v>207.01413487910401</v>
          </cell>
          <cell r="B334">
            <v>51.007735574637302</v>
          </cell>
          <cell r="C334">
            <v>95.322518397382296</v>
          </cell>
        </row>
        <row r="335">
          <cell r="A335">
            <v>208.92961308540299</v>
          </cell>
          <cell r="B335">
            <v>50.930010310769902</v>
          </cell>
          <cell r="C335">
            <v>95.122079233764396</v>
          </cell>
        </row>
        <row r="336">
          <cell r="A336">
            <v>210.86281499332799</v>
          </cell>
          <cell r="B336">
            <v>50.852164314991803</v>
          </cell>
          <cell r="C336">
            <v>94.921967490759698</v>
          </cell>
        </row>
        <row r="337">
          <cell r="A337">
            <v>212.81390459827099</v>
          </cell>
          <cell r="B337">
            <v>50.774198140857401</v>
          </cell>
          <cell r="C337">
            <v>94.722172357272996</v>
          </cell>
        </row>
        <row r="338">
          <cell r="A338">
            <v>214.783047413053</v>
          </cell>
          <cell r="B338">
            <v>50.696112312071698</v>
          </cell>
          <cell r="C338">
            <v>94.522682989741398</v>
          </cell>
        </row>
        <row r="339">
          <cell r="A339">
            <v>216.77041048196901</v>
          </cell>
          <cell r="B339">
            <v>50.617907322487703</v>
          </cell>
          <cell r="C339">
            <v>94.323488514122502</v>
          </cell>
        </row>
        <row r="340">
          <cell r="A340">
            <v>218.77616239495501</v>
          </cell>
          <cell r="B340">
            <v>50.5395836361146</v>
          </cell>
          <cell r="C340">
            <v>94.124578028263301</v>
          </cell>
        </row>
        <row r="341">
          <cell r="A341">
            <v>220.80047330189001</v>
          </cell>
          <cell r="B341">
            <v>50.461141687115699</v>
          </cell>
          <cell r="C341">
            <v>93.925940604678601</v>
          </cell>
        </row>
        <row r="342">
          <cell r="A342">
            <v>222.84351492702999</v>
          </cell>
          <cell r="B342">
            <v>50.382581879812101</v>
          </cell>
          <cell r="C342">
            <v>93.727565293081994</v>
          </cell>
        </row>
        <row r="343">
          <cell r="A343">
            <v>224.90546058357799</v>
          </cell>
          <cell r="B343">
            <v>50.3039045886784</v>
          </cell>
          <cell r="C343">
            <v>93.529441123365501</v>
          </cell>
        </row>
        <row r="344">
          <cell r="A344">
            <v>226.98648518838201</v>
          </cell>
          <cell r="B344">
            <v>50.2251101583539</v>
          </cell>
          <cell r="C344">
            <v>93.331557107405899</v>
          </cell>
        </row>
        <row r="345">
          <cell r="A345">
            <v>229.08676527677699</v>
          </cell>
          <cell r="B345">
            <v>50.146198903648703</v>
          </cell>
          <cell r="C345">
            <v>93.1339022419223</v>
          </cell>
        </row>
        <row r="346">
          <cell r="A346">
            <v>231.20647901755899</v>
          </cell>
          <cell r="B346">
            <v>50.0671711095411</v>
          </cell>
          <cell r="C346">
            <v>92.936465510872097</v>
          </cell>
        </row>
        <row r="347">
          <cell r="A347">
            <v>233.3458062281</v>
          </cell>
          <cell r="B347">
            <v>49.988027031187599</v>
          </cell>
          <cell r="C347">
            <v>92.739235888186997</v>
          </cell>
        </row>
        <row r="348">
          <cell r="A348">
            <v>235.50492838960099</v>
          </cell>
          <cell r="B348">
            <v>49.908766893923797</v>
          </cell>
          <cell r="C348">
            <v>92.542202340123893</v>
          </cell>
        </row>
        <row r="349">
          <cell r="A349">
            <v>237.68402866248701</v>
          </cell>
          <cell r="B349">
            <v>49.829390893277399</v>
          </cell>
          <cell r="C349">
            <v>92.3453538278021</v>
          </cell>
        </row>
        <row r="350">
          <cell r="A350">
            <v>239.88329190194901</v>
          </cell>
          <cell r="B350">
            <v>49.749899194966098</v>
          </cell>
          <cell r="C350">
            <v>92.148679309071795</v>
          </cell>
        </row>
        <row r="351">
          <cell r="A351">
            <v>242.10290467361699</v>
          </cell>
          <cell r="B351">
            <v>49.670291934913401</v>
          </cell>
          <cell r="C351">
            <v>91.952167742104706</v>
          </cell>
        </row>
        <row r="352">
          <cell r="A352">
            <v>244.34305526939701</v>
          </cell>
          <cell r="B352">
            <v>49.590569219241999</v>
          </cell>
          <cell r="C352">
            <v>91.755808086765498</v>
          </cell>
        </row>
        <row r="353">
          <cell r="A353">
            <v>246.60393372343299</v>
          </cell>
          <cell r="B353">
            <v>49.5107311242908</v>
          </cell>
          <cell r="C353">
            <v>91.559589307936307</v>
          </cell>
        </row>
        <row r="354">
          <cell r="A354">
            <v>248.88573182823899</v>
          </cell>
          <cell r="B354">
            <v>49.430777696621803</v>
          </cell>
          <cell r="C354">
            <v>91.363500376715294</v>
          </cell>
        </row>
        <row r="355">
          <cell r="A355">
            <v>251.18864315095701</v>
          </cell>
          <cell r="B355">
            <v>49.350708953014902</v>
          </cell>
          <cell r="C355">
            <v>91.167530274961607</v>
          </cell>
        </row>
        <row r="356">
          <cell r="A356">
            <v>253.51286304979001</v>
          </cell>
          <cell r="B356">
            <v>49.2705248804875</v>
          </cell>
          <cell r="C356">
            <v>90.971667995460905</v>
          </cell>
        </row>
        <row r="357">
          <cell r="A357">
            <v>255.85858869056401</v>
          </cell>
          <cell r="B357">
            <v>49.190225436300302</v>
          </cell>
          <cell r="C357">
            <v>90.775902545549599</v>
          </cell>
        </row>
        <row r="358">
          <cell r="A358">
            <v>258.22601906345898</v>
          </cell>
          <cell r="B358">
            <v>49.109810547953799</v>
          </cell>
          <cell r="C358">
            <v>90.580222950101899</v>
          </cell>
        </row>
        <row r="359">
          <cell r="A359">
            <v>260.61535499988901</v>
          </cell>
          <cell r="B359">
            <v>49.0292801132045</v>
          </cell>
          <cell r="C359">
            <v>90.384618252328295</v>
          </cell>
        </row>
        <row r="360">
          <cell r="A360">
            <v>263.026799189538</v>
          </cell>
          <cell r="B360">
            <v>48.9486340000715</v>
          </cell>
          <cell r="C360">
            <v>90.189077517651796</v>
          </cell>
        </row>
        <row r="361">
          <cell r="A361">
            <v>265.46055619755299</v>
          </cell>
          <cell r="B361">
            <v>48.867872046840802</v>
          </cell>
          <cell r="C361">
            <v>89.993589836072402</v>
          </cell>
        </row>
        <row r="362">
          <cell r="A362">
            <v>267.91683248190299</v>
          </cell>
          <cell r="B362">
            <v>48.786994062073802</v>
          </cell>
          <cell r="C362">
            <v>89.798144323805701</v>
          </cell>
        </row>
        <row r="363">
          <cell r="A363">
            <v>270.39583641088399</v>
          </cell>
          <cell r="B363">
            <v>48.705999824617898</v>
          </cell>
          <cell r="C363">
            <v>89.602730126268597</v>
          </cell>
        </row>
        <row r="364">
          <cell r="A364">
            <v>272.897778280804</v>
          </cell>
          <cell r="B364">
            <v>48.624889083610498</v>
          </cell>
          <cell r="C364">
            <v>89.407336420765503</v>
          </cell>
        </row>
        <row r="365">
          <cell r="A365">
            <v>275.42287033381598</v>
          </cell>
          <cell r="B365">
            <v>48.543661558491202</v>
          </cell>
          <cell r="C365">
            <v>89.211952418702396</v>
          </cell>
        </row>
        <row r="366">
          <cell r="A366">
            <v>277.97132677592799</v>
          </cell>
          <cell r="B366">
            <v>48.462316939009</v>
          </cell>
          <cell r="C366">
            <v>89.016567368533799</v>
          </cell>
        </row>
        <row r="367">
          <cell r="A367">
            <v>280.54336379517099</v>
          </cell>
          <cell r="B367">
            <v>48.380854885230299</v>
          </cell>
          <cell r="C367">
            <v>88.821170557144498</v>
          </cell>
        </row>
        <row r="368">
          <cell r="A368">
            <v>283.13919957993699</v>
          </cell>
          <cell r="B368">
            <v>48.299275027556</v>
          </cell>
          <cell r="C368">
            <v>88.625751314087495</v>
          </cell>
        </row>
        <row r="369">
          <cell r="A369">
            <v>285.75905433749398</v>
          </cell>
          <cell r="B369">
            <v>48.217576966726</v>
          </cell>
          <cell r="C369">
            <v>88.430299012856807</v>
          </cell>
        </row>
        <row r="370">
          <cell r="A370">
            <v>288.40315031265999</v>
          </cell>
          <cell r="B370">
            <v>48.135760273828403</v>
          </cell>
          <cell r="C370">
            <v>88.234803073714502</v>
          </cell>
        </row>
        <row r="371">
          <cell r="A371">
            <v>291.07171180666001</v>
          </cell>
          <cell r="B371">
            <v>48.053824490323201</v>
          </cell>
          <cell r="C371">
            <v>88.039252966781106</v>
          </cell>
        </row>
        <row r="372">
          <cell r="A372">
            <v>293.76496519615301</v>
          </cell>
          <cell r="B372">
            <v>47.971769128046901</v>
          </cell>
          <cell r="C372">
            <v>87.843638214311198</v>
          </cell>
        </row>
        <row r="373">
          <cell r="A373">
            <v>296.48313895243399</v>
          </cell>
          <cell r="B373">
            <v>47.889593669230301</v>
          </cell>
          <cell r="C373">
            <v>87.6479483930745</v>
          </cell>
        </row>
        <row r="374">
          <cell r="A374">
            <v>299.22646366081801</v>
          </cell>
          <cell r="B374">
            <v>47.807297566514301</v>
          </cell>
          <cell r="C374">
            <v>87.452173137462907</v>
          </cell>
        </row>
        <row r="375">
          <cell r="A375">
            <v>301.995172040201</v>
          </cell>
          <cell r="B375">
            <v>47.724880242971103</v>
          </cell>
          <cell r="C375">
            <v>87.256302142061401</v>
          </cell>
        </row>
        <row r="376">
          <cell r="A376">
            <v>304.78949896279801</v>
          </cell>
          <cell r="B376">
            <v>47.642341092118599</v>
          </cell>
          <cell r="C376">
            <v>87.060325164109898</v>
          </cell>
        </row>
        <row r="377">
          <cell r="A377">
            <v>307.60968147406999</v>
          </cell>
          <cell r="B377">
            <v>47.559679477943398</v>
          </cell>
          <cell r="C377">
            <v>86.864232026550596</v>
          </cell>
        </row>
        <row r="378">
          <cell r="A378">
            <v>310.45595881283498</v>
          </cell>
          <cell r="B378">
            <v>47.476894734924997</v>
          </cell>
          <cell r="C378">
            <v>86.668012620538505</v>
          </cell>
        </row>
        <row r="379">
          <cell r="A379">
            <v>313.32857243155797</v>
          </cell>
          <cell r="B379">
            <v>47.393986168059698</v>
          </cell>
          <cell r="C379">
            <v>86.471656908298399</v>
          </cell>
        </row>
        <row r="380">
          <cell r="A380">
            <v>316.22776601683699</v>
          </cell>
          <cell r="B380">
            <v>47.310953052891101</v>
          </cell>
          <cell r="C380">
            <v>86.275154926283804</v>
          </cell>
        </row>
        <row r="381">
          <cell r="A381">
            <v>319.15378551007598</v>
          </cell>
          <cell r="B381">
            <v>47.2277946355334</v>
          </cell>
          <cell r="C381">
            <v>86.078496787128699</v>
          </cell>
        </row>
        <row r="382">
          <cell r="A382">
            <v>322.106879128343</v>
          </cell>
          <cell r="B382">
            <v>47.1445101327092</v>
          </cell>
          <cell r="C382">
            <v>85.881672683470597</v>
          </cell>
        </row>
        <row r="383">
          <cell r="A383">
            <v>325.087297385434</v>
          </cell>
          <cell r="B383">
            <v>47.061098731785997</v>
          </cell>
          <cell r="C383">
            <v>85.684672890384306</v>
          </cell>
        </row>
        <row r="384">
          <cell r="A384">
            <v>328.095293113119</v>
          </cell>
          <cell r="B384">
            <v>46.977559590807701</v>
          </cell>
          <cell r="C384">
            <v>85.487487768215701</v>
          </cell>
        </row>
        <row r="385">
          <cell r="A385">
            <v>331.13112148259103</v>
          </cell>
          <cell r="B385">
            <v>46.893891838546203</v>
          </cell>
          <cell r="C385">
            <v>85.290107765932902</v>
          </cell>
        </row>
        <row r="386">
          <cell r="A386">
            <v>334.19504002611399</v>
          </cell>
          <cell r="B386">
            <v>46.810094574540202</v>
          </cell>
          <cell r="C386">
            <v>85.092523423821802</v>
          </cell>
        </row>
        <row r="387">
          <cell r="A387">
            <v>337.28730865886803</v>
          </cell>
          <cell r="B387">
            <v>46.726166869137899</v>
          </cell>
          <cell r="C387">
            <v>84.894725376156103</v>
          </cell>
        </row>
        <row r="388">
          <cell r="A388">
            <v>340.40818970100003</v>
          </cell>
          <cell r="B388">
            <v>46.642107763566997</v>
          </cell>
          <cell r="C388">
            <v>84.696704355241394</v>
          </cell>
        </row>
        <row r="389">
          <cell r="A389">
            <v>343.55794789987402</v>
          </cell>
          <cell r="B389">
            <v>46.557916269974697</v>
          </cell>
          <cell r="C389">
            <v>84.498451193574994</v>
          </cell>
        </row>
        <row r="390">
          <cell r="A390">
            <v>346.73685045253097</v>
          </cell>
          <cell r="B390">
            <v>46.473591371500298</v>
          </cell>
          <cell r="C390">
            <v>84.2999568273937</v>
          </cell>
        </row>
        <row r="391">
          <cell r="A391">
            <v>349.94516702835699</v>
          </cell>
          <cell r="B391">
            <v>46.389132022335197</v>
          </cell>
          <cell r="C391">
            <v>84.101212299711406</v>
          </cell>
        </row>
        <row r="392">
          <cell r="A392">
            <v>353.183169791956</v>
          </cell>
          <cell r="B392">
            <v>46.304537147798399</v>
          </cell>
          <cell r="C392">
            <v>83.902208763677706</v>
          </cell>
        </row>
        <row r="393">
          <cell r="A393">
            <v>356.45113342624398</v>
          </cell>
          <cell r="B393">
            <v>46.219805644408801</v>
          </cell>
          <cell r="C393">
            <v>83.702937485501494</v>
          </cell>
        </row>
        <row r="394">
          <cell r="A394">
            <v>359.74933515574202</v>
          </cell>
          <cell r="B394">
            <v>46.134936379966597</v>
          </cell>
          <cell r="C394">
            <v>83.503389847826895</v>
          </cell>
        </row>
        <row r="395">
          <cell r="A395">
            <v>363.07805477010101</v>
          </cell>
          <cell r="B395">
            <v>46.0499281936494</v>
          </cell>
          <cell r="C395">
            <v>83.303557353511096</v>
          </cell>
        </row>
        <row r="396">
          <cell r="A396">
            <v>366.437574647833</v>
          </cell>
          <cell r="B396">
            <v>45.964779896094797</v>
          </cell>
          <cell r="C396">
            <v>83.103431628020701</v>
          </cell>
        </row>
        <row r="397">
          <cell r="A397">
            <v>369.828179780266</v>
          </cell>
          <cell r="B397">
            <v>45.879490269507102</v>
          </cell>
          <cell r="C397">
            <v>82.903004423570906</v>
          </cell>
        </row>
        <row r="398">
          <cell r="A398">
            <v>373.25015779571999</v>
          </cell>
          <cell r="B398">
            <v>45.794058067762798</v>
          </cell>
          <cell r="C398">
            <v>82.702267622334404</v>
          </cell>
        </row>
        <row r="399">
          <cell r="A399">
            <v>376.70379898390797</v>
          </cell>
          <cell r="B399">
            <v>45.708482016525203</v>
          </cell>
          <cell r="C399">
            <v>82.501213239814504</v>
          </cell>
        </row>
        <row r="400">
          <cell r="A400">
            <v>380.189396320561</v>
          </cell>
          <cell r="B400">
            <v>45.6227608133646</v>
          </cell>
          <cell r="C400">
            <v>82.299833428298697</v>
          </cell>
        </row>
        <row r="401">
          <cell r="A401">
            <v>383.70724549227799</v>
          </cell>
          <cell r="B401">
            <v>45.536893127885499</v>
          </cell>
          <cell r="C401">
            <v>82.098120480493805</v>
          </cell>
        </row>
        <row r="402">
          <cell r="A402">
            <v>387.25764492161699</v>
          </cell>
          <cell r="B402">
            <v>45.450877601858402</v>
          </cell>
          <cell r="C402">
            <v>81.896066832694899</v>
          </cell>
        </row>
        <row r="403">
          <cell r="A403">
            <v>390.84089579240202</v>
          </cell>
          <cell r="B403">
            <v>45.364712849386599</v>
          </cell>
          <cell r="C403">
            <v>81.693665069316793</v>
          </cell>
        </row>
        <row r="404">
          <cell r="A404">
            <v>394.45730207527799</v>
          </cell>
          <cell r="B404">
            <v>45.278397457028397</v>
          </cell>
          <cell r="C404">
            <v>81.490907925291694</v>
          </cell>
        </row>
        <row r="405">
          <cell r="A405">
            <v>398.10717055349699</v>
          </cell>
          <cell r="B405">
            <v>45.191929983984501</v>
          </cell>
          <cell r="C405">
            <v>81.287788290727704</v>
          </cell>
        </row>
        <row r="406">
          <cell r="A406">
            <v>401.79081084894</v>
          </cell>
          <cell r="B406">
            <v>45.105308962249403</v>
          </cell>
          <cell r="C406">
            <v>81.0842992138451</v>
          </cell>
        </row>
        <row r="407">
          <cell r="A407">
            <v>405.50853544838299</v>
          </cell>
          <cell r="B407">
            <v>45.018532896819899</v>
          </cell>
          <cell r="C407">
            <v>80.880433905546894</v>
          </cell>
        </row>
        <row r="408">
          <cell r="A408">
            <v>409.26065973000999</v>
          </cell>
          <cell r="B408">
            <v>44.931600265850101</v>
          </cell>
          <cell r="C408">
            <v>80.676185742165799</v>
          </cell>
        </row>
        <row r="409">
          <cell r="A409">
            <v>413.04750199016098</v>
          </cell>
          <cell r="B409">
            <v>44.8445095208887</v>
          </cell>
          <cell r="C409">
            <v>80.471548270204593</v>
          </cell>
        </row>
        <row r="410">
          <cell r="A410">
            <v>416.86938347033498</v>
          </cell>
          <cell r="B410">
            <v>44.757259087061598</v>
          </cell>
          <cell r="C410">
            <v>80.266515209388103</v>
          </cell>
        </row>
        <row r="411">
          <cell r="A411">
            <v>420.72662838444398</v>
          </cell>
          <cell r="B411">
            <v>44.669847363320102</v>
          </cell>
          <cell r="C411">
            <v>80.061080457285101</v>
          </cell>
        </row>
        <row r="412">
          <cell r="A412">
            <v>424.61956394631198</v>
          </cell>
          <cell r="B412">
            <v>44.582272722652</v>
          </cell>
          <cell r="C412">
            <v>79.8552380923594</v>
          </cell>
        </row>
        <row r="413">
          <cell r="A413">
            <v>428.54852039743901</v>
          </cell>
          <cell r="B413">
            <v>44.494533512341398</v>
          </cell>
          <cell r="C413">
            <v>79.648982378441005</v>
          </cell>
        </row>
        <row r="414">
          <cell r="A414">
            <v>432.51383103500802</v>
          </cell>
          <cell r="B414">
            <v>44.4066280542269</v>
          </cell>
          <cell r="C414">
            <v>79.442307768536295</v>
          </cell>
        </row>
        <row r="415">
          <cell r="A415">
            <v>436.51583224016503</v>
          </cell>
          <cell r="B415">
            <v>44.318554644969602</v>
          </cell>
          <cell r="C415">
            <v>79.235208908871996</v>
          </cell>
        </row>
        <row r="416">
          <cell r="A416">
            <v>440.55486350655298</v>
          </cell>
          <cell r="B416">
            <v>44.230311556332403</v>
          </cell>
          <cell r="C416">
            <v>79.027680642604807</v>
          </cell>
        </row>
        <row r="417">
          <cell r="A417">
            <v>444.63126746910802</v>
          </cell>
          <cell r="B417">
            <v>44.1418970354827</v>
          </cell>
          <cell r="C417">
            <v>78.819718014144399</v>
          </cell>
        </row>
        <row r="418">
          <cell r="A418">
            <v>448.745389933132</v>
          </cell>
          <cell r="B418">
            <v>44.053309305295798</v>
          </cell>
          <cell r="C418">
            <v>78.611316272898904</v>
          </cell>
        </row>
        <row r="419">
          <cell r="A419">
            <v>452.89757990362</v>
          </cell>
          <cell r="B419">
            <v>43.964546564686103</v>
          </cell>
          <cell r="C419">
            <v>78.402470877608096</v>
          </cell>
        </row>
        <row r="420">
          <cell r="A420">
            <v>457.08818961487401</v>
          </cell>
          <cell r="B420">
            <v>43.875606988938102</v>
          </cell>
          <cell r="C420">
            <v>78.193177500226398</v>
          </cell>
        </row>
        <row r="421">
          <cell r="A421">
            <v>461.317574560379</v>
          </cell>
          <cell r="B421">
            <v>43.786488730064697</v>
          </cell>
          <cell r="C421">
            <v>77.983432030100602</v>
          </cell>
        </row>
        <row r="422">
          <cell r="A422">
            <v>465.58609352295798</v>
          </cell>
          <cell r="B422">
            <v>43.697189917167499</v>
          </cell>
          <cell r="C422">
            <v>77.773230577918</v>
          </cell>
        </row>
        <row r="423">
          <cell r="A423">
            <v>469.89410860521502</v>
          </cell>
          <cell r="B423">
            <v>43.607708656818502</v>
          </cell>
          <cell r="C423">
            <v>77.562569479815807</v>
          </cell>
        </row>
        <row r="424">
          <cell r="A424">
            <v>474.24198526024401</v>
          </cell>
          <cell r="B424">
            <v>43.518043033474001</v>
          </cell>
          <cell r="C424">
            <v>77.351445301939094</v>
          </cell>
        </row>
        <row r="425">
          <cell r="A425">
            <v>478.63009232263801</v>
          </cell>
          <cell r="B425">
            <v>43.428191109867498</v>
          </cell>
          <cell r="C425">
            <v>77.139854843971193</v>
          </cell>
        </row>
        <row r="426">
          <cell r="A426">
            <v>483.05880203977199</v>
          </cell>
          <cell r="B426">
            <v>43.338150927449099</v>
          </cell>
          <cell r="C426">
            <v>76.927795143471897</v>
          </cell>
        </row>
        <row r="427">
          <cell r="A427">
            <v>487.52849010338599</v>
          </cell>
          <cell r="B427">
            <v>43.247920506828798</v>
          </cell>
          <cell r="C427">
            <v>76.715263480026493</v>
          </cell>
        </row>
        <row r="428">
          <cell r="A428">
            <v>492.03953568144999</v>
          </cell>
          <cell r="B428">
            <v>43.157497848245299</v>
          </cell>
          <cell r="C428">
            <v>76.502257379457305</v>
          </cell>
        </row>
        <row r="429">
          <cell r="A429">
            <v>496.59232145033599</v>
          </cell>
          <cell r="B429">
            <v>43.066880932042899</v>
          </cell>
          <cell r="C429">
            <v>76.288774617850805</v>
          </cell>
        </row>
        <row r="430">
          <cell r="A430">
            <v>501.18723362727201</v>
          </cell>
          <cell r="B430">
            <v>42.976067719165599</v>
          </cell>
          <cell r="C430">
            <v>76.074813225652605</v>
          </cell>
        </row>
        <row r="431">
          <cell r="A431">
            <v>505.82466200311302</v>
          </cell>
          <cell r="B431">
            <v>42.885056151671598</v>
          </cell>
          <cell r="C431">
            <v>75.860371491616903</v>
          </cell>
        </row>
        <row r="432">
          <cell r="A432">
            <v>510.50499997540601</v>
          </cell>
          <cell r="B432">
            <v>42.793844153277398</v>
          </cell>
          <cell r="C432">
            <v>75.645447967361207</v>
          </cell>
        </row>
        <row r="433">
          <cell r="A433">
            <v>515.22864458175604</v>
          </cell>
          <cell r="B433">
            <v>42.702429629892002</v>
          </cell>
          <cell r="C433">
            <v>75.430041470827902</v>
          </cell>
        </row>
        <row r="434">
          <cell r="A434">
            <v>519.99599653351504</v>
          </cell>
          <cell r="B434">
            <v>42.610810470202601</v>
          </cell>
          <cell r="C434">
            <v>75.214151090848205</v>
          </cell>
        </row>
        <row r="435">
          <cell r="A435">
            <v>524.80746024977202</v>
          </cell>
          <cell r="B435">
            <v>42.5189845462439</v>
          </cell>
          <cell r="C435">
            <v>74.997776190643506</v>
          </cell>
        </row>
        <row r="436">
          <cell r="A436">
            <v>529.66344389165704</v>
          </cell>
          <cell r="B436">
            <v>42.426949714034798</v>
          </cell>
          <cell r="C436">
            <v>74.780916412645496</v>
          </cell>
        </row>
        <row r="437">
          <cell r="A437">
            <v>534.56435939697099</v>
          </cell>
          <cell r="B437">
            <v>42.334703814164399</v>
          </cell>
          <cell r="C437">
            <v>74.563571681324106</v>
          </cell>
        </row>
        <row r="438">
          <cell r="A438">
            <v>539.51062251512701</v>
          </cell>
          <cell r="B438">
            <v>42.242244672468203</v>
          </cell>
          <cell r="C438">
            <v>74.345742208009995</v>
          </cell>
        </row>
        <row r="439">
          <cell r="A439">
            <v>544.50265284242096</v>
          </cell>
          <cell r="B439">
            <v>42.149570100679902</v>
          </cell>
          <cell r="C439">
            <v>74.127428494464496</v>
          </cell>
        </row>
        <row r="440">
          <cell r="A440">
            <v>549.54087385762398</v>
          </cell>
          <cell r="B440">
            <v>42.0566778971179</v>
          </cell>
          <cell r="C440">
            <v>73.908631336660406</v>
          </cell>
        </row>
        <row r="441">
          <cell r="A441">
            <v>554.62571295790997</v>
          </cell>
          <cell r="B441">
            <v>41.9635658473928</v>
          </cell>
          <cell r="C441">
            <v>73.689351828826005</v>
          </cell>
        </row>
        <row r="442">
          <cell r="A442">
            <v>559.75760149510995</v>
          </cell>
          <cell r="B442">
            <v>41.870231725118401</v>
          </cell>
          <cell r="C442">
            <v>73.469591366772605</v>
          </cell>
        </row>
        <row r="443">
          <cell r="A443">
            <v>564.93697481230197</v>
          </cell>
          <cell r="B443">
            <v>41.776673292656803</v>
          </cell>
          <cell r="C443">
            <v>73.249351651741406</v>
          </cell>
        </row>
        <row r="444">
          <cell r="A444">
            <v>570.16427228074701</v>
          </cell>
          <cell r="B444">
            <v>41.682888301902601</v>
          </cell>
          <cell r="C444">
            <v>73.028634694423701</v>
          </cell>
        </row>
        <row r="445">
          <cell r="A445">
            <v>575.43993733715604</v>
          </cell>
          <cell r="B445">
            <v>41.588874495033103</v>
          </cell>
          <cell r="C445">
            <v>72.807442817817105</v>
          </cell>
        </row>
        <row r="446">
          <cell r="A446">
            <v>580.764417521312</v>
          </cell>
          <cell r="B446">
            <v>41.494629605332598</v>
          </cell>
          <cell r="C446">
            <v>72.585778661215201</v>
          </cell>
        </row>
        <row r="447">
          <cell r="A447">
            <v>586.13816451402795</v>
          </cell>
          <cell r="B447">
            <v>41.400151358012003</v>
          </cell>
          <cell r="C447">
            <v>72.363645183482305</v>
          </cell>
        </row>
        <row r="448">
          <cell r="A448">
            <v>591.56163417547305</v>
          </cell>
          <cell r="B448">
            <v>41.305437471037699</v>
          </cell>
          <cell r="C448">
            <v>72.141045666179096</v>
          </cell>
        </row>
        <row r="449">
          <cell r="A449">
            <v>597.03528658383595</v>
          </cell>
          <cell r="B449">
            <v>41.210485656010903</v>
          </cell>
          <cell r="C449">
            <v>71.917983717104093</v>
          </cell>
        </row>
        <row r="450">
          <cell r="A450">
            <v>602.55958607435696</v>
          </cell>
          <cell r="B450">
            <v>41.1152936190446</v>
          </cell>
          <cell r="C450">
            <v>71.694463273360697</v>
          </cell>
        </row>
        <row r="451">
          <cell r="A451">
            <v>608.13500127871703</v>
          </cell>
          <cell r="B451">
            <v>41.019859061649399</v>
          </cell>
          <cell r="C451">
            <v>71.470488604123503</v>
          </cell>
        </row>
        <row r="452">
          <cell r="A452">
            <v>613.762005164794</v>
          </cell>
          <cell r="B452">
            <v>40.924179681677501</v>
          </cell>
          <cell r="C452">
            <v>71.246064314007398</v>
          </cell>
        </row>
        <row r="453">
          <cell r="A453">
            <v>619.44107507678098</v>
          </cell>
          <cell r="B453">
            <v>40.828253174246399</v>
          </cell>
          <cell r="C453">
            <v>71.021195345637096</v>
          </cell>
        </row>
        <row r="454">
          <cell r="A454">
            <v>625.17269277568505</v>
          </cell>
          <cell r="B454">
            <v>40.732077232702302</v>
          </cell>
          <cell r="C454">
            <v>70.795886982472098</v>
          </cell>
        </row>
        <row r="455">
          <cell r="A455">
            <v>630.957344480193</v>
          </cell>
          <cell r="B455">
            <v>40.6356495495979</v>
          </cell>
          <cell r="C455">
            <v>70.570144851360098</v>
          </cell>
        </row>
        <row r="456">
          <cell r="A456">
            <v>636.79552090791503</v>
          </cell>
          <cell r="B456">
            <v>40.538967817693099</v>
          </cell>
          <cell r="C456">
            <v>70.343974925241298</v>
          </cell>
        </row>
        <row r="457">
          <cell r="A457">
            <v>642.68771731701895</v>
          </cell>
          <cell r="B457">
            <v>40.442029730960499</v>
          </cell>
          <cell r="C457">
            <v>70.117383525213299</v>
          </cell>
        </row>
        <row r="458">
          <cell r="A458">
            <v>648.63443354823801</v>
          </cell>
          <cell r="B458">
            <v>40.3448329856217</v>
          </cell>
          <cell r="C458">
            <v>69.890377322950101</v>
          </cell>
        </row>
        <row r="459">
          <cell r="A459">
            <v>654.63617406727496</v>
          </cell>
          <cell r="B459">
            <v>40.247375281199403</v>
          </cell>
          <cell r="C459">
            <v>69.662963342813498</v>
          </cell>
        </row>
        <row r="460">
          <cell r="A460">
            <v>660.69344800759598</v>
          </cell>
          <cell r="B460">
            <v>40.149654321581998</v>
          </cell>
          <cell r="C460">
            <v>69.435148963744396</v>
          </cell>
        </row>
        <row r="461">
          <cell r="A461">
            <v>666.80676921362203</v>
          </cell>
          <cell r="B461">
            <v>40.051667816111603</v>
          </cell>
          <cell r="C461">
            <v>69.206941921179407</v>
          </cell>
        </row>
        <row r="462">
          <cell r="A462">
            <v>672.97665628431696</v>
          </cell>
          <cell r="B462">
            <v>39.953413480665802</v>
          </cell>
          <cell r="C462">
            <v>68.978350308410199</v>
          </cell>
        </row>
        <row r="463">
          <cell r="A463">
            <v>679.20363261718398</v>
          </cell>
          <cell r="B463">
            <v>39.854889038811699</v>
          </cell>
          <cell r="C463">
            <v>68.749382578712002</v>
          </cell>
        </row>
        <row r="464">
          <cell r="A464">
            <v>685.48822645266102</v>
          </cell>
          <cell r="B464">
            <v>39.756092222882998</v>
          </cell>
          <cell r="C464">
            <v>68.520047545823004</v>
          </cell>
        </row>
        <row r="465">
          <cell r="A465">
            <v>691.83097091893603</v>
          </cell>
          <cell r="B465">
            <v>39.657020775181103</v>
          </cell>
          <cell r="C465">
            <v>68.290354385979398</v>
          </cell>
        </row>
        <row r="466">
          <cell r="A466">
            <v>698.23240407717105</v>
          </cell>
          <cell r="B466">
            <v>39.557672449090802</v>
          </cell>
          <cell r="C466">
            <v>68.060312638292501</v>
          </cell>
        </row>
        <row r="467">
          <cell r="A467">
            <v>704.69306896714602</v>
          </cell>
          <cell r="B467">
            <v>39.458045010271199</v>
          </cell>
          <cell r="C467">
            <v>67.829932205799594</v>
          </cell>
        </row>
        <row r="468">
          <cell r="A468">
            <v>711.21351365332896</v>
          </cell>
          <cell r="B468">
            <v>39.358136237846999</v>
          </cell>
          <cell r="C468">
            <v>67.5992233562514</v>
          </cell>
        </row>
        <row r="469">
          <cell r="A469">
            <v>717.79429127136098</v>
          </cell>
          <cell r="B469">
            <v>39.257943925600799</v>
          </cell>
          <cell r="C469">
            <v>67.368196722429502</v>
          </cell>
        </row>
        <row r="470">
          <cell r="A470">
            <v>724.43596007499002</v>
          </cell>
          <cell r="B470">
            <v>39.157465883159901</v>
          </cell>
          <cell r="C470">
            <v>67.136863302155703</v>
          </cell>
        </row>
        <row r="471">
          <cell r="A471">
            <v>731.13908348341704</v>
          </cell>
          <cell r="B471">
            <v>39.0566999372598</v>
          </cell>
          <cell r="C471">
            <v>66.905234459008</v>
          </cell>
        </row>
        <row r="472">
          <cell r="A472">
            <v>737.90423012910105</v>
          </cell>
          <cell r="B472">
            <v>38.955643932927799</v>
          </cell>
          <cell r="C472">
            <v>66.673321921496097</v>
          </cell>
        </row>
        <row r="473">
          <cell r="A473">
            <v>744.73197390598898</v>
          </cell>
          <cell r="B473">
            <v>38.854295734753897</v>
          </cell>
          <cell r="C473">
            <v>66.441137783279103</v>
          </cell>
        </row>
        <row r="474">
          <cell r="A474">
            <v>751.62289401820499</v>
          </cell>
          <cell r="B474">
            <v>38.752653228108102</v>
          </cell>
          <cell r="C474">
            <v>66.2086945022034</v>
          </cell>
        </row>
        <row r="475">
          <cell r="A475">
            <v>758.57757502918298</v>
          </cell>
          <cell r="B475">
            <v>38.650714320421201</v>
          </cell>
          <cell r="C475">
            <v>65.976004899969297</v>
          </cell>
        </row>
        <row r="476">
          <cell r="A476">
            <v>765.596606911256</v>
          </cell>
          <cell r="B476">
            <v>38.548476942419398</v>
          </cell>
          <cell r="C476">
            <v>65.743082160832401</v>
          </cell>
        </row>
        <row r="477">
          <cell r="A477">
            <v>772.68058509570199</v>
          </cell>
          <cell r="B477">
            <v>38.445939049401503</v>
          </cell>
          <cell r="C477">
            <v>65.509939830631296</v>
          </cell>
        </row>
        <row r="478">
          <cell r="A478">
            <v>779.83011052325799</v>
          </cell>
          <cell r="B478">
            <v>38.343098622493102</v>
          </cell>
          <cell r="C478">
            <v>65.2765918152257</v>
          </cell>
        </row>
        <row r="479">
          <cell r="A479">
            <v>787.04578969509805</v>
          </cell>
          <cell r="B479">
            <v>38.2399536699332</v>
          </cell>
          <cell r="C479">
            <v>65.043052379071398</v>
          </cell>
        </row>
        <row r="480">
          <cell r="A480">
            <v>794.32823472428095</v>
          </cell>
          <cell r="B480">
            <v>38.136502228340703</v>
          </cell>
          <cell r="C480">
            <v>64.809336143330995</v>
          </cell>
        </row>
        <row r="481">
          <cell r="A481">
            <v>801.67806338767798</v>
          </cell>
          <cell r="B481">
            <v>38.032742363972602</v>
          </cell>
          <cell r="C481">
            <v>64.575458083567099</v>
          </cell>
        </row>
        <row r="482">
          <cell r="A482">
            <v>809.09589917838196</v>
          </cell>
          <cell r="B482">
            <v>37.928672174023802</v>
          </cell>
          <cell r="C482">
            <v>64.341433527836102</v>
          </cell>
        </row>
        <row r="483">
          <cell r="A483">
            <v>816.58237135859201</v>
          </cell>
          <cell r="B483">
            <v>37.824289787879799</v>
          </cell>
          <cell r="C483">
            <v>64.107278153879506</v>
          </cell>
        </row>
        <row r="484">
          <cell r="A484">
            <v>824.13811501300199</v>
          </cell>
          <cell r="B484">
            <v>37.719593368385901</v>
          </cell>
          <cell r="C484">
            <v>63.873007986368201</v>
          </cell>
        </row>
        <row r="485">
          <cell r="A485">
            <v>831.76377110267003</v>
          </cell>
          <cell r="B485">
            <v>37.614581113129397</v>
          </cell>
          <cell r="C485">
            <v>63.638639394129697</v>
          </cell>
        </row>
        <row r="486">
          <cell r="A486">
            <v>839.45998651939703</v>
          </cell>
          <cell r="B486">
            <v>37.509251255679999</v>
          </cell>
          <cell r="C486">
            <v>63.404189086638702</v>
          </cell>
        </row>
        <row r="487">
          <cell r="A487">
            <v>847.22741414059601</v>
          </cell>
          <cell r="B487">
            <v>37.4036020668566</v>
          </cell>
          <cell r="C487">
            <v>63.169674110711703</v>
          </cell>
        </row>
        <row r="488">
          <cell r="A488">
            <v>855.06671288468306</v>
          </cell>
          <cell r="B488">
            <v>37.297631855973002</v>
          </cell>
          <cell r="C488">
            <v>62.935111846763498</v>
          </cell>
        </row>
        <row r="489">
          <cell r="A489">
            <v>862.97854776697</v>
          </cell>
          <cell r="B489">
            <v>37.19133897207</v>
          </cell>
          <cell r="C489">
            <v>62.700520004819403</v>
          </cell>
        </row>
        <row r="490">
          <cell r="A490">
            <v>870.96358995608</v>
          </cell>
          <cell r="B490">
            <v>37.0847218051575</v>
          </cell>
          <cell r="C490">
            <v>62.465916620442897</v>
          </cell>
        </row>
        <row r="491">
          <cell r="A491">
            <v>879.022516830884</v>
          </cell>
          <cell r="B491">
            <v>36.977778787423901</v>
          </cell>
          <cell r="C491">
            <v>62.2313200502578</v>
          </cell>
        </row>
        <row r="492">
          <cell r="A492">
            <v>887.15601203795995</v>
          </cell>
          <cell r="B492">
            <v>36.870508394438602</v>
          </cell>
          <cell r="C492">
            <v>61.996748967244201</v>
          </cell>
        </row>
        <row r="493">
          <cell r="A493">
            <v>895.36476554959302</v>
          </cell>
          <cell r="B493">
            <v>36.762909146355902</v>
          </cell>
          <cell r="C493">
            <v>61.762222355972597</v>
          </cell>
        </row>
        <row r="494">
          <cell r="A494">
            <v>903.64947372230097</v>
          </cell>
          <cell r="B494">
            <v>36.654979609085501</v>
          </cell>
          <cell r="C494">
            <v>61.527759507439299</v>
          </cell>
        </row>
        <row r="495">
          <cell r="A495">
            <v>912.01083935590896</v>
          </cell>
          <cell r="B495">
            <v>36.546718395456402</v>
          </cell>
          <cell r="C495">
            <v>61.293380013732303</v>
          </cell>
        </row>
        <row r="496">
          <cell r="A496">
            <v>920.44957175317097</v>
          </cell>
          <cell r="B496">
            <v>36.438124166358698</v>
          </cell>
          <cell r="C496">
            <v>61.059103762407098</v>
          </cell>
        </row>
        <row r="497">
          <cell r="A497">
            <v>928.96638677993599</v>
          </cell>
          <cell r="B497">
            <v>36.329195631871201</v>
          </cell>
          <cell r="C497">
            <v>60.824950930747001</v>
          </cell>
        </row>
        <row r="498">
          <cell r="A498">
            <v>937.56200692588004</v>
          </cell>
          <cell r="B498">
            <v>36.2199315523821</v>
          </cell>
          <cell r="C498">
            <v>60.590941979891902</v>
          </cell>
        </row>
        <row r="499">
          <cell r="A499">
            <v>946.23716136579196</v>
          </cell>
          <cell r="B499">
            <v>36.110330739642301</v>
          </cell>
          <cell r="C499">
            <v>60.357097648223601</v>
          </cell>
        </row>
        <row r="500">
          <cell r="A500">
            <v>954.99258602143505</v>
          </cell>
          <cell r="B500">
            <v>36.000392057865596</v>
          </cell>
          <cell r="C500">
            <v>60.123438945364001</v>
          </cell>
        </row>
        <row r="501">
          <cell r="A501">
            <v>963.82902362396999</v>
          </cell>
          <cell r="B501">
            <v>35.890114424744802</v>
          </cell>
          <cell r="C501">
            <v>59.889987145212402</v>
          </cell>
        </row>
        <row r="502">
          <cell r="A502">
            <v>972.74722377696503</v>
          </cell>
          <cell r="B502">
            <v>35.779496812467002</v>
          </cell>
          <cell r="C502">
            <v>59.656763779098497</v>
          </cell>
        </row>
        <row r="503">
          <cell r="A503">
            <v>981.74794301998395</v>
          </cell>
          <cell r="B503">
            <v>35.668538248729099</v>
          </cell>
          <cell r="C503">
            <v>59.4237906289829</v>
          </cell>
        </row>
        <row r="504">
          <cell r="A504">
            <v>990.83194489276696</v>
          </cell>
          <cell r="B504">
            <v>35.557237817668501</v>
          </cell>
          <cell r="C504">
            <v>59.191089719855299</v>
          </cell>
        </row>
        <row r="505">
          <cell r="A505">
            <v>1000</v>
          </cell>
          <cell r="B505">
            <v>35.4455946608199</v>
          </cell>
          <cell r="C505">
            <v>58.958683312498003</v>
          </cell>
        </row>
        <row r="506">
          <cell r="A506">
            <v>1009.2528860766801</v>
          </cell>
          <cell r="B506">
            <v>35.333607978017902</v>
          </cell>
          <cell r="C506">
            <v>58.726593895797897</v>
          </cell>
        </row>
        <row r="507">
          <cell r="A507">
            <v>1018.59138805411</v>
          </cell>
          <cell r="B507">
            <v>35.221277028263401</v>
          </cell>
          <cell r="C507">
            <v>58.494844178833503</v>
          </cell>
        </row>
        <row r="508">
          <cell r="A508">
            <v>1028.01629812647</v>
          </cell>
          <cell r="B508">
            <v>35.1086011305905</v>
          </cell>
          <cell r="C508">
            <v>58.263457083103198</v>
          </cell>
        </row>
        <row r="509">
          <cell r="A509">
            <v>1037.52841581801</v>
          </cell>
          <cell r="B509">
            <v>34.995579664849302</v>
          </cell>
          <cell r="C509">
            <v>58.0324557340494</v>
          </cell>
        </row>
        <row r="510">
          <cell r="A510">
            <v>1047.12854805089</v>
          </cell>
          <cell r="B510">
            <v>34.8822120725224</v>
          </cell>
          <cell r="C510">
            <v>57.801863453100403</v>
          </cell>
        </row>
        <row r="511">
          <cell r="A511">
            <v>1056.8175092136501</v>
          </cell>
          <cell r="B511">
            <v>34.768497857440998</v>
          </cell>
          <cell r="C511">
            <v>57.571703748896603</v>
          </cell>
        </row>
        <row r="512">
          <cell r="A512">
            <v>1066.59612123025</v>
          </cell>
          <cell r="B512">
            <v>34.654436586520497</v>
          </cell>
          <cell r="C512">
            <v>57.342000308894399</v>
          </cell>
        </row>
        <row r="513">
          <cell r="A513">
            <v>1076.46521362983</v>
          </cell>
          <cell r="B513">
            <v>34.540027890418799</v>
          </cell>
          <cell r="C513">
            <v>57.1127769904408</v>
          </cell>
        </row>
        <row r="514">
          <cell r="A514">
            <v>1086.42562361706</v>
          </cell>
          <cell r="B514">
            <v>34.425271464186402</v>
          </cell>
          <cell r="C514">
            <v>56.884057811988797</v>
          </cell>
        </row>
        <row r="515">
          <cell r="A515">
            <v>1096.47819614318</v>
          </cell>
          <cell r="B515">
            <v>34.310167067875298</v>
          </cell>
          <cell r="C515">
            <v>56.655866944112702</v>
          </cell>
        </row>
        <row r="516">
          <cell r="A516">
            <v>1106.62378397766</v>
          </cell>
          <cell r="B516">
            <v>34.194714527094</v>
          </cell>
          <cell r="C516">
            <v>56.428228700337499</v>
          </cell>
        </row>
        <row r="517">
          <cell r="A517">
            <v>1116.86324778056</v>
          </cell>
          <cell r="B517">
            <v>34.078913733542599</v>
          </cell>
          <cell r="C517">
            <v>56.201167527917598</v>
          </cell>
        </row>
        <row r="518">
          <cell r="A518">
            <v>1127.1974561755101</v>
          </cell>
          <cell r="B518">
            <v>33.962764645502801</v>
          </cell>
          <cell r="C518">
            <v>55.974707998575703</v>
          </cell>
        </row>
        <row r="519">
          <cell r="A519">
            <v>1137.6272858234299</v>
          </cell>
          <cell r="B519">
            <v>33.846267288281403</v>
          </cell>
          <cell r="C519">
            <v>55.748874799028201</v>
          </cell>
        </row>
        <row r="520">
          <cell r="A520">
            <v>1148.1536214968801</v>
          </cell>
          <cell r="B520">
            <v>33.729421754628298</v>
          </cell>
          <cell r="C520">
            <v>55.5236927215552</v>
          </cell>
        </row>
        <row r="521">
          <cell r="A521">
            <v>1158.7773561551201</v>
          </cell>
          <cell r="B521">
            <v>33.612228205102497</v>
          </cell>
          <cell r="C521">
            <v>55.299186654411599</v>
          </cell>
        </row>
        <row r="522">
          <cell r="A522">
            <v>1169.49939101987</v>
          </cell>
          <cell r="B522">
            <v>33.494686868402802</v>
          </cell>
          <cell r="C522">
            <v>55.075381572260099</v>
          </cell>
        </row>
        <row r="523">
          <cell r="A523">
            <v>1180.3206356517201</v>
          </cell>
          <cell r="B523">
            <v>33.376798041653302</v>
          </cell>
          <cell r="C523">
            <v>54.852302526427998</v>
          </cell>
        </row>
        <row r="524">
          <cell r="A524">
            <v>1191.24200802737</v>
          </cell>
          <cell r="B524">
            <v>33.258562090668903</v>
          </cell>
          <cell r="C524">
            <v>54.629974635380997</v>
          </cell>
        </row>
        <row r="525">
          <cell r="A525">
            <v>1202.26443461741</v>
          </cell>
          <cell r="B525">
            <v>33.1399794501353</v>
          </cell>
          <cell r="C525">
            <v>54.408423074749003</v>
          </cell>
        </row>
        <row r="526">
          <cell r="A526">
            <v>1213.3888504649699</v>
          </cell>
          <cell r="B526">
            <v>33.021050623797798</v>
          </cell>
          <cell r="C526">
            <v>54.187673067773403</v>
          </cell>
        </row>
        <row r="527">
          <cell r="A527">
            <v>1224.61619926504</v>
          </cell>
          <cell r="B527">
            <v>32.901776184570899</v>
          </cell>
          <cell r="C527">
            <v>53.967749875385003</v>
          </cell>
        </row>
        <row r="528">
          <cell r="A528">
            <v>1235.9474334445099</v>
          </cell>
          <cell r="B528">
            <v>32.782156774637301</v>
          </cell>
          <cell r="C528">
            <v>53.7486787865843</v>
          </cell>
        </row>
        <row r="529">
          <cell r="A529">
            <v>1247.38351424294</v>
          </cell>
          <cell r="B529">
            <v>32.662193105473399</v>
          </cell>
          <cell r="C529">
            <v>53.5304851085316</v>
          </cell>
        </row>
        <row r="530">
          <cell r="A530">
            <v>1258.92541179416</v>
          </cell>
          <cell r="B530">
            <v>32.541885957870001</v>
          </cell>
          <cell r="C530">
            <v>53.313194156931303</v>
          </cell>
        </row>
        <row r="531">
          <cell r="A531">
            <v>1270.57410520854</v>
          </cell>
          <cell r="B531">
            <v>32.421236181870398</v>
          </cell>
          <cell r="C531">
            <v>53.096831246157898</v>
          </cell>
        </row>
        <row r="532">
          <cell r="A532">
            <v>1282.3305826560199</v>
          </cell>
          <cell r="B532">
            <v>32.300244696714799</v>
          </cell>
          <cell r="C532">
            <v>52.881421679723701</v>
          </cell>
        </row>
        <row r="533">
          <cell r="A533">
            <v>1294.19584144998</v>
          </cell>
          <cell r="B533">
            <v>32.178912490705898</v>
          </cell>
          <cell r="C533">
            <v>52.666990740540399</v>
          </cell>
        </row>
        <row r="534">
          <cell r="A534">
            <v>1306.17088813184</v>
          </cell>
          <cell r="B534">
            <v>32.057240621049097</v>
          </cell>
          <cell r="C534">
            <v>52.453563681308303</v>
          </cell>
        </row>
        <row r="535">
          <cell r="A535">
            <v>1318.2567385564</v>
          </cell>
          <cell r="B535">
            <v>31.935230213669101</v>
          </cell>
          <cell r="C535">
            <v>52.241165715120196</v>
          </cell>
        </row>
        <row r="536">
          <cell r="A536">
            <v>1330.4544179780901</v>
          </cell>
          <cell r="B536">
            <v>31.812882462947002</v>
          </cell>
          <cell r="C536">
            <v>52.029822005785299</v>
          </cell>
        </row>
        <row r="537">
          <cell r="A537">
            <v>1342.7649611378599</v>
          </cell>
          <cell r="B537">
            <v>31.6901986314687</v>
          </cell>
          <cell r="C537">
            <v>51.819557658645103</v>
          </cell>
        </row>
        <row r="538">
          <cell r="A538">
            <v>1355.1894123510299</v>
          </cell>
          <cell r="B538">
            <v>31.567180049698099</v>
          </cell>
          <cell r="C538">
            <v>51.610397711190203</v>
          </cell>
        </row>
        <row r="539">
          <cell r="A539">
            <v>1367.7288255958399</v>
          </cell>
          <cell r="B539">
            <v>31.443828115633799</v>
          </cell>
          <cell r="C539">
            <v>51.402367123898202</v>
          </cell>
        </row>
        <row r="540">
          <cell r="A540">
            <v>1380.38426460288</v>
          </cell>
          <cell r="B540">
            <v>31.320144294411001</v>
          </cell>
          <cell r="C540">
            <v>51.1954907710589</v>
          </cell>
        </row>
        <row r="541">
          <cell r="A541">
            <v>1393.1568029452999</v>
          </cell>
          <cell r="B541">
            <v>31.1961301178935</v>
          </cell>
          <cell r="C541">
            <v>50.989793431919999</v>
          </cell>
        </row>
        <row r="542">
          <cell r="A542">
            <v>1406.04752412991</v>
          </cell>
          <cell r="B542">
            <v>31.0717871842077</v>
          </cell>
          <cell r="C542">
            <v>50.785299781739397</v>
          </cell>
        </row>
        <row r="543">
          <cell r="A543">
            <v>1419.05752168909</v>
          </cell>
          <cell r="B543">
            <v>30.947117157251402</v>
          </cell>
          <cell r="C543">
            <v>50.582034383058101</v>
          </cell>
        </row>
        <row r="544">
          <cell r="A544">
            <v>1432.1878992735401</v>
          </cell>
          <cell r="B544">
            <v>30.822121766175702</v>
          </cell>
          <cell r="C544">
            <v>50.380021677144597</v>
          </cell>
        </row>
        <row r="545">
          <cell r="A545">
            <v>1445.43977074592</v>
          </cell>
          <cell r="B545">
            <v>30.696802804821498</v>
          </cell>
          <cell r="C545">
            <v>50.179285975478997</v>
          </cell>
        </row>
        <row r="546">
          <cell r="A546">
            <v>1458.8142602753401</v>
          </cell>
          <cell r="B546">
            <v>30.571162131135299</v>
          </cell>
          <cell r="C546">
            <v>49.979851451481203</v>
          </cell>
        </row>
        <row r="547">
          <cell r="A547">
            <v>1472.3125024327101</v>
          </cell>
          <cell r="B547">
            <v>30.445201666554201</v>
          </cell>
          <cell r="C547">
            <v>49.781742132328802</v>
          </cell>
        </row>
        <row r="548">
          <cell r="A548">
            <v>1485.9356422870001</v>
          </cell>
          <cell r="B548">
            <v>30.318923395353899</v>
          </cell>
          <cell r="C548">
            <v>49.5849818909726</v>
          </cell>
        </row>
        <row r="549">
          <cell r="A549">
            <v>1499.6848355023701</v>
          </cell>
          <cell r="B549">
            <v>30.1923293639761</v>
          </cell>
          <cell r="C549">
            <v>49.389594438274202</v>
          </cell>
        </row>
        <row r="550">
          <cell r="A550">
            <v>1513.5612484362</v>
          </cell>
          <cell r="B550">
            <v>30.065421680331301</v>
          </cell>
          <cell r="C550">
            <v>49.195603315392802</v>
          </cell>
        </row>
        <row r="551">
          <cell r="A551">
            <v>1527.5660582380699</v>
          </cell>
          <cell r="B551">
            <v>29.938202513057401</v>
          </cell>
          <cell r="C551">
            <v>49.003031886195501</v>
          </cell>
        </row>
        <row r="552">
          <cell r="A552">
            <v>1541.70045294956</v>
          </cell>
          <cell r="B552">
            <v>29.810674090787298</v>
          </cell>
          <cell r="C552">
            <v>48.811903330080597</v>
          </cell>
        </row>
        <row r="553">
          <cell r="A553">
            <v>1555.96563160507</v>
          </cell>
          <cell r="B553">
            <v>29.682838701358101</v>
          </cell>
          <cell r="C553">
            <v>48.622240634759002</v>
          </cell>
        </row>
        <row r="554">
          <cell r="A554">
            <v>1570.36280433355</v>
          </cell>
          <cell r="B554">
            <v>29.554698691013702</v>
          </cell>
          <cell r="C554">
            <v>48.434066589290602</v>
          </cell>
        </row>
        <row r="555">
          <cell r="A555">
            <v>1584.8931924611099</v>
          </cell>
          <cell r="B555">
            <v>29.426256463592701</v>
          </cell>
          <cell r="C555">
            <v>48.247403777428403</v>
          </cell>
        </row>
        <row r="556">
          <cell r="A556">
            <v>1599.5580286146601</v>
          </cell>
          <cell r="B556">
            <v>29.297514479684899</v>
          </cell>
          <cell r="C556">
            <v>48.062274570990397</v>
          </cell>
        </row>
        <row r="557">
          <cell r="A557">
            <v>1614.35855682648</v>
          </cell>
          <cell r="B557">
            <v>29.1684752557683</v>
          </cell>
          <cell r="C557">
            <v>47.878701123504399</v>
          </cell>
        </row>
        <row r="558">
          <cell r="A558">
            <v>1629.2960326397199</v>
          </cell>
          <cell r="B558">
            <v>29.039141363343099</v>
          </cell>
          <cell r="C558">
            <v>47.696705364089603</v>
          </cell>
        </row>
        <row r="559">
          <cell r="A559">
            <v>1644.3717232149299</v>
          </cell>
          <cell r="B559">
            <v>28.909515428026801</v>
          </cell>
          <cell r="C559">
            <v>47.516308991428197</v>
          </cell>
        </row>
        <row r="560">
          <cell r="A560">
            <v>1659.5869074375601</v>
          </cell>
          <cell r="B560">
            <v>28.7796001286614</v>
          </cell>
          <cell r="C560">
            <v>47.337533468090903</v>
          </cell>
        </row>
        <row r="561">
          <cell r="A561">
            <v>1674.94287602643</v>
          </cell>
          <cell r="B561">
            <v>28.649398196386201</v>
          </cell>
          <cell r="C561">
            <v>47.160400014956103</v>
          </cell>
        </row>
        <row r="562">
          <cell r="A562">
            <v>1690.44093164326</v>
          </cell>
          <cell r="B562">
            <v>28.518912413696199</v>
          </cell>
          <cell r="C562">
            <v>46.984929605795102</v>
          </cell>
        </row>
        <row r="563">
          <cell r="A563">
            <v>1706.0823890031199</v>
          </cell>
          <cell r="B563">
            <v>28.388145613510499</v>
          </cell>
          <cell r="C563">
            <v>46.811142962236801</v>
          </cell>
        </row>
        <row r="564">
          <cell r="A564">
            <v>1721.8685749860001</v>
          </cell>
          <cell r="B564">
            <v>28.257100678208001</v>
          </cell>
          <cell r="C564">
            <v>46.639060548762501</v>
          </cell>
        </row>
        <row r="565">
          <cell r="A565">
            <v>1737.8008287493701</v>
          </cell>
          <cell r="B565">
            <v>28.1257805386659</v>
          </cell>
          <cell r="C565">
            <v>46.468702567993198</v>
          </cell>
        </row>
        <row r="566">
          <cell r="A566">
            <v>1753.88050184176</v>
          </cell>
          <cell r="B566">
            <v>27.9941881732924</v>
          </cell>
          <cell r="C566">
            <v>46.300088956192198</v>
          </cell>
        </row>
        <row r="567">
          <cell r="A567">
            <v>1770.10895831742</v>
          </cell>
          <cell r="B567">
            <v>27.862326607041901</v>
          </cell>
          <cell r="C567">
            <v>46.133239378918901</v>
          </cell>
        </row>
        <row r="568">
          <cell r="A568">
            <v>1786.4875748520401</v>
          </cell>
          <cell r="B568">
            <v>27.730198910433302</v>
          </cell>
          <cell r="C568">
            <v>45.968173226911503</v>
          </cell>
        </row>
        <row r="569">
          <cell r="A569">
            <v>1803.01774085956</v>
          </cell>
          <cell r="B569">
            <v>27.597808198564401</v>
          </cell>
          <cell r="C569">
            <v>45.804909612191501</v>
          </cell>
        </row>
        <row r="570">
          <cell r="A570">
            <v>1819.7008586099801</v>
          </cell>
          <cell r="B570">
            <v>27.465157630117901</v>
          </cell>
          <cell r="C570">
            <v>45.643467364346499</v>
          </cell>
        </row>
        <row r="571">
          <cell r="A571">
            <v>1836.53834334834</v>
          </cell>
          <cell r="B571">
            <v>27.332250406373401</v>
          </cell>
          <cell r="C571">
            <v>45.4838650270435</v>
          </cell>
        </row>
        <row r="572">
          <cell r="A572">
            <v>1853.5316234148099</v>
          </cell>
          <cell r="B572">
            <v>27.199089770207699</v>
          </cell>
          <cell r="C572">
            <v>45.326120854664502</v>
          </cell>
        </row>
        <row r="573">
          <cell r="A573">
            <v>1870.68214036579</v>
          </cell>
          <cell r="B573">
            <v>27.065679005102702</v>
          </cell>
          <cell r="C573">
            <v>45.170252809214603</v>
          </cell>
        </row>
        <row r="574">
          <cell r="A574">
            <v>1887.9913490962899</v>
          </cell>
          <cell r="B574">
            <v>26.932021434158798</v>
          </cell>
          <cell r="C574">
            <v>45.0162785574136</v>
          </cell>
        </row>
        <row r="575">
          <cell r="A575">
            <v>1905.4607179632401</v>
          </cell>
          <cell r="B575">
            <v>26.798120419097899</v>
          </cell>
          <cell r="C575">
            <v>44.864215467925</v>
          </cell>
        </row>
        <row r="576">
          <cell r="A576">
            <v>1923.0917289101501</v>
          </cell>
          <cell r="B576">
            <v>26.663979359280098</v>
          </cell>
          <cell r="C576">
            <v>44.714080608818399</v>
          </cell>
        </row>
        <row r="577">
          <cell r="A577">
            <v>1940.8858775927699</v>
          </cell>
          <cell r="B577">
            <v>26.529601690720298</v>
          </cell>
          <cell r="C577">
            <v>44.565890745188099</v>
          </cell>
        </row>
        <row r="578">
          <cell r="A578">
            <v>1958.8446735059799</v>
          </cell>
          <cell r="B578">
            <v>26.394990885109099</v>
          </cell>
          <cell r="C578">
            <v>44.419662336953301</v>
          </cell>
        </row>
        <row r="579">
          <cell r="A579">
            <v>1976.9696401118499</v>
          </cell>
          <cell r="B579">
            <v>26.260150448847099</v>
          </cell>
          <cell r="C579">
            <v>44.2754115368787</v>
          </cell>
        </row>
        <row r="580">
          <cell r="A580">
            <v>1995.26231496887</v>
          </cell>
          <cell r="B580">
            <v>26.125083922074399</v>
          </cell>
          <cell r="C580">
            <v>44.133154188673601</v>
          </cell>
        </row>
        <row r="581">
          <cell r="A581">
            <v>2013.72424986238</v>
          </cell>
          <cell r="B581">
            <v>25.9897948777135</v>
          </cell>
          <cell r="C581">
            <v>43.992905825323298</v>
          </cell>
        </row>
        <row r="582">
          <cell r="A582">
            <v>2032.3570109362199</v>
          </cell>
          <cell r="B582">
            <v>25.854286920524402</v>
          </cell>
          <cell r="C582">
            <v>43.854681667586597</v>
          </cell>
        </row>
        <row r="583">
          <cell r="A583">
            <v>2051.1621788255602</v>
          </cell>
          <cell r="B583">
            <v>25.718563686165201</v>
          </cell>
          <cell r="C583">
            <v>43.718496622617501</v>
          </cell>
        </row>
        <row r="584">
          <cell r="A584">
            <v>2070.1413487910399</v>
          </cell>
          <cell r="B584">
            <v>25.582628840258099</v>
          </cell>
          <cell r="C584">
            <v>43.584365282734304</v>
          </cell>
        </row>
        <row r="585">
          <cell r="A585">
            <v>2089.2961308540298</v>
          </cell>
          <cell r="B585">
            <v>25.446486077475502</v>
          </cell>
          <cell r="C585">
            <v>43.452301924378403</v>
          </cell>
        </row>
        <row r="586">
          <cell r="A586">
            <v>2108.6281499332799</v>
          </cell>
          <cell r="B586">
            <v>25.3101391206282</v>
          </cell>
          <cell r="C586">
            <v>43.322320507173302</v>
          </cell>
        </row>
        <row r="587">
          <cell r="A587">
            <v>2128.1390459827098</v>
          </cell>
          <cell r="B587">
            <v>25.173591719773899</v>
          </cell>
          <cell r="C587">
            <v>43.194434673149097</v>
          </cell>
        </row>
        <row r="588">
          <cell r="A588">
            <v>2147.8304741305301</v>
          </cell>
          <cell r="B588">
            <v>25.036847651328699</v>
          </cell>
          <cell r="C588">
            <v>43.068657746067203</v>
          </cell>
        </row>
        <row r="589">
          <cell r="A589">
            <v>2167.7041048196902</v>
          </cell>
          <cell r="B589">
            <v>24.899910717198299</v>
          </cell>
          <cell r="C589">
            <v>42.945002730896597</v>
          </cell>
        </row>
        <row r="590">
          <cell r="A590">
            <v>2187.7616239495501</v>
          </cell>
          <cell r="B590">
            <v>24.762784743923302</v>
          </cell>
          <cell r="C590">
            <v>42.823482313419198</v>
          </cell>
        </row>
        <row r="591">
          <cell r="A591">
            <v>2208.00473301889</v>
          </cell>
          <cell r="B591">
            <v>24.625473581828501</v>
          </cell>
          <cell r="C591">
            <v>42.704108859901197</v>
          </cell>
        </row>
        <row r="592">
          <cell r="A592">
            <v>2228.4351492702999</v>
          </cell>
          <cell r="B592">
            <v>24.4879811042019</v>
          </cell>
          <cell r="C592">
            <v>42.586894416945498</v>
          </cell>
        </row>
        <row r="593">
          <cell r="A593">
            <v>2249.05460583578</v>
          </cell>
          <cell r="B593">
            <v>24.350311206470298</v>
          </cell>
          <cell r="C593">
            <v>42.471850711368397</v>
          </cell>
        </row>
        <row r="594">
          <cell r="A594">
            <v>2269.8648518838199</v>
          </cell>
          <cell r="B594">
            <v>24.212467805406099</v>
          </cell>
          <cell r="C594">
            <v>42.358989150249798</v>
          </cell>
        </row>
        <row r="595">
          <cell r="A595">
            <v>2290.8676527677699</v>
          </cell>
          <cell r="B595">
            <v>24.074454838337399</v>
          </cell>
          <cell r="C595">
            <v>42.248320821020798</v>
          </cell>
        </row>
        <row r="596">
          <cell r="A596">
            <v>2312.0647901755901</v>
          </cell>
          <cell r="B596">
            <v>23.936276262381501</v>
          </cell>
          <cell r="C596">
            <v>42.139856491672703</v>
          </cell>
        </row>
        <row r="597">
          <cell r="A597">
            <v>2333.4580622809999</v>
          </cell>
          <cell r="B597">
            <v>23.797936053685</v>
          </cell>
          <cell r="C597">
            <v>42.033606611017902</v>
          </cell>
        </row>
        <row r="598">
          <cell r="A598">
            <v>2355.0492838959999</v>
          </cell>
          <cell r="B598">
            <v>23.659438206688701</v>
          </cell>
          <cell r="C598">
            <v>41.929581309047897</v>
          </cell>
        </row>
        <row r="599">
          <cell r="A599">
            <v>2376.8402866248698</v>
          </cell>
          <cell r="B599">
            <v>23.520786733404499</v>
          </cell>
          <cell r="C599">
            <v>41.827790397367004</v>
          </cell>
        </row>
        <row r="600">
          <cell r="A600">
            <v>2398.83291901949</v>
          </cell>
          <cell r="B600">
            <v>23.3819856627033</v>
          </cell>
          <cell r="C600">
            <v>41.728243369646002</v>
          </cell>
        </row>
        <row r="601">
          <cell r="A601">
            <v>2421.0290467361701</v>
          </cell>
          <cell r="B601">
            <v>23.243039039631899</v>
          </cell>
          <cell r="C601">
            <v>41.630949402223202</v>
          </cell>
        </row>
        <row r="602">
          <cell r="A602">
            <v>2443.4305526939702</v>
          </cell>
          <cell r="B602">
            <v>23.103950924723801</v>
          </cell>
          <cell r="C602">
            <v>41.535917354617098</v>
          </cell>
        </row>
        <row r="603">
          <cell r="A603">
            <v>2466.0393372343301</v>
          </cell>
          <cell r="B603">
            <v>22.964725393354701</v>
          </cell>
          <cell r="C603">
            <v>41.443155770267197</v>
          </cell>
        </row>
        <row r="604">
          <cell r="A604">
            <v>2488.8573182823902</v>
          </cell>
          <cell r="B604">
            <v>22.8253665350855</v>
          </cell>
          <cell r="C604">
            <v>41.352672877141103</v>
          </cell>
        </row>
        <row r="605">
          <cell r="A605">
            <v>2511.8864315095698</v>
          </cell>
          <cell r="B605">
            <v>22.685878453041099</v>
          </cell>
          <cell r="C605">
            <v>41.264476588513197</v>
          </cell>
        </row>
        <row r="606">
          <cell r="A606">
            <v>2535.1286304978998</v>
          </cell>
          <cell r="B606">
            <v>22.5462652632947</v>
          </cell>
          <cell r="C606">
            <v>41.178574503683599</v>
          </cell>
        </row>
        <row r="607">
          <cell r="A607">
            <v>2558.5858869056401</v>
          </cell>
          <cell r="B607">
            <v>22.406531094269599</v>
          </cell>
          <cell r="C607">
            <v>41.0949739087823</v>
          </cell>
        </row>
        <row r="608">
          <cell r="A608">
            <v>2582.2601906345899</v>
          </cell>
          <cell r="B608">
            <v>22.266680086159599</v>
          </cell>
          <cell r="C608">
            <v>41.013681777571598</v>
          </cell>
        </row>
        <row r="609">
          <cell r="A609">
            <v>2606.15354999889</v>
          </cell>
          <cell r="B609">
            <v>22.126716390358499</v>
          </cell>
          <cell r="C609">
            <v>40.934704772257703</v>
          </cell>
        </row>
        <row r="610">
          <cell r="A610">
            <v>2630.26799189538</v>
          </cell>
          <cell r="B610">
            <v>21.9866441689075</v>
          </cell>
          <cell r="C610">
            <v>40.858049244318401</v>
          </cell>
        </row>
        <row r="611">
          <cell r="A611">
            <v>2654.6055619755298</v>
          </cell>
          <cell r="B611">
            <v>21.846467593960501</v>
          </cell>
          <cell r="C611">
            <v>40.783721235365299</v>
          </cell>
        </row>
        <row r="612">
          <cell r="A612">
            <v>2679.1683248190302</v>
          </cell>
          <cell r="B612">
            <v>21.7061908472553</v>
          </cell>
          <cell r="C612">
            <v>40.711726477967197</v>
          </cell>
        </row>
        <row r="613">
          <cell r="A613">
            <v>2703.9583641088402</v>
          </cell>
          <cell r="B613">
            <v>21.565818119605598</v>
          </cell>
          <cell r="C613">
            <v>40.642070396484399</v>
          </cell>
        </row>
        <row r="614">
          <cell r="A614">
            <v>2728.97778280804</v>
          </cell>
          <cell r="B614">
            <v>21.425353610403199</v>
          </cell>
          <cell r="C614">
            <v>40.574758107915798</v>
          </cell>
        </row>
        <row r="615">
          <cell r="A615">
            <v>2754.2287033381599</v>
          </cell>
          <cell r="B615">
            <v>21.284801527135301</v>
          </cell>
          <cell r="C615">
            <v>40.509794422720702</v>
          </cell>
        </row>
        <row r="616">
          <cell r="A616">
            <v>2779.7132677592799</v>
          </cell>
          <cell r="B616">
            <v>21.1441660849116</v>
          </cell>
          <cell r="C616">
            <v>40.447183845621502</v>
          </cell>
        </row>
        <row r="617">
          <cell r="A617">
            <v>2805.4336379517099</v>
          </cell>
          <cell r="B617">
            <v>21.003451506005799</v>
          </cell>
          <cell r="C617">
            <v>40.386930576388103</v>
          </cell>
        </row>
        <row r="618">
          <cell r="A618">
            <v>2831.3919957993699</v>
          </cell>
          <cell r="B618">
            <v>20.862662019406699</v>
          </cell>
          <cell r="C618">
            <v>40.3290385106136</v>
          </cell>
        </row>
        <row r="619">
          <cell r="A619">
            <v>2857.5905433749399</v>
          </cell>
          <cell r="B619">
            <v>20.721801860386201</v>
          </cell>
          <cell r="C619">
            <v>40.2735112404633</v>
          </cell>
        </row>
        <row r="620">
          <cell r="A620">
            <v>2884.0315031266</v>
          </cell>
          <cell r="B620">
            <v>20.580875270068699</v>
          </cell>
          <cell r="C620">
            <v>40.220352055375699</v>
          </cell>
        </row>
        <row r="621">
          <cell r="A621">
            <v>2910.7171180666001</v>
          </cell>
          <cell r="B621">
            <v>20.439886495018499</v>
          </cell>
          <cell r="C621">
            <v>40.169563942736403</v>
          </cell>
        </row>
        <row r="622">
          <cell r="A622">
            <v>2937.6496519615298</v>
          </cell>
          <cell r="B622">
            <v>20.298839786833302</v>
          </cell>
          <cell r="C622">
            <v>40.121149588539502</v>
          </cell>
        </row>
        <row r="623">
          <cell r="A623">
            <v>2964.83138952434</v>
          </cell>
          <cell r="B623">
            <v>20.1577394017493</v>
          </cell>
          <cell r="C623">
            <v>40.075111377989103</v>
          </cell>
        </row>
        <row r="624">
          <cell r="A624">
            <v>2992.2646366081799</v>
          </cell>
          <cell r="B624">
            <v>20.016589600252701</v>
          </cell>
          <cell r="C624">
            <v>40.031451396069002</v>
          </cell>
        </row>
        <row r="625">
          <cell r="A625">
            <v>3019.9517204020099</v>
          </cell>
          <cell r="B625">
            <v>19.875394646696702</v>
          </cell>
          <cell r="C625">
            <v>39.990171428043702</v>
          </cell>
        </row>
        <row r="626">
          <cell r="A626">
            <v>3047.8949896279801</v>
          </cell>
          <cell r="B626">
            <v>19.734158808936101</v>
          </cell>
          <cell r="C626">
            <v>39.951272959974901</v>
          </cell>
        </row>
        <row r="627">
          <cell r="A627">
            <v>3076.0968147407002</v>
          </cell>
          <cell r="B627">
            <v>19.5928863579527</v>
          </cell>
          <cell r="C627">
            <v>39.914757179101798</v>
          </cell>
        </row>
        <row r="628">
          <cell r="A628">
            <v>3104.5595881283498</v>
          </cell>
          <cell r="B628">
            <v>19.451581567503801</v>
          </cell>
          <cell r="C628">
            <v>39.880624974267597</v>
          </cell>
        </row>
        <row r="629">
          <cell r="A629">
            <v>3133.28572431558</v>
          </cell>
          <cell r="B629">
            <v>19.310248713763698</v>
          </cell>
          <cell r="C629">
            <v>39.848876936209102</v>
          </cell>
        </row>
        <row r="630">
          <cell r="A630">
            <v>3162.2776601683699</v>
          </cell>
          <cell r="B630">
            <v>19.168892074975901</v>
          </cell>
          <cell r="C630">
            <v>39.819513357855598</v>
          </cell>
        </row>
        <row r="631">
          <cell r="A631">
            <v>3191.5378551007602</v>
          </cell>
          <cell r="B631">
            <v>19.0275159311085</v>
          </cell>
          <cell r="C631">
            <v>39.7925342345372</v>
          </cell>
        </row>
        <row r="632">
          <cell r="A632">
            <v>3221.0687912834301</v>
          </cell>
          <cell r="B632">
            <v>18.8861245635131</v>
          </cell>
          <cell r="C632">
            <v>39.767939264151501</v>
          </cell>
        </row>
        <row r="633">
          <cell r="A633">
            <v>3250.8729738543402</v>
          </cell>
          <cell r="B633">
            <v>18.744722254586001</v>
          </cell>
          <cell r="C633">
            <v>39.745727847267602</v>
          </cell>
        </row>
        <row r="634">
          <cell r="A634">
            <v>3280.9529311311899</v>
          </cell>
          <cell r="B634">
            <v>18.603313287431501</v>
          </cell>
          <cell r="C634">
            <v>39.725899087171499</v>
          </cell>
        </row>
        <row r="635">
          <cell r="A635">
            <v>3311.3112148259102</v>
          </cell>
          <cell r="B635">
            <v>18.461901945530801</v>
          </cell>
          <cell r="C635">
            <v>39.708451789880399</v>
          </cell>
        </row>
        <row r="636">
          <cell r="A636">
            <v>3341.9504002611402</v>
          </cell>
          <cell r="B636">
            <v>18.320492512404901</v>
          </cell>
          <cell r="C636">
            <v>39.693384464037997</v>
          </cell>
        </row>
        <row r="637">
          <cell r="A637">
            <v>3372.8730865886801</v>
          </cell>
          <cell r="B637">
            <v>18.179089271284699</v>
          </cell>
          <cell r="C637">
            <v>39.680695320827603</v>
          </cell>
        </row>
        <row r="638">
          <cell r="A638">
            <v>3404.0818970099999</v>
          </cell>
          <cell r="B638">
            <v>18.0376965047741</v>
          </cell>
          <cell r="C638">
            <v>39.670382273753702</v>
          </cell>
        </row>
        <row r="639">
          <cell r="A639">
            <v>3435.5794789987399</v>
          </cell>
          <cell r="B639">
            <v>17.8963184945185</v>
          </cell>
          <cell r="C639">
            <v>39.662442938420199</v>
          </cell>
        </row>
        <row r="640">
          <cell r="A640">
            <v>3467.3685045253101</v>
          </cell>
          <cell r="B640">
            <v>17.754959520867398</v>
          </cell>
          <cell r="C640">
            <v>39.656874632221601</v>
          </cell>
        </row>
        <row r="641">
          <cell r="A641">
            <v>3499.4516702835699</v>
          </cell>
          <cell r="B641">
            <v>17.613623862535398</v>
          </cell>
          <cell r="C641">
            <v>39.653674373981197</v>
          </cell>
        </row>
        <row r="642">
          <cell r="A642">
            <v>3531.8316979195602</v>
          </cell>
          <cell r="B642">
            <v>17.472315796261</v>
          </cell>
          <cell r="C642">
            <v>39.652838883538799</v>
          </cell>
        </row>
        <row r="643">
          <cell r="A643">
            <v>3564.51133426244</v>
          </cell>
          <cell r="B643">
            <v>17.331039596460499</v>
          </cell>
          <cell r="C643">
            <v>39.654364581278401</v>
          </cell>
        </row>
        <row r="644">
          <cell r="A644">
            <v>3597.4933515574198</v>
          </cell>
          <cell r="B644">
            <v>17.189799534879</v>
          </cell>
          <cell r="C644">
            <v>39.658247587598296</v>
          </cell>
        </row>
        <row r="645">
          <cell r="A645">
            <v>3630.7805477010102</v>
          </cell>
          <cell r="B645">
            <v>17.048599880235301</v>
          </cell>
          <cell r="C645">
            <v>39.664483722336499</v>
          </cell>
        </row>
        <row r="646">
          <cell r="A646">
            <v>3664.3757464783298</v>
          </cell>
          <cell r="B646">
            <v>16.907444897860799</v>
          </cell>
          <cell r="C646">
            <v>39.673068504133497</v>
          </cell>
        </row>
        <row r="647">
          <cell r="A647">
            <v>3698.2817978026601</v>
          </cell>
          <cell r="B647">
            <v>16.7663388493336</v>
          </cell>
          <cell r="C647">
            <v>39.683997149757097</v>
          </cell>
        </row>
        <row r="648">
          <cell r="A648">
            <v>3732.5015779572</v>
          </cell>
          <cell r="B648">
            <v>16.625285992103901</v>
          </cell>
          <cell r="C648">
            <v>39.697264573364102</v>
          </cell>
        </row>
        <row r="649">
          <cell r="A649">
            <v>3767.0379898390802</v>
          </cell>
          <cell r="B649">
            <v>16.4842905791138</v>
          </cell>
          <cell r="C649">
            <v>39.712865385734702</v>
          </cell>
        </row>
        <row r="650">
          <cell r="A650">
            <v>3801.8939632056099</v>
          </cell>
          <cell r="B650">
            <v>16.343356858406601</v>
          </cell>
          <cell r="C650">
            <v>39.7307938934443</v>
          </cell>
        </row>
        <row r="651">
          <cell r="A651">
            <v>3837.0724549227798</v>
          </cell>
          <cell r="B651">
            <v>16.202489072730899</v>
          </cell>
          <cell r="C651">
            <v>39.751044098010503</v>
          </cell>
        </row>
        <row r="652">
          <cell r="A652">
            <v>3872.5764492161702</v>
          </cell>
          <cell r="B652">
            <v>16.061691459131001</v>
          </cell>
          <cell r="C652">
            <v>39.7736096949941</v>
          </cell>
        </row>
        <row r="653">
          <cell r="A653">
            <v>3908.4089579240199</v>
          </cell>
          <cell r="B653">
            <v>15.920968248531301</v>
          </cell>
          <cell r="C653">
            <v>39.798484073057999</v>
          </cell>
        </row>
        <row r="654">
          <cell r="A654">
            <v>3944.5730207527799</v>
          </cell>
          <cell r="B654">
            <v>15.780323665309</v>
          </cell>
          <cell r="C654">
            <v>39.825660313010196</v>
          </cell>
        </row>
        <row r="655">
          <cell r="A655">
            <v>3981.0717055349701</v>
          </cell>
          <cell r="B655">
            <v>15.639761926854799</v>
          </cell>
          <cell r="C655">
            <v>39.855131186802197</v>
          </cell>
        </row>
        <row r="656">
          <cell r="A656">
            <v>4017.9081084894001</v>
          </cell>
          <cell r="B656">
            <v>15.4992872431244</v>
          </cell>
          <cell r="C656">
            <v>39.886889156509099</v>
          </cell>
        </row>
        <row r="657">
          <cell r="A657">
            <v>4055.0853544838301</v>
          </cell>
          <cell r="B657">
            <v>15.3589038161765</v>
          </cell>
          <cell r="C657">
            <v>39.920926373289703</v>
          </cell>
        </row>
        <row r="658">
          <cell r="A658">
            <v>4092.6065973001</v>
          </cell>
          <cell r="B658">
            <v>15.218615839698799</v>
          </cell>
          <cell r="C658">
            <v>39.957234676309</v>
          </cell>
        </row>
        <row r="659">
          <cell r="A659">
            <v>4130.4750199016098</v>
          </cell>
          <cell r="B659">
            <v>15.0784274985228</v>
          </cell>
          <cell r="C659">
            <v>39.995805591686903</v>
          </cell>
        </row>
        <row r="660">
          <cell r="A660">
            <v>4168.6938347033501</v>
          </cell>
          <cell r="B660">
            <v>14.9383429681228</v>
          </cell>
          <cell r="C660">
            <v>40.036630331386903</v>
          </cell>
        </row>
        <row r="661">
          <cell r="A661">
            <v>4207.2662838444403</v>
          </cell>
          <cell r="B661">
            <v>14.798366414103601</v>
          </cell>
          <cell r="C661">
            <v>40.079699792131997</v>
          </cell>
        </row>
        <row r="662">
          <cell r="A662">
            <v>4246.1956394631197</v>
          </cell>
          <cell r="B662">
            <v>14.658501991673599</v>
          </cell>
          <cell r="C662">
            <v>40.1250045543079</v>
          </cell>
        </row>
        <row r="663">
          <cell r="A663">
            <v>4285.4852039743901</v>
          </cell>
          <cell r="B663">
            <v>14.5187538451028</v>
          </cell>
          <cell r="C663">
            <v>40.172534880861598</v>
          </cell>
        </row>
        <row r="664">
          <cell r="A664">
            <v>4325.1383103500802</v>
          </cell>
          <cell r="B664">
            <v>14.3791261071683</v>
          </cell>
          <cell r="C664">
            <v>40.2222807162251</v>
          </cell>
        </row>
        <row r="665">
          <cell r="A665">
            <v>4365.1583224016604</v>
          </cell>
          <cell r="B665">
            <v>14.239622898582899</v>
          </cell>
          <cell r="C665">
            <v>40.274231685230099</v>
          </cell>
        </row>
        <row r="666">
          <cell r="A666">
            <v>4405.5486350655301</v>
          </cell>
          <cell r="B666">
            <v>14.100248327409799</v>
          </cell>
          <cell r="C666">
            <v>40.328377092048299</v>
          </cell>
        </row>
        <row r="667">
          <cell r="A667">
            <v>4446.3126746910802</v>
          </cell>
          <cell r="B667">
            <v>13.961006488461599</v>
          </cell>
          <cell r="C667">
            <v>40.384705919157</v>
          </cell>
        </row>
        <row r="668">
          <cell r="A668">
            <v>4487.4538993313199</v>
          </cell>
          <cell r="B668">
            <v>13.8219014626836</v>
          </cell>
          <cell r="C668">
            <v>40.4432068263202</v>
          </cell>
        </row>
        <row r="669">
          <cell r="A669">
            <v>4528.9757990362004</v>
          </cell>
          <cell r="B669">
            <v>13.682937316522599</v>
          </cell>
          <cell r="C669">
            <v>40.503868149613801</v>
          </cell>
        </row>
        <row r="670">
          <cell r="A670">
            <v>4570.8818961487495</v>
          </cell>
          <cell r="B670">
            <v>13.5441181012784</v>
          </cell>
          <cell r="C670">
            <v>40.566677900475</v>
          </cell>
        </row>
        <row r="671">
          <cell r="A671">
            <v>4613.1757456037903</v>
          </cell>
          <cell r="B671">
            <v>13.4054478524406</v>
          </cell>
          <cell r="C671">
            <v>40.631623764802903</v>
          </cell>
        </row>
        <row r="672">
          <cell r="A672">
            <v>4655.8609352295898</v>
          </cell>
          <cell r="B672">
            <v>13.2669305890081</v>
          </cell>
          <cell r="C672">
            <v>40.698693102100997</v>
          </cell>
        </row>
        <row r="673">
          <cell r="A673">
            <v>4698.9410860521502</v>
          </cell>
          <cell r="B673">
            <v>13.1285703127941</v>
          </cell>
          <cell r="C673">
            <v>40.767872944671502</v>
          </cell>
        </row>
        <row r="674">
          <cell r="A674">
            <v>4742.4198526024402</v>
          </cell>
          <cell r="B674">
            <v>12.990371007715501</v>
          </cell>
          <cell r="C674">
            <v>40.839149996880302</v>
          </cell>
        </row>
        <row r="675">
          <cell r="A675">
            <v>4786.3009232263803</v>
          </cell>
          <cell r="B675">
            <v>12.8523366390638</v>
          </cell>
          <cell r="C675">
            <v>40.912510634463899</v>
          </cell>
        </row>
        <row r="676">
          <cell r="A676">
            <v>4830.5880203977204</v>
          </cell>
          <cell r="B676">
            <v>12.7144711527626</v>
          </cell>
          <cell r="C676">
            <v>40.987940903922997</v>
          </cell>
        </row>
        <row r="677">
          <cell r="A677">
            <v>4875.2849010338596</v>
          </cell>
          <cell r="B677">
            <v>12.576778474608901</v>
          </cell>
          <cell r="C677">
            <v>41.0654265219897</v>
          </cell>
        </row>
        <row r="678">
          <cell r="A678">
            <v>4920.3953568145098</v>
          </cell>
          <cell r="B678">
            <v>12.4392625094978</v>
          </cell>
          <cell r="C678">
            <v>41.144952875163703</v>
          </cell>
        </row>
        <row r="679">
          <cell r="A679">
            <v>4965.9232145033602</v>
          </cell>
          <cell r="B679">
            <v>12.3019271406332</v>
          </cell>
          <cell r="C679">
            <v>41.2265050193487</v>
          </cell>
        </row>
        <row r="680">
          <cell r="A680">
            <v>5011.8723362727196</v>
          </cell>
          <cell r="B680">
            <v>12.1647762287225</v>
          </cell>
          <cell r="C680">
            <v>41.310067679569002</v>
          </cell>
        </row>
        <row r="681">
          <cell r="A681">
            <v>5058.2466200311401</v>
          </cell>
          <cell r="B681">
            <v>12.0278136111568</v>
          </cell>
          <cell r="C681">
            <v>41.395625249797597</v>
          </cell>
        </row>
        <row r="682">
          <cell r="A682">
            <v>5105.0499997540601</v>
          </cell>
          <cell r="B682">
            <v>11.8910431011769</v>
          </cell>
          <cell r="C682">
            <v>41.483161792873403</v>
          </cell>
        </row>
        <row r="683">
          <cell r="A683">
            <v>5152.28644581756</v>
          </cell>
          <cell r="B683">
            <v>11.754468487023001</v>
          </cell>
          <cell r="C683">
            <v>41.572661040531798</v>
          </cell>
        </row>
        <row r="684">
          <cell r="A684">
            <v>5199.9599653351597</v>
          </cell>
          <cell r="B684">
            <v>11.6180935310751</v>
          </cell>
          <cell r="C684">
            <v>41.664106393558001</v>
          </cell>
        </row>
        <row r="685">
          <cell r="A685">
            <v>5248.0746024977198</v>
          </cell>
          <cell r="B685">
            <v>11.4819219689739</v>
          </cell>
          <cell r="C685">
            <v>41.757480922042802</v>
          </cell>
        </row>
        <row r="686">
          <cell r="A686">
            <v>5296.6344389165797</v>
          </cell>
          <cell r="B686">
            <v>11.3459575087348</v>
          </cell>
          <cell r="C686">
            <v>41.852767365788502</v>
          </cell>
        </row>
        <row r="687">
          <cell r="A687">
            <v>5345.6435939697103</v>
          </cell>
          <cell r="B687">
            <v>11.2102038298452</v>
          </cell>
          <cell r="C687">
            <v>41.949948134816204</v>
          </cell>
        </row>
        <row r="688">
          <cell r="A688">
            <v>5395.1062251512703</v>
          </cell>
          <cell r="B688">
            <v>11.074664582352099</v>
          </cell>
          <cell r="C688">
            <v>42.049005310035099</v>
          </cell>
        </row>
        <row r="689">
          <cell r="A689">
            <v>5445.0265284242096</v>
          </cell>
          <cell r="B689">
            <v>10.939343385937899</v>
          </cell>
          <cell r="C689">
            <v>42.1499206440363</v>
          </cell>
        </row>
        <row r="690">
          <cell r="A690">
            <v>5495.4087385762396</v>
          </cell>
          <cell r="B690">
            <v>10.804243828985401</v>
          </cell>
          <cell r="C690">
            <v>42.252675562041702</v>
          </cell>
        </row>
        <row r="691">
          <cell r="A691">
            <v>5546.2571295791004</v>
          </cell>
          <cell r="B691">
            <v>10.669369467633</v>
          </cell>
          <cell r="C691">
            <v>42.357251162995503</v>
          </cell>
        </row>
        <row r="692">
          <cell r="A692">
            <v>5597.5760149510998</v>
          </cell>
          <cell r="B692">
            <v>10.5347238248205</v>
          </cell>
          <cell r="C692">
            <v>42.463628220824702</v>
          </cell>
        </row>
        <row r="693">
          <cell r="A693">
            <v>5649.3697481230201</v>
          </cell>
          <cell r="B693">
            <v>10.400310389326799</v>
          </cell>
          <cell r="C693">
            <v>42.571787185842503</v>
          </cell>
        </row>
        <row r="694">
          <cell r="A694">
            <v>5701.6427228074699</v>
          </cell>
          <cell r="B694">
            <v>10.266132614799499</v>
          </cell>
          <cell r="C694">
            <v>42.681708186334397</v>
          </cell>
        </row>
        <row r="695">
          <cell r="A695">
            <v>5754.3993733715597</v>
          </cell>
          <cell r="B695">
            <v>10.132193918777499</v>
          </cell>
          <cell r="C695">
            <v>42.793371030298601</v>
          </cell>
        </row>
        <row r="696">
          <cell r="A696">
            <v>5807.6441752131104</v>
          </cell>
          <cell r="B696">
            <v>9.9984976817076099</v>
          </cell>
          <cell r="C696">
            <v>42.9067552073736</v>
          </cell>
        </row>
        <row r="697">
          <cell r="A697">
            <v>5861.3816451402799</v>
          </cell>
          <cell r="B697">
            <v>9.8650472459562799</v>
          </cell>
          <cell r="C697">
            <v>43.0218398909294</v>
          </cell>
        </row>
        <row r="698">
          <cell r="A698">
            <v>5915.6163417547295</v>
          </cell>
          <cell r="B698">
            <v>9.7318459148165903</v>
          </cell>
          <cell r="C698">
            <v>43.1386039403476</v>
          </cell>
        </row>
        <row r="699">
          <cell r="A699">
            <v>5970.3528658383602</v>
          </cell>
          <cell r="B699">
            <v>9.5988969515125593</v>
          </cell>
          <cell r="C699">
            <v>43.257025903488</v>
          </cell>
        </row>
        <row r="700">
          <cell r="A700">
            <v>6025.5958607435696</v>
          </cell>
          <cell r="B700">
            <v>9.46620357820008</v>
          </cell>
          <cell r="C700">
            <v>43.377084019335399</v>
          </cell>
        </row>
        <row r="701">
          <cell r="A701">
            <v>6081.3500127871703</v>
          </cell>
          <cell r="B701">
            <v>9.3337689749676507</v>
          </cell>
          <cell r="C701">
            <v>43.4987562208388</v>
          </cell>
        </row>
        <row r="702">
          <cell r="A702">
            <v>6137.6200516479303</v>
          </cell>
          <cell r="B702">
            <v>9.2015962788360799</v>
          </cell>
          <cell r="C702">
            <v>43.622020137952198</v>
          </cell>
        </row>
        <row r="703">
          <cell r="A703">
            <v>6194.41075076781</v>
          </cell>
          <cell r="B703">
            <v>9.0696885827591807</v>
          </cell>
          <cell r="C703">
            <v>43.7468531008602</v>
          </cell>
        </row>
        <row r="704">
          <cell r="A704">
            <v>6251.7269277568503</v>
          </cell>
          <cell r="B704">
            <v>8.9380489346265701</v>
          </cell>
          <cell r="C704">
            <v>43.873232143405701</v>
          </cell>
        </row>
        <row r="705">
          <cell r="A705">
            <v>6309.5734448019302</v>
          </cell>
          <cell r="B705">
            <v>8.8066803362689203</v>
          </cell>
          <cell r="C705">
            <v>44.001134006721401</v>
          </cell>
        </row>
        <row r="706">
          <cell r="A706">
            <v>6367.9552090791503</v>
          </cell>
          <cell r="B706">
            <v>8.6755857424679004</v>
          </cell>
          <cell r="C706">
            <v>44.130535143054701</v>
          </cell>
        </row>
        <row r="707">
          <cell r="A707">
            <v>6426.87717317019</v>
          </cell>
          <cell r="B707">
            <v>8.5447680599710996</v>
          </cell>
          <cell r="C707">
            <v>44.261411719805203</v>
          </cell>
        </row>
        <row r="708">
          <cell r="A708">
            <v>6486.3443354823803</v>
          </cell>
          <cell r="B708">
            <v>8.41423014651307</v>
          </cell>
          <cell r="C708">
            <v>44.393739623756403</v>
          </cell>
        </row>
        <row r="709">
          <cell r="A709">
            <v>6546.3617406727399</v>
          </cell>
          <cell r="B709">
            <v>8.2839748098447501</v>
          </cell>
          <cell r="C709">
            <v>44.527494465517698</v>
          </cell>
        </row>
        <row r="710">
          <cell r="A710">
            <v>6606.93448007595</v>
          </cell>
          <cell r="B710">
            <v>8.1540048067710291</v>
          </cell>
          <cell r="C710">
            <v>44.662651584169502</v>
          </cell>
        </row>
        <row r="711">
          <cell r="A711">
            <v>6668.0676921362101</v>
          </cell>
          <cell r="B711">
            <v>8.0243228421989699</v>
          </cell>
          <cell r="C711">
            <v>44.799186052112397</v>
          </cell>
        </row>
        <row r="712">
          <cell r="A712">
            <v>6729.7665628431696</v>
          </cell>
          <cell r="B712">
            <v>7.8949315681962604</v>
          </cell>
          <cell r="C712">
            <v>44.937072680123201</v>
          </cell>
        </row>
        <row r="713">
          <cell r="A713">
            <v>6792.0363261718403</v>
          </cell>
          <cell r="B713">
            <v>7.7658335830636904</v>
          </cell>
          <cell r="C713">
            <v>45.076286022608599</v>
          </cell>
        </row>
        <row r="714">
          <cell r="A714">
            <v>6854.88226452661</v>
          </cell>
          <cell r="B714">
            <v>7.6370314304198397</v>
          </cell>
          <cell r="C714">
            <v>45.216800383074698</v>
          </cell>
        </row>
        <row r="715">
          <cell r="A715">
            <v>6918.3097091893596</v>
          </cell>
          <cell r="B715">
            <v>7.5085275983016597</v>
          </cell>
          <cell r="C715">
            <v>45.358589819776803</v>
          </cell>
        </row>
        <row r="716">
          <cell r="A716">
            <v>6982.3240407717103</v>
          </cell>
          <cell r="B716">
            <v>7.3803245182811397</v>
          </cell>
          <cell r="C716">
            <v>45.5016281515922</v>
          </cell>
        </row>
        <row r="717">
          <cell r="A717">
            <v>7046.9306896714597</v>
          </cell>
          <cell r="B717">
            <v>7.2524245645986598</v>
          </cell>
          <cell r="C717">
            <v>45.645888964072299</v>
          </cell>
        </row>
        <row r="718">
          <cell r="A718">
            <v>7112.1351365332803</v>
          </cell>
          <cell r="B718">
            <v>7.1248300533162503</v>
          </cell>
          <cell r="C718">
            <v>45.791345615699797</v>
          </cell>
        </row>
        <row r="719">
          <cell r="A719">
            <v>7177.94291271361</v>
          </cell>
          <cell r="B719">
            <v>6.9975432414894998</v>
          </cell>
          <cell r="C719">
            <v>45.937971244333902</v>
          </cell>
        </row>
        <row r="720">
          <cell r="A720">
            <v>7244.35960074989</v>
          </cell>
          <cell r="B720">
            <v>6.8705663263611498</v>
          </cell>
          <cell r="C720">
            <v>46.085738773846501</v>
          </cell>
        </row>
        <row r="721">
          <cell r="A721">
            <v>7311.3908348341702</v>
          </cell>
          <cell r="B721">
            <v>6.7439014445769701</v>
          </cell>
          <cell r="C721">
            <v>46.234620920942703</v>
          </cell>
        </row>
        <row r="722">
          <cell r="A722">
            <v>7379.0423012909996</v>
          </cell>
          <cell r="B722">
            <v>6.6175506714247998</v>
          </cell>
          <cell r="C722">
            <v>46.384590202164503</v>
          </cell>
        </row>
        <row r="723">
          <cell r="A723">
            <v>7447.3197390598798</v>
          </cell>
          <cell r="B723">
            <v>6.4915160200984703</v>
          </cell>
          <cell r="C723">
            <v>46.535618941069004</v>
          </cell>
        </row>
        <row r="724">
          <cell r="A724">
            <v>7516.2289401820499</v>
          </cell>
          <cell r="B724">
            <v>6.3657994409871996</v>
          </cell>
          <cell r="C724">
            <v>46.687679275583903</v>
          </cell>
        </row>
        <row r="725">
          <cell r="A725">
            <v>7585.7757502918303</v>
          </cell>
          <cell r="B725">
            <v>6.2404028209917497</v>
          </cell>
          <cell r="C725">
            <v>46.840743165524799</v>
          </cell>
        </row>
        <row r="726">
          <cell r="A726">
            <v>7655.96606911256</v>
          </cell>
          <cell r="B726">
            <v>6.1153279828690597</v>
          </cell>
          <cell r="C726">
            <v>46.994782400283597</v>
          </cell>
        </row>
        <row r="727">
          <cell r="A727">
            <v>7726.8058509570201</v>
          </cell>
          <cell r="B727">
            <v>5.99057668460543</v>
          </cell>
          <cell r="C727">
            <v>47.149768606667102</v>
          </cell>
        </row>
        <row r="728">
          <cell r="A728">
            <v>7798.3011052325801</v>
          </cell>
          <cell r="B728">
            <v>5.8661506188193098</v>
          </cell>
          <cell r="C728">
            <v>47.305673256887196</v>
          </cell>
        </row>
        <row r="729">
          <cell r="A729">
            <v>7870.4578969509803</v>
          </cell>
          <cell r="B729">
            <v>5.7420514121963802</v>
          </cell>
          <cell r="C729">
            <v>47.462467676703099</v>
          </cell>
        </row>
        <row r="730">
          <cell r="A730">
            <v>7943.2823472428099</v>
          </cell>
          <cell r="B730">
            <v>5.6182806249550703</v>
          </cell>
          <cell r="C730">
            <v>47.620123053690499</v>
          </cell>
        </row>
        <row r="731">
          <cell r="A731">
            <v>8016.7806338767796</v>
          </cell>
          <cell r="B731">
            <v>5.4948397503461299</v>
          </cell>
          <cell r="C731">
            <v>47.7786104456546</v>
          </cell>
        </row>
        <row r="732">
          <cell r="A732">
            <v>8090.9589917838202</v>
          </cell>
          <cell r="B732">
            <v>5.3717302141852699</v>
          </cell>
          <cell r="C732">
            <v>47.937900789160601</v>
          </cell>
        </row>
        <row r="733">
          <cell r="A733">
            <v>8165.8237135859199</v>
          </cell>
          <cell r="B733">
            <v>5.2489533744207</v>
          </cell>
          <cell r="C733">
            <v>48.097964908181801</v>
          </cell>
        </row>
        <row r="734">
          <cell r="A734">
            <v>8241.3811501300206</v>
          </cell>
          <cell r="B734">
            <v>5.1265105207360202</v>
          </cell>
          <cell r="C734">
            <v>48.258773522860899</v>
          </cell>
        </row>
        <row r="735">
          <cell r="A735">
            <v>8317.6377110267003</v>
          </cell>
          <cell r="B735">
            <v>5.0044028741892399</v>
          </cell>
          <cell r="C735">
            <v>48.420297258367903</v>
          </cell>
        </row>
        <row r="736">
          <cell r="A736">
            <v>8394.5998651939699</v>
          </cell>
          <cell r="B736">
            <v>4.8826315868884604</v>
          </cell>
          <cell r="C736">
            <v>48.582506653858303</v>
          </cell>
        </row>
        <row r="737">
          <cell r="A737">
            <v>8472.2741414059601</v>
          </cell>
          <cell r="B737">
            <v>4.7611977417054101</v>
          </cell>
          <cell r="C737">
            <v>48.745372171513203</v>
          </cell>
        </row>
        <row r="738">
          <cell r="A738">
            <v>8550.6671288468297</v>
          </cell>
          <cell r="B738">
            <v>4.6401023520262301</v>
          </cell>
          <cell r="C738">
            <v>48.9088642056537</v>
          </cell>
        </row>
        <row r="739">
          <cell r="A739">
            <v>8629.7854776697004</v>
          </cell>
          <cell r="B739">
            <v>4.5193463615424196</v>
          </cell>
          <cell r="C739">
            <v>49.072953091927999</v>
          </cell>
        </row>
        <row r="740">
          <cell r="A740">
            <v>8709.6358995608007</v>
          </cell>
          <cell r="B740">
            <v>4.3989306440786597</v>
          </cell>
          <cell r="C740">
            <v>49.237609116558801</v>
          </cell>
        </row>
        <row r="741">
          <cell r="A741">
            <v>8790.2251683088398</v>
          </cell>
          <cell r="B741">
            <v>4.2788560034626002</v>
          </cell>
          <cell r="C741">
            <v>49.402802525636098</v>
          </cell>
        </row>
        <row r="742">
          <cell r="A742">
            <v>8871.5601203795995</v>
          </cell>
          <cell r="B742">
            <v>4.1591231734324401</v>
          </cell>
          <cell r="C742">
            <v>49.568503534456099</v>
          </cell>
        </row>
        <row r="743">
          <cell r="A743">
            <v>8953.6476554959299</v>
          </cell>
          <cell r="B743">
            <v>4.0397328175861196</v>
          </cell>
          <cell r="C743">
            <v>49.734682336886301</v>
          </cell>
        </row>
        <row r="744">
          <cell r="A744">
            <v>9036.4947372230108</v>
          </cell>
          <cell r="B744">
            <v>3.92068552937006</v>
          </cell>
          <cell r="C744">
            <v>49.901309114766804</v>
          </cell>
        </row>
        <row r="745">
          <cell r="A745">
            <v>9120.1083935590905</v>
          </cell>
          <cell r="B745">
            <v>3.8019818321095</v>
          </cell>
          <cell r="C745">
            <v>50.068354047305803</v>
          </cell>
        </row>
        <row r="746">
          <cell r="A746">
            <v>9204.4957175317104</v>
          </cell>
          <cell r="B746">
            <v>3.68362217907872</v>
          </cell>
          <cell r="C746">
            <v>50.235787320494303</v>
          </cell>
        </row>
        <row r="747">
          <cell r="A747">
            <v>9289.6638677993597</v>
          </cell>
          <cell r="B747">
            <v>3.5656069536127002</v>
          </cell>
          <cell r="C747">
            <v>50.403579136510203</v>
          </cell>
        </row>
        <row r="748">
          <cell r="A748">
            <v>9375.6200692588009</v>
          </cell>
          <cell r="B748">
            <v>3.44793646925952</v>
          </cell>
          <cell r="C748">
            <v>50.571699723106498</v>
          </cell>
        </row>
        <row r="749">
          <cell r="A749">
            <v>9462.3716136579205</v>
          </cell>
          <cell r="B749">
            <v>3.3306109699737001</v>
          </cell>
          <cell r="C749">
            <v>50.740119342975397</v>
          </cell>
        </row>
        <row r="750">
          <cell r="A750">
            <v>9549.92586021436</v>
          </cell>
          <cell r="B750">
            <v>3.2136306303501398</v>
          </cell>
          <cell r="C750">
            <v>50.908808303079802</v>
          </cell>
        </row>
        <row r="751">
          <cell r="A751">
            <v>9638.2902362396999</v>
          </cell>
          <cell r="B751">
            <v>3.0969955558986402</v>
          </cell>
          <cell r="C751">
            <v>51.0777369639396</v>
          </cell>
        </row>
        <row r="752">
          <cell r="A752">
            <v>9727.4722377696507</v>
          </cell>
          <cell r="B752">
            <v>2.9807057833591499</v>
          </cell>
          <cell r="C752">
            <v>51.246875748866898</v>
          </cell>
        </row>
        <row r="753">
          <cell r="A753">
            <v>9817.4794301998409</v>
          </cell>
          <cell r="B753">
            <v>2.8647612810565302</v>
          </cell>
          <cell r="C753">
            <v>51.416195153136698</v>
          </cell>
        </row>
        <row r="754">
          <cell r="A754">
            <v>9908.3194489276702</v>
          </cell>
          <cell r="B754">
            <v>2.7491619492956101</v>
          </cell>
          <cell r="C754">
            <v>51.5856657530883</v>
          </cell>
        </row>
        <row r="755">
          <cell r="A755">
            <v>10000</v>
          </cell>
          <cell r="B755">
            <v>2.6339076207951502</v>
          </cell>
          <cell r="C755">
            <v>51.755258215145098</v>
          </cell>
        </row>
        <row r="756">
          <cell r="A756">
            <v>10092.528860766801</v>
          </cell>
          <cell r="B756">
            <v>2.5189980611610099</v>
          </cell>
          <cell r="C756">
            <v>51.924943304743898</v>
          </cell>
        </row>
        <row r="757">
          <cell r="A757">
            <v>10185.9138805411</v>
          </cell>
          <cell r="B757">
            <v>2.4044329693973898</v>
          </cell>
          <cell r="C757">
            <v>52.094691895167799</v>
          </cell>
        </row>
        <row r="758">
          <cell r="A758">
            <v>10280.162981264701</v>
          </cell>
          <cell r="B758">
            <v>2.2902119784562198</v>
          </cell>
          <cell r="C758">
            <v>52.264474976271501</v>
          </cell>
        </row>
        <row r="759">
          <cell r="A759">
            <v>10375.2841581801</v>
          </cell>
          <cell r="B759">
            <v>2.1763346558235099</v>
          </cell>
          <cell r="C759">
            <v>52.434263663088998</v>
          </cell>
        </row>
        <row r="760">
          <cell r="A760">
            <v>10471.285480508899</v>
          </cell>
          <cell r="B760">
            <v>2.0628005041420798</v>
          </cell>
          <cell r="C760">
            <v>52.604029204318202</v>
          </cell>
        </row>
        <row r="761">
          <cell r="A761">
            <v>10568.1750921365</v>
          </cell>
          <cell r="B761">
            <v>1.9496089618707799</v>
          </cell>
          <cell r="C761">
            <v>52.773742990676901</v>
          </cell>
        </row>
        <row r="762">
          <cell r="A762">
            <v>10665.9612123025</v>
          </cell>
          <cell r="B762">
            <v>1.83675940397769</v>
          </cell>
          <cell r="C762">
            <v>52.9433765631128</v>
          </cell>
        </row>
        <row r="763">
          <cell r="A763">
            <v>10764.6521362983</v>
          </cell>
          <cell r="B763">
            <v>1.72425114266833</v>
          </cell>
          <cell r="C763">
            <v>53.112901620869998</v>
          </cell>
        </row>
        <row r="764">
          <cell r="A764">
            <v>10864.2562361706</v>
          </cell>
          <cell r="B764">
            <v>1.6120834281470899</v>
          </cell>
          <cell r="C764">
            <v>53.282290029400301</v>
          </cell>
        </row>
        <row r="765">
          <cell r="A765">
            <v>10964.7819614318</v>
          </cell>
          <cell r="B765">
            <v>1.50025544941086</v>
          </cell>
          <cell r="C765">
            <v>53.451513828110301</v>
          </cell>
        </row>
        <row r="766">
          <cell r="A766">
            <v>11066.237839776601</v>
          </cell>
          <cell r="B766">
            <v>1.3887663350744199</v>
          </cell>
          <cell r="C766">
            <v>53.620545237940597</v>
          </cell>
        </row>
        <row r="767">
          <cell r="A767">
            <v>11168.632477805601</v>
          </cell>
          <cell r="B767">
            <v>1.27761515422613</v>
          </cell>
          <cell r="C767">
            <v>53.789356668770402</v>
          </cell>
        </row>
        <row r="768">
          <cell r="A768">
            <v>11271.9745617551</v>
          </cell>
          <cell r="B768">
            <v>1.16680091731359</v>
          </cell>
          <cell r="C768">
            <v>53.957920726639699</v>
          </cell>
        </row>
        <row r="769">
          <cell r="A769">
            <v>11376.272858234301</v>
          </cell>
          <cell r="B769">
            <v>1.0563225770570499</v>
          </cell>
          <cell r="C769">
            <v>54.126210220780997</v>
          </cell>
        </row>
        <row r="770">
          <cell r="A770">
            <v>11481.536214968801</v>
          </cell>
          <cell r="B770">
            <v>0.94617902939091703</v>
          </cell>
          <cell r="C770">
            <v>54.294198170462202</v>
          </cell>
        </row>
        <row r="771">
          <cell r="A771">
            <v>11587.773561551199</v>
          </cell>
          <cell r="B771">
            <v>0.83636911443114204</v>
          </cell>
          <cell r="C771">
            <v>54.461857811627397</v>
          </cell>
        </row>
        <row r="772">
          <cell r="A772">
            <v>11694.9939101987</v>
          </cell>
          <cell r="B772">
            <v>0.72689161746780895</v>
          </cell>
          <cell r="C772">
            <v>54.629162603334301</v>
          </cell>
        </row>
        <row r="773">
          <cell r="A773">
            <v>11803.206356517199</v>
          </cell>
          <cell r="B773">
            <v>0.61774526998185997</v>
          </cell>
          <cell r="C773">
            <v>54.796086233984298</v>
          </cell>
        </row>
        <row r="774">
          <cell r="A774">
            <v>11912.4200802737</v>
          </cell>
          <cell r="B774">
            <v>0.50892875068430199</v>
          </cell>
          <cell r="C774">
            <v>54.962602627337802</v>
          </cell>
        </row>
        <row r="775">
          <cell r="A775">
            <v>12022.6443461741</v>
          </cell>
          <cell r="B775">
            <v>0.40044068657749798</v>
          </cell>
          <cell r="C775">
            <v>55.1286859483154</v>
          </cell>
        </row>
        <row r="776">
          <cell r="A776">
            <v>12133.8885046497</v>
          </cell>
          <cell r="B776">
            <v>0.29227965403628597</v>
          </cell>
          <cell r="C776">
            <v>55.294310608574499</v>
          </cell>
        </row>
        <row r="777">
          <cell r="A777">
            <v>12246.161992650401</v>
          </cell>
          <cell r="B777">
            <v>0.18444417990873699</v>
          </cell>
          <cell r="C777">
            <v>55.459451271867003</v>
          </cell>
        </row>
        <row r="778">
          <cell r="A778">
            <v>12359.4743344451</v>
          </cell>
          <cell r="B778">
            <v>7.6932742634579498E-2</v>
          </cell>
          <cell r="C778">
            <v>55.624082859165398</v>
          </cell>
        </row>
        <row r="779">
          <cell r="A779">
            <v>12473.8351424294</v>
          </cell>
          <cell r="B779">
            <v>-3.0256226619805801E-2</v>
          </cell>
          <cell r="C779">
            <v>55.788180553562597</v>
          </cell>
        </row>
        <row r="780">
          <cell r="A780">
            <v>12589.2541179416</v>
          </cell>
          <cell r="B780">
            <v>-0.13712434281055899</v>
          </cell>
          <cell r="C780">
            <v>55.951719804939501</v>
          </cell>
        </row>
        <row r="781">
          <cell r="A781">
            <v>12705.741052085399</v>
          </cell>
          <cell r="B781">
            <v>-0.24367326585188701</v>
          </cell>
          <cell r="C781">
            <v>56.114676334396997</v>
          </cell>
        </row>
        <row r="782">
          <cell r="A782">
            <v>12823.305826560199</v>
          </cell>
          <cell r="B782">
            <v>-0.34990469943846803</v>
          </cell>
          <cell r="C782">
            <v>56.277026138455597</v>
          </cell>
        </row>
        <row r="783">
          <cell r="A783">
            <v>12941.958414499801</v>
          </cell>
          <cell r="B783">
            <v>-0.45582038985610601</v>
          </cell>
          <cell r="C783">
            <v>56.438745493016803</v>
          </cell>
        </row>
        <row r="784">
          <cell r="A784">
            <v>13061.7088813184</v>
          </cell>
          <cell r="B784">
            <v>-0.56142212478219899</v>
          </cell>
          <cell r="C784">
            <v>56.599810957085801</v>
          </cell>
        </row>
        <row r="785">
          <cell r="A785">
            <v>13182.567385564</v>
          </cell>
          <cell r="B785">
            <v>-0.66671173207712597</v>
          </cell>
          <cell r="C785">
            <v>56.7601993762608</v>
          </cell>
        </row>
        <row r="786">
          <cell r="A786">
            <v>13304.5441797809</v>
          </cell>
          <cell r="B786">
            <v>-0.77169107856762098</v>
          </cell>
          <cell r="C786">
            <v>56.919887885978397</v>
          </cell>
        </row>
        <row r="787">
          <cell r="A787">
            <v>13427.6496113786</v>
          </cell>
          <cell r="B787">
            <v>-0.87636206882358303</v>
          </cell>
          <cell r="C787">
            <v>57.0788539145248</v>
          </cell>
        </row>
        <row r="788">
          <cell r="A788">
            <v>13551.894123510299</v>
          </cell>
          <cell r="B788">
            <v>-0.98072664392935704</v>
          </cell>
          <cell r="C788">
            <v>57.237075185808997</v>
          </cell>
        </row>
        <row r="789">
          <cell r="A789">
            <v>13677.2882559584</v>
          </cell>
          <cell r="B789">
            <v>-1.08478678025111</v>
          </cell>
          <cell r="C789">
            <v>57.394529721895097</v>
          </cell>
        </row>
        <row r="790">
          <cell r="A790">
            <v>13803.842646028799</v>
          </cell>
          <cell r="B790">
            <v>-1.1885444882007901</v>
          </cell>
          <cell r="C790">
            <v>57.5511958453041</v>
          </cell>
        </row>
        <row r="791">
          <cell r="A791">
            <v>13931.568029452999</v>
          </cell>
          <cell r="B791">
            <v>-1.2920018109986799</v>
          </cell>
          <cell r="C791">
            <v>57.707052181077103</v>
          </cell>
        </row>
        <row r="792">
          <cell r="A792">
            <v>14060.4752412991</v>
          </cell>
          <cell r="B792">
            <v>-1.3951608234347399</v>
          </cell>
          <cell r="C792">
            <v>57.862077658605997</v>
          </cell>
        </row>
        <row r="793">
          <cell r="A793">
            <v>14190.5752168909</v>
          </cell>
          <cell r="B793">
            <v>-1.4980236306310299</v>
          </cell>
          <cell r="C793">
            <v>58.016251513234501</v>
          </cell>
        </row>
        <row r="794">
          <cell r="A794">
            <v>14321.878992735399</v>
          </cell>
          <cell r="B794">
            <v>-1.60059236680523</v>
          </cell>
          <cell r="C794">
            <v>58.169553287626897</v>
          </cell>
        </row>
        <row r="795">
          <cell r="A795">
            <v>14454.3977074592</v>
          </cell>
          <cell r="B795">
            <v>-1.70286919403677</v>
          </cell>
          <cell r="C795">
            <v>58.321962832912803</v>
          </cell>
        </row>
        <row r="796">
          <cell r="A796">
            <v>14588.1426027534</v>
          </cell>
          <cell r="B796">
            <v>-1.80485630103735</v>
          </cell>
          <cell r="C796">
            <v>58.473460309605997</v>
          </cell>
        </row>
        <row r="797">
          <cell r="A797">
            <v>14723.125024327101</v>
          </cell>
          <cell r="B797">
            <v>-1.90655590192535</v>
          </cell>
          <cell r="C797">
            <v>58.624026188302203</v>
          </cell>
        </row>
        <row r="798">
          <cell r="A798">
            <v>14859.35642287</v>
          </cell>
          <cell r="B798">
            <v>-2.00797023500661</v>
          </cell>
          <cell r="C798">
            <v>58.773641250160203</v>
          </cell>
        </row>
        <row r="799">
          <cell r="A799">
            <v>14996.8483550237</v>
          </cell>
          <cell r="B799">
            <v>-2.10910156156161</v>
          </cell>
          <cell r="C799">
            <v>58.922286587163299</v>
          </cell>
        </row>
        <row r="800">
          <cell r="A800">
            <v>15135.612484362</v>
          </cell>
          <cell r="B800">
            <v>-2.2099521646407099</v>
          </cell>
          <cell r="C800">
            <v>59.069943602175101</v>
          </cell>
        </row>
        <row r="801">
          <cell r="A801">
            <v>15275.6605823807</v>
          </cell>
          <cell r="B801">
            <v>-2.3105243478676898</v>
          </cell>
          <cell r="C801">
            <v>59.216594008783503</v>
          </cell>
        </row>
        <row r="802">
          <cell r="A802">
            <v>15417.0045294956</v>
          </cell>
          <cell r="B802">
            <v>-2.4108204342527602</v>
          </cell>
          <cell r="C802">
            <v>59.362219830941399</v>
          </cell>
        </row>
        <row r="803">
          <cell r="A803">
            <v>15559.656316050699</v>
          </cell>
          <cell r="B803">
            <v>-2.5108427650164198</v>
          </cell>
          <cell r="C803">
            <v>59.506803402408501</v>
          </cell>
        </row>
        <row r="804">
          <cell r="A804">
            <v>15703.6280433355</v>
          </cell>
          <cell r="B804">
            <v>-2.6105936984238598</v>
          </cell>
          <cell r="C804">
            <v>59.650327365996098</v>
          </cell>
        </row>
        <row r="805">
          <cell r="A805">
            <v>15848.931924611101</v>
          </cell>
          <cell r="B805">
            <v>-2.7100756086318101</v>
          </cell>
          <cell r="C805">
            <v>59.792774672620901</v>
          </cell>
        </row>
        <row r="806">
          <cell r="A806">
            <v>15995.5802861466</v>
          </cell>
          <cell r="B806">
            <v>-2.8092908845480098</v>
          </cell>
          <cell r="C806">
            <v>59.934128580173002</v>
          </cell>
        </row>
        <row r="807">
          <cell r="A807">
            <v>16143.5855682648</v>
          </cell>
          <cell r="B807">
            <v>-2.9082419287038901</v>
          </cell>
          <cell r="C807">
            <v>60.074372652198598</v>
          </cell>
        </row>
        <row r="808">
          <cell r="A808">
            <v>16292.9603263972</v>
          </cell>
          <cell r="B808">
            <v>-3.0069311561418002</v>
          </cell>
          <cell r="C808">
            <v>60.213490756409001</v>
          </cell>
        </row>
        <row r="809">
          <cell r="A809">
            <v>16443.717232149302</v>
          </cell>
          <cell r="B809">
            <v>-3.1053609933168</v>
          </cell>
          <cell r="C809">
            <v>60.351467063013502</v>
          </cell>
        </row>
        <row r="810">
          <cell r="A810">
            <v>16595.869074375601</v>
          </cell>
          <cell r="B810">
            <v>-3.2035338770136601</v>
          </cell>
          <cell r="C810">
            <v>60.488286042884297</v>
          </cell>
        </row>
        <row r="811">
          <cell r="A811">
            <v>16749.428760264302</v>
          </cell>
          <cell r="B811">
            <v>-3.3014522532803099</v>
          </cell>
          <cell r="C811">
            <v>60.623932465562</v>
          </cell>
        </row>
        <row r="812">
          <cell r="A812">
            <v>16904.4093164326</v>
          </cell>
          <cell r="B812">
            <v>-3.3991185763776302</v>
          </cell>
          <cell r="C812">
            <v>60.758391397099402</v>
          </cell>
        </row>
        <row r="813">
          <cell r="A813">
            <v>17060.823890031199</v>
          </cell>
          <cell r="B813">
            <v>-3.4965353077461101</v>
          </cell>
          <cell r="C813">
            <v>60.891648197753902</v>
          </cell>
        </row>
        <row r="814">
          <cell r="A814">
            <v>17218.68574986</v>
          </cell>
          <cell r="B814">
            <v>-3.59370491499025</v>
          </cell>
          <cell r="C814">
            <v>61.023688519533302</v>
          </cell>
        </row>
        <row r="815">
          <cell r="A815">
            <v>17378.0082874937</v>
          </cell>
          <cell r="B815">
            <v>-3.6906298708809602</v>
          </cell>
          <cell r="C815">
            <v>61.154498303596398</v>
          </cell>
        </row>
        <row r="816">
          <cell r="A816">
            <v>17538.805018417599</v>
          </cell>
          <cell r="B816">
            <v>-3.7873126523762002</v>
          </cell>
          <cell r="C816">
            <v>61.284063777520302</v>
          </cell>
        </row>
        <row r="817">
          <cell r="A817">
            <v>17701.089583174198</v>
          </cell>
          <cell r="B817">
            <v>-3.88375573966059</v>
          </cell>
          <cell r="C817">
            <v>61.412371452431998</v>
          </cell>
        </row>
        <row r="818">
          <cell r="A818">
            <v>17864.875748520401</v>
          </cell>
          <cell r="B818">
            <v>-3.9799616152038499</v>
          </cell>
          <cell r="C818">
            <v>61.539408120014897</v>
          </cell>
        </row>
        <row r="819">
          <cell r="A819">
            <v>18030.177408595599</v>
          </cell>
          <cell r="B819">
            <v>-4.0759327628389102</v>
          </cell>
          <cell r="C819">
            <v>61.665160849394297</v>
          </cell>
        </row>
        <row r="820">
          <cell r="A820">
            <v>18197.008586099801</v>
          </cell>
          <cell r="B820">
            <v>-4.1716716668597398</v>
          </cell>
          <cell r="C820">
            <v>61.789616983906399</v>
          </cell>
        </row>
        <row r="821">
          <cell r="A821">
            <v>18365.383433483399</v>
          </cell>
          <cell r="B821">
            <v>-4.2671808111388998</v>
          </cell>
          <cell r="C821">
            <v>61.912764137756298</v>
          </cell>
        </row>
        <row r="822">
          <cell r="A822">
            <v>18535.3162341481</v>
          </cell>
          <cell r="B822">
            <v>-4.3624626782653699</v>
          </cell>
          <cell r="C822">
            <v>62.034590192568402</v>
          </cell>
        </row>
        <row r="823">
          <cell r="A823">
            <v>18706.821403657901</v>
          </cell>
          <cell r="B823">
            <v>-4.4575197487029596</v>
          </cell>
          <cell r="C823">
            <v>62.155083293840804</v>
          </cell>
        </row>
        <row r="824">
          <cell r="A824">
            <v>18879.913490962899</v>
          </cell>
          <cell r="B824">
            <v>-4.5523544999688097</v>
          </cell>
          <cell r="C824">
            <v>62.274231847297997</v>
          </cell>
        </row>
        <row r="825">
          <cell r="A825">
            <v>19054.607179632399</v>
          </cell>
          <cell r="B825">
            <v>-4.6469694058329303</v>
          </cell>
          <cell r="C825">
            <v>62.392024515160699</v>
          </cell>
        </row>
        <row r="826">
          <cell r="A826">
            <v>19230.917289101501</v>
          </cell>
          <cell r="B826">
            <v>-4.7413669355381902</v>
          </cell>
          <cell r="C826">
            <v>62.508450212322799</v>
          </cell>
        </row>
        <row r="827">
          <cell r="A827">
            <v>19408.8587759277</v>
          </cell>
          <cell r="B827">
            <v>-4.8355495530415</v>
          </cell>
          <cell r="C827">
            <v>62.623498102453802</v>
          </cell>
        </row>
        <row r="828">
          <cell r="A828">
            <v>19588.446735059799</v>
          </cell>
          <cell r="B828">
            <v>-4.9295197162753999</v>
          </cell>
          <cell r="C828">
            <v>62.737157594023799</v>
          </cell>
        </row>
        <row r="829">
          <cell r="A829">
            <v>19769.696401118501</v>
          </cell>
          <cell r="B829">
            <v>-5.0232798764309203</v>
          </cell>
          <cell r="C829">
            <v>62.849418336257401</v>
          </cell>
        </row>
        <row r="830">
          <cell r="A830">
            <v>19952.623149688701</v>
          </cell>
          <cell r="B830">
            <v>-5.1168324772611102</v>
          </cell>
          <cell r="C830">
            <v>62.960270215022298</v>
          </cell>
        </row>
        <row r="831">
          <cell r="A831">
            <v>20137.2424986238</v>
          </cell>
          <cell r="B831">
            <v>-5.2101799544055396</v>
          </cell>
          <cell r="C831">
            <v>63.069703348658599</v>
          </cell>
        </row>
        <row r="832">
          <cell r="A832">
            <v>20323.570109362201</v>
          </cell>
          <cell r="B832">
            <v>-5.3033247347357104</v>
          </cell>
          <cell r="C832">
            <v>63.177708083749799</v>
          </cell>
        </row>
        <row r="833">
          <cell r="A833">
            <v>20511.621788255601</v>
          </cell>
          <cell r="B833">
            <v>-5.3962692357211601</v>
          </cell>
          <cell r="C833">
            <v>63.284274990843301</v>
          </cell>
        </row>
        <row r="834">
          <cell r="A834">
            <v>20701.413487910399</v>
          </cell>
          <cell r="B834">
            <v>-5.4890158648156699</v>
          </cell>
          <cell r="C834">
            <v>63.389394860121499</v>
          </cell>
        </row>
        <row r="835">
          <cell r="A835">
            <v>20892.9613085403</v>
          </cell>
          <cell r="B835">
            <v>-5.5815670188654201</v>
          </cell>
          <cell r="C835">
            <v>63.493058697034002</v>
          </cell>
        </row>
        <row r="836">
          <cell r="A836">
            <v>21086.281499332799</v>
          </cell>
          <cell r="B836">
            <v>-5.6739250835358002</v>
          </cell>
          <cell r="C836">
            <v>63.595257717887002</v>
          </cell>
        </row>
        <row r="837">
          <cell r="A837">
            <v>21281.3904598271</v>
          </cell>
          <cell r="B837">
            <v>-5.76609243276011</v>
          </cell>
          <cell r="C837">
            <v>63.695983345400599</v>
          </cell>
        </row>
        <row r="838">
          <cell r="A838">
            <v>21478.304741305299</v>
          </cell>
          <cell r="B838">
            <v>-5.85807142820713</v>
          </cell>
          <cell r="C838">
            <v>63.795227204235502</v>
          </cell>
        </row>
        <row r="839">
          <cell r="A839">
            <v>21677.041048196901</v>
          </cell>
          <cell r="B839">
            <v>-5.9498644187695202</v>
          </cell>
          <cell r="C839">
            <v>63.892981116493203</v>
          </cell>
        </row>
        <row r="840">
          <cell r="A840">
            <v>21877.616239495499</v>
          </cell>
          <cell r="B840">
            <v>-6.0414737400710399</v>
          </cell>
          <cell r="C840">
            <v>63.989237097191698</v>
          </cell>
        </row>
        <row r="841">
          <cell r="A841">
            <v>22080.0473301889</v>
          </cell>
          <cell r="B841">
            <v>-6.1329017139943804</v>
          </cell>
          <cell r="C841">
            <v>64.083987349725504</v>
          </cell>
        </row>
        <row r="842">
          <cell r="A842">
            <v>22284.351492703001</v>
          </cell>
          <cell r="B842">
            <v>-6.2241506482274502</v>
          </cell>
          <cell r="C842">
            <v>64.177224261310201</v>
          </cell>
        </row>
        <row r="843">
          <cell r="A843">
            <v>22490.546058357799</v>
          </cell>
          <cell r="B843">
            <v>-6.31522283582893</v>
          </cell>
          <cell r="C843">
            <v>64.2689403984118</v>
          </cell>
        </row>
        <row r="844">
          <cell r="A844">
            <v>22698.648518838199</v>
          </cell>
          <cell r="B844">
            <v>-6.4061205548126496</v>
          </cell>
          <cell r="C844">
            <v>64.359128502172595</v>
          </cell>
        </row>
        <row r="845">
          <cell r="A845">
            <v>22908.676527677701</v>
          </cell>
          <cell r="B845">
            <v>-6.4968460677506297</v>
          </cell>
          <cell r="C845">
            <v>64.447781483829104</v>
          </cell>
        </row>
        <row r="846">
          <cell r="A846">
            <v>23120.6479017559</v>
          </cell>
          <cell r="B846">
            <v>-6.5874016213944699</v>
          </cell>
          <cell r="C846">
            <v>64.534892420131001</v>
          </cell>
        </row>
        <row r="847">
          <cell r="A847">
            <v>23334.580622810001</v>
          </cell>
          <cell r="B847">
            <v>-6.6777894463140104</v>
          </cell>
          <cell r="C847">
            <v>64.620454548757607</v>
          </cell>
        </row>
        <row r="848">
          <cell r="A848">
            <v>23550.492838959999</v>
          </cell>
          <cell r="B848">
            <v>-6.7680117565546496</v>
          </cell>
          <cell r="C848">
            <v>64.704461263743497</v>
          </cell>
        </row>
        <row r="849">
          <cell r="A849">
            <v>23768.4028662487</v>
          </cell>
          <cell r="B849">
            <v>-6.8580707493115698</v>
          </cell>
          <cell r="C849">
            <v>64.786906110908902</v>
          </cell>
        </row>
        <row r="850">
          <cell r="A850">
            <v>23988.3291901948</v>
          </cell>
          <cell r="B850">
            <v>-6.9479686046209697</v>
          </cell>
          <cell r="C850">
            <v>64.8677827833002</v>
          </cell>
        </row>
        <row r="851">
          <cell r="A851">
            <v>24210.290467361701</v>
          </cell>
          <cell r="B851">
            <v>-7.0377074850680899</v>
          </cell>
          <cell r="C851">
            <v>64.947085116643805</v>
          </cell>
        </row>
        <row r="852">
          <cell r="A852">
            <v>24434.305526939701</v>
          </cell>
          <cell r="B852">
            <v>-7.1272895355120802</v>
          </cell>
          <cell r="C852">
            <v>65.024807084816402</v>
          </cell>
        </row>
        <row r="853">
          <cell r="A853">
            <v>24660.3933723433</v>
          </cell>
          <cell r="B853">
            <v>-7.21671688282653</v>
          </cell>
          <cell r="C853">
            <v>65.100942795332102</v>
          </cell>
        </row>
        <row r="854">
          <cell r="A854">
            <v>24888.5731828239</v>
          </cell>
          <cell r="B854">
            <v>-7.3059916356559604</v>
          </cell>
          <cell r="C854">
            <v>65.175486484848605</v>
          </cell>
        </row>
        <row r="855">
          <cell r="A855">
            <v>25118.8643150957</v>
          </cell>
          <cell r="B855">
            <v>-7.3951158841876703</v>
          </cell>
          <cell r="C855">
            <v>65.248432514698194</v>
          </cell>
        </row>
        <row r="856">
          <cell r="A856">
            <v>25351.286304978999</v>
          </cell>
          <cell r="B856">
            <v>-7.4840916999391904</v>
          </cell>
          <cell r="C856">
            <v>65.319775366442897</v>
          </cell>
        </row>
        <row r="857">
          <cell r="A857">
            <v>25585.858869056399</v>
          </cell>
          <cell r="B857">
            <v>-7.5729211355596204</v>
          </cell>
          <cell r="C857">
            <v>65.389509637453898</v>
          </cell>
        </row>
        <row r="858">
          <cell r="A858">
            <v>25822.601906345899</v>
          </cell>
          <cell r="B858">
            <v>-7.6616062246464596</v>
          </cell>
          <cell r="C858">
            <v>65.457630036523199</v>
          </cell>
        </row>
        <row r="859">
          <cell r="A859">
            <v>26061.535499988899</v>
          </cell>
          <cell r="B859">
            <v>-7.7501489815755003</v>
          </cell>
          <cell r="C859">
            <v>65.524131379502506</v>
          </cell>
        </row>
        <row r="860">
          <cell r="A860">
            <v>26302.6799189538</v>
          </cell>
          <cell r="B860">
            <v>-7.83855140134549</v>
          </cell>
          <cell r="C860">
            <v>65.589008584976995</v>
          </cell>
        </row>
        <row r="861">
          <cell r="A861">
            <v>26546.055619755301</v>
          </cell>
          <cell r="B861">
            <v>-7.9268154594352804</v>
          </cell>
          <cell r="C861">
            <v>65.652256669970697</v>
          </cell>
        </row>
        <row r="862">
          <cell r="A862">
            <v>26791.6832481903</v>
          </cell>
          <cell r="B862">
            <v>-8.0149431116745795</v>
          </cell>
          <cell r="C862">
            <v>65.713870745688496</v>
          </cell>
        </row>
        <row r="863">
          <cell r="A863">
            <v>27039.5836410884</v>
          </cell>
          <cell r="B863">
            <v>-8.1029362941274297</v>
          </cell>
          <cell r="C863">
            <v>65.773846013295298</v>
          </cell>
        </row>
        <row r="864">
          <cell r="A864">
            <v>27289.777828080401</v>
          </cell>
          <cell r="B864">
            <v>-8.1907969229875608</v>
          </cell>
          <cell r="C864">
            <v>65.832177759732204</v>
          </cell>
        </row>
        <row r="865">
          <cell r="A865">
            <v>27542.287033381599</v>
          </cell>
          <cell r="B865">
            <v>-8.2785268944864505</v>
          </cell>
          <cell r="C865">
            <v>65.888861353573802</v>
          </cell>
        </row>
        <row r="866">
          <cell r="A866">
            <v>27797.132677592799</v>
          </cell>
          <cell r="B866">
            <v>-8.3661280848125692</v>
          </cell>
          <cell r="C866">
            <v>65.943892240924797</v>
          </cell>
        </row>
        <row r="867">
          <cell r="A867">
            <v>28054.336379517099</v>
          </cell>
          <cell r="B867">
            <v>-8.4536023500420896</v>
          </cell>
          <cell r="C867">
            <v>65.997265941360396</v>
          </cell>
        </row>
        <row r="868">
          <cell r="A868">
            <v>28313.919957993701</v>
          </cell>
          <cell r="B868">
            <v>-8.5409515260806792</v>
          </cell>
          <cell r="C868">
            <v>66.048978043906899</v>
          </cell>
        </row>
        <row r="869">
          <cell r="A869">
            <v>28575.905433749402</v>
          </cell>
          <cell r="B869">
            <v>-8.6281774286158708</v>
          </cell>
          <cell r="C869">
            <v>66.099024203069902</v>
          </cell>
        </row>
        <row r="870">
          <cell r="A870">
            <v>28840.315031266</v>
          </cell>
          <cell r="B870">
            <v>-8.7152818530797305</v>
          </cell>
          <cell r="C870">
            <v>66.147400134903407</v>
          </cell>
        </row>
        <row r="871">
          <cell r="A871">
            <v>29107.171180665999</v>
          </cell>
          <cell r="B871">
            <v>-8.8022665746217701</v>
          </cell>
          <cell r="C871">
            <v>66.194101613128396</v>
          </cell>
        </row>
        <row r="872">
          <cell r="A872">
            <v>29376.496519615299</v>
          </cell>
          <cell r="B872">
            <v>-8.8891333480911197</v>
          </cell>
          <cell r="C872">
            <v>66.239124465295504</v>
          </cell>
        </row>
        <row r="873">
          <cell r="A873">
            <v>29648.313895243398</v>
          </cell>
          <cell r="B873">
            <v>-8.9758839080285107</v>
          </cell>
          <cell r="C873">
            <v>66.282464568994399</v>
          </cell>
        </row>
        <row r="874">
          <cell r="A874">
            <v>29922.646366081801</v>
          </cell>
          <cell r="B874">
            <v>-9.0625199686668196</v>
          </cell>
          <cell r="C874">
            <v>66.324117848114298</v>
          </cell>
        </row>
        <row r="875">
          <cell r="A875">
            <v>30199.5172040201</v>
          </cell>
          <cell r="B875">
            <v>-9.1490432239406996</v>
          </cell>
          <cell r="C875">
            <v>66.364080269148403</v>
          </cell>
        </row>
        <row r="876">
          <cell r="A876">
            <v>30478.949896279799</v>
          </cell>
          <cell r="B876">
            <v>-9.2354553475044092</v>
          </cell>
          <cell r="C876">
            <v>66.402347837550806</v>
          </cell>
        </row>
        <row r="877">
          <cell r="A877">
            <v>30760.968147406998</v>
          </cell>
          <cell r="B877">
            <v>-9.32175799275789</v>
          </cell>
          <cell r="C877">
            <v>66.438916594140395</v>
          </cell>
        </row>
        <row r="878">
          <cell r="A878">
            <v>31045.595881283502</v>
          </cell>
          <cell r="B878">
            <v>-9.4079527928805593</v>
          </cell>
          <cell r="C878">
            <v>66.473782611556402</v>
          </cell>
        </row>
        <row r="879">
          <cell r="A879">
            <v>31332.857243155799</v>
          </cell>
          <cell r="B879">
            <v>-9.4940413608724494</v>
          </cell>
          <cell r="C879">
            <v>66.506941990762201</v>
          </cell>
        </row>
        <row r="880">
          <cell r="A880">
            <v>31622.776601683701</v>
          </cell>
          <cell r="B880">
            <v>-9.5800252896027303</v>
          </cell>
          <cell r="C880">
            <v>66.538390857600305</v>
          </cell>
        </row>
        <row r="881">
          <cell r="A881">
            <v>31915.378551007601</v>
          </cell>
          <cell r="B881">
            <v>-9.6659061518653395</v>
          </cell>
          <cell r="C881">
            <v>66.568125359398493</v>
          </cell>
        </row>
        <row r="882">
          <cell r="A882">
            <v>32210.687912834299</v>
          </cell>
          <cell r="B882">
            <v>-9.7516855004406704</v>
          </cell>
          <cell r="C882">
            <v>66.596141661625595</v>
          </cell>
        </row>
        <row r="883">
          <cell r="A883">
            <v>32508.729738543399</v>
          </cell>
          <cell r="B883">
            <v>-9.83736486816432</v>
          </cell>
          <cell r="C883">
            <v>66.622435944598706</v>
          </cell>
        </row>
        <row r="884">
          <cell r="A884">
            <v>32809.529311311897</v>
          </cell>
          <cell r="B884">
            <v>-9.9229457680013198</v>
          </cell>
          <cell r="C884">
            <v>66.647004400242096</v>
          </cell>
        </row>
        <row r="885">
          <cell r="A885">
            <v>33113.112148259097</v>
          </cell>
          <cell r="B885">
            <v>-10.0084296931264</v>
          </cell>
          <cell r="C885">
            <v>66.6698432288958</v>
          </cell>
        </row>
        <row r="886">
          <cell r="A886">
            <v>33419.5040026114</v>
          </cell>
          <cell r="B886">
            <v>-10.093818117010301</v>
          </cell>
          <cell r="C886">
            <v>66.690948636176799</v>
          </cell>
        </row>
        <row r="887">
          <cell r="A887">
            <v>33728.730865886799</v>
          </cell>
          <cell r="B887">
            <v>-10.1791124935105</v>
          </cell>
          <cell r="C887">
            <v>66.710316829890701</v>
          </cell>
        </row>
        <row r="888">
          <cell r="A888">
            <v>34040.818970100001</v>
          </cell>
          <cell r="B888">
            <v>-10.2643142569675</v>
          </cell>
          <cell r="C888">
            <v>66.727944016993803</v>
          </cell>
        </row>
        <row r="889">
          <cell r="A889">
            <v>34355.794789987398</v>
          </cell>
          <cell r="B889">
            <v>-10.349424822305901</v>
          </cell>
          <cell r="C889">
            <v>66.743826400607105</v>
          </cell>
        </row>
        <row r="890">
          <cell r="A890">
            <v>34673.6850452531</v>
          </cell>
          <cell r="B890">
            <v>-10.434445585140301</v>
          </cell>
          <cell r="C890">
            <v>66.757960177081998</v>
          </cell>
        </row>
        <row r="891">
          <cell r="A891">
            <v>34994.516702835703</v>
          </cell>
          <cell r="B891">
            <v>-10.519377921884701</v>
          </cell>
          <cell r="C891">
            <v>66.770341533113907</v>
          </cell>
        </row>
        <row r="892">
          <cell r="A892">
            <v>35318.316979195697</v>
          </cell>
          <cell r="B892">
            <v>-10.604223189867101</v>
          </cell>
          <cell r="C892">
            <v>66.780966642909902</v>
          </cell>
        </row>
        <row r="893">
          <cell r="A893">
            <v>35645.113342624398</v>
          </cell>
          <cell r="B893">
            <v>-10.688982727447399</v>
          </cell>
          <cell r="C893">
            <v>66.789831665404506</v>
          </cell>
        </row>
        <row r="894">
          <cell r="A894">
            <v>35974.933515574201</v>
          </cell>
          <cell r="B894">
            <v>-10.7736578541385</v>
          </cell>
          <cell r="C894">
            <v>66.796932741526305</v>
          </cell>
        </row>
        <row r="895">
          <cell r="A895">
            <v>36307.805477010101</v>
          </cell>
          <cell r="B895">
            <v>-10.8582498707322</v>
          </cell>
          <cell r="C895">
            <v>66.802265991515</v>
          </cell>
        </row>
        <row r="896">
          <cell r="A896">
            <v>36643.757464783303</v>
          </cell>
          <cell r="B896">
            <v>-10.942760059426799</v>
          </cell>
          <cell r="C896">
            <v>66.805827512287905</v>
          </cell>
        </row>
        <row r="897">
          <cell r="A897">
            <v>36982.8179780266</v>
          </cell>
          <cell r="B897">
            <v>-11.0271896839592</v>
          </cell>
          <cell r="C897">
            <v>66.807613374855194</v>
          </cell>
        </row>
        <row r="898">
          <cell r="A898">
            <v>37325.015779572001</v>
          </cell>
          <cell r="B898">
            <v>-11.111539989738899</v>
          </cell>
          <cell r="C898">
            <v>66.807619621786301</v>
          </cell>
        </row>
        <row r="899">
          <cell r="A899">
            <v>37670.379898390798</v>
          </cell>
          <cell r="B899">
            <v>-11.195812203984699</v>
          </cell>
          <cell r="C899">
            <v>66.805842264722799</v>
          </cell>
        </row>
        <row r="900">
          <cell r="A900">
            <v>38018.939632056099</v>
          </cell>
          <cell r="B900">
            <v>-11.280007535864801</v>
          </cell>
          <cell r="C900">
            <v>66.802277281941699</v>
          </cell>
        </row>
        <row r="901">
          <cell r="A901">
            <v>38370.724549227802</v>
          </cell>
          <cell r="B901">
            <v>-11.3641271766383</v>
          </cell>
          <cell r="C901">
            <v>66.7969206159664</v>
          </cell>
        </row>
        <row r="902">
          <cell r="A902">
            <v>38725.764492161703</v>
          </cell>
          <cell r="B902">
            <v>-11.4481722997988</v>
          </cell>
          <cell r="C902">
            <v>66.789768171225404</v>
          </cell>
        </row>
        <row r="903">
          <cell r="A903">
            <v>39084.089579240201</v>
          </cell>
          <cell r="B903">
            <v>-11.5321440612211</v>
          </cell>
          <cell r="C903">
            <v>66.780815811758998</v>
          </cell>
        </row>
        <row r="904">
          <cell r="A904">
            <v>39445.730207527798</v>
          </cell>
          <cell r="B904">
            <v>-11.6160435993083</v>
          </cell>
          <cell r="C904">
            <v>66.770059358972006</v>
          </cell>
        </row>
        <row r="905">
          <cell r="A905">
            <v>39810.717055349698</v>
          </cell>
          <cell r="B905">
            <v>-11.699872035141601</v>
          </cell>
          <cell r="C905">
            <v>66.757494589436703</v>
          </cell>
        </row>
        <row r="906">
          <cell r="A906">
            <v>40179.081084894002</v>
          </cell>
          <cell r="B906">
            <v>-11.7836304726309</v>
          </cell>
          <cell r="C906">
            <v>66.743117232737603</v>
          </cell>
        </row>
        <row r="907">
          <cell r="A907">
            <v>40550.853544838297</v>
          </cell>
          <cell r="B907">
            <v>-11.867319998667799</v>
          </cell>
          <cell r="C907">
            <v>66.7269229693662</v>
          </cell>
        </row>
        <row r="908">
          <cell r="A908">
            <v>40926.065973001001</v>
          </cell>
          <cell r="B908">
            <v>-11.950941683278099</v>
          </cell>
          <cell r="C908">
            <v>66.708907428659899</v>
          </cell>
        </row>
        <row r="909">
          <cell r="A909">
            <v>41304.750199016104</v>
          </cell>
          <cell r="B909">
            <v>-12.0344965797775</v>
          </cell>
          <cell r="C909">
            <v>66.689066186786604</v>
          </cell>
        </row>
        <row r="910">
          <cell r="A910">
            <v>41686.938347033501</v>
          </cell>
          <cell r="B910">
            <v>-12.1179857249262</v>
          </cell>
          <cell r="C910">
            <v>66.667394764774002</v>
          </cell>
        </row>
        <row r="911">
          <cell r="A911">
            <v>42072.662838444397</v>
          </cell>
          <cell r="B911">
            <v>-12.201410139085899</v>
          </cell>
          <cell r="C911">
            <v>66.6438886265843</v>
          </cell>
        </row>
        <row r="912">
          <cell r="A912">
            <v>42461.956394631197</v>
          </cell>
          <cell r="B912">
            <v>-12.284770826377301</v>
          </cell>
          <cell r="C912">
            <v>66.618543177233605</v>
          </cell>
        </row>
        <row r="913">
          <cell r="A913">
            <v>42854.852039743899</v>
          </cell>
          <cell r="B913">
            <v>-12.3680687748365</v>
          </cell>
          <cell r="C913">
            <v>66.591353760953396</v>
          </cell>
        </row>
        <row r="914">
          <cell r="A914">
            <v>43251.383103500797</v>
          </cell>
          <cell r="B914">
            <v>-12.451304956574599</v>
          </cell>
          <cell r="C914">
            <v>66.562315659397797</v>
          </cell>
        </row>
        <row r="915">
          <cell r="A915">
            <v>43651.583224016598</v>
          </cell>
          <cell r="B915">
            <v>-12.5344803279354</v>
          </cell>
          <cell r="C915">
            <v>66.531424089892198</v>
          </cell>
        </row>
        <row r="916">
          <cell r="A916">
            <v>44055.486350655301</v>
          </cell>
          <cell r="B916">
            <v>-12.6175958296543</v>
          </cell>
          <cell r="C916">
            <v>66.498674203726594</v>
          </cell>
        </row>
        <row r="917">
          <cell r="A917">
            <v>44463.126746910799</v>
          </cell>
          <cell r="B917">
            <v>-12.700652387017801</v>
          </cell>
          <cell r="C917">
            <v>66.464061084490595</v>
          </cell>
        </row>
        <row r="918">
          <cell r="A918">
            <v>44874.538993313203</v>
          </cell>
          <cell r="B918">
            <v>-12.7836509100217</v>
          </cell>
          <cell r="C918">
            <v>66.427579746449297</v>
          </cell>
        </row>
        <row r="919">
          <cell r="A919">
            <v>45289.757990361999</v>
          </cell>
          <cell r="B919">
            <v>-12.8665922935309</v>
          </cell>
          <cell r="C919">
            <v>66.3892251329641</v>
          </cell>
        </row>
        <row r="920">
          <cell r="A920">
            <v>45708.818961487501</v>
          </cell>
          <cell r="B920">
            <v>-12.9494774174377</v>
          </cell>
          <cell r="C920">
            <v>66.348992114951997</v>
          </cell>
        </row>
        <row r="921">
          <cell r="A921">
            <v>46131.7574560379</v>
          </cell>
          <cell r="B921">
            <v>-13.032307146820701</v>
          </cell>
          <cell r="C921">
            <v>66.306875489388304</v>
          </cell>
        </row>
        <row r="922">
          <cell r="A922">
            <v>46558.609352295898</v>
          </cell>
          <cell r="B922">
            <v>-13.115082332103301</v>
          </cell>
          <cell r="C922">
            <v>66.262869977848595</v>
          </cell>
        </row>
        <row r="923">
          <cell r="A923">
            <v>46989.410860521501</v>
          </cell>
          <cell r="B923">
            <v>-13.1978038092115</v>
          </cell>
          <cell r="C923">
            <v>66.216970225092794</v>
          </cell>
        </row>
        <row r="924">
          <cell r="A924">
            <v>47424.198526024396</v>
          </cell>
          <cell r="B924">
            <v>-13.2804723997316</v>
          </cell>
          <cell r="C924">
            <v>66.169170797688693</v>
          </cell>
        </row>
        <row r="925">
          <cell r="A925">
            <v>47863.009232263801</v>
          </cell>
          <cell r="B925">
            <v>-13.3630889110672</v>
          </cell>
          <cell r="C925">
            <v>66.119466182676007</v>
          </cell>
        </row>
        <row r="926">
          <cell r="A926">
            <v>48305.880203977198</v>
          </cell>
          <cell r="B926">
            <v>-13.4456541365959</v>
          </cell>
          <cell r="C926">
            <v>66.067850786268906</v>
          </cell>
        </row>
        <row r="927">
          <cell r="A927">
            <v>48752.849010338599</v>
          </cell>
          <cell r="B927">
            <v>-13.5281688558249</v>
          </cell>
          <cell r="C927">
            <v>66.014318932600901</v>
          </cell>
        </row>
        <row r="928">
          <cell r="A928">
            <v>49203.953568145102</v>
          </cell>
          <cell r="B928">
            <v>-13.610633834546199</v>
          </cell>
          <cell r="C928">
            <v>65.958864862506303</v>
          </cell>
        </row>
        <row r="929">
          <cell r="A929">
            <v>49659.232145033602</v>
          </cell>
          <cell r="B929">
            <v>-13.6930498249911</v>
          </cell>
          <cell r="C929">
            <v>65.901482732341705</v>
          </cell>
        </row>
        <row r="930">
          <cell r="A930">
            <v>50118.7233627272</v>
          </cell>
          <cell r="B930">
            <v>-13.775417565983799</v>
          </cell>
          <cell r="C930">
            <v>65.842166612847507</v>
          </cell>
        </row>
        <row r="931">
          <cell r="A931">
            <v>50582.466200311399</v>
          </cell>
          <cell r="B931">
            <v>-13.8577377830937</v>
          </cell>
          <cell r="C931">
            <v>65.780910488045905</v>
          </cell>
        </row>
        <row r="932">
          <cell r="A932">
            <v>51050.499997540603</v>
          </cell>
          <cell r="B932">
            <v>-13.940011188788</v>
          </cell>
          <cell r="C932">
            <v>65.717708254179598</v>
          </cell>
        </row>
        <row r="933">
          <cell r="A933">
            <v>51522.864458175602</v>
          </cell>
          <cell r="B933">
            <v>-14.022238482581599</v>
          </cell>
          <cell r="C933">
            <v>65.652553718687798</v>
          </cell>
        </row>
        <row r="934">
          <cell r="A934">
            <v>51999.599653351601</v>
          </cell>
          <cell r="B934">
            <v>-14.1044203511875</v>
          </cell>
          <cell r="C934">
            <v>65.585440599220206</v>
          </cell>
        </row>
        <row r="935">
          <cell r="A935">
            <v>52480.746024977198</v>
          </cell>
          <cell r="B935">
            <v>-14.186557468665599</v>
          </cell>
          <cell r="C935">
            <v>65.516362522689604</v>
          </cell>
        </row>
        <row r="936">
          <cell r="A936">
            <v>52966.344389165803</v>
          </cell>
          <cell r="B936">
            <v>-14.2686504965698</v>
          </cell>
          <cell r="C936">
            <v>65.445313024362704</v>
          </cell>
        </row>
        <row r="937">
          <cell r="A937">
            <v>53456.435939697098</v>
          </cell>
          <cell r="B937">
            <v>-14.3507000840956</v>
          </cell>
          <cell r="C937">
            <v>65.372285546988095</v>
          </cell>
        </row>
        <row r="938">
          <cell r="A938">
            <v>53951.062251512703</v>
          </cell>
          <cell r="B938">
            <v>-14.432706868224299</v>
          </cell>
          <cell r="C938">
            <v>65.297273439962595</v>
          </cell>
        </row>
        <row r="939">
          <cell r="A939">
            <v>54450.265284242101</v>
          </cell>
          <cell r="B939">
            <v>-14.514671473868299</v>
          </cell>
          <cell r="C939">
            <v>65.2202699585349</v>
          </cell>
        </row>
        <row r="940">
          <cell r="A940">
            <v>54954.087385762403</v>
          </cell>
          <cell r="B940">
            <v>-14.5965945140135</v>
          </cell>
          <cell r="C940">
            <v>65.141268263047706</v>
          </cell>
        </row>
        <row r="941">
          <cell r="A941">
            <v>55462.571295791102</v>
          </cell>
          <cell r="B941">
            <v>-14.6784765898612</v>
          </cell>
          <cell r="C941">
            <v>65.060261418216697</v>
          </cell>
        </row>
        <row r="942">
          <cell r="A942">
            <v>55975.760149510999</v>
          </cell>
          <cell r="B942">
            <v>-14.760318290969</v>
          </cell>
          <cell r="C942">
            <v>64.977242392447806</v>
          </cell>
        </row>
        <row r="943">
          <cell r="A943">
            <v>56493.6974812302</v>
          </cell>
          <cell r="B943">
            <v>-14.8421201953895</v>
          </cell>
          <cell r="C943">
            <v>64.892204057191194</v>
          </cell>
        </row>
        <row r="944">
          <cell r="A944">
            <v>57016.427228074703</v>
          </cell>
          <cell r="B944">
            <v>-14.923882869808599</v>
          </cell>
          <cell r="C944">
            <v>64.805139186335197</v>
          </cell>
        </row>
        <row r="945">
          <cell r="A945">
            <v>57543.993733715601</v>
          </cell>
          <cell r="B945">
            <v>-15.005606869682</v>
          </cell>
          <cell r="C945">
            <v>64.716040455635195</v>
          </cell>
        </row>
        <row r="946">
          <cell r="A946">
            <v>58076.441752131097</v>
          </cell>
          <cell r="B946">
            <v>-15.087292739370801</v>
          </cell>
          <cell r="C946">
            <v>64.624900442182394</v>
          </cell>
        </row>
        <row r="947">
          <cell r="A947">
            <v>58613.816451402803</v>
          </cell>
          <cell r="B947">
            <v>-15.1689410122748</v>
          </cell>
          <cell r="C947">
            <v>64.5317116239098</v>
          </cell>
        </row>
        <row r="948">
          <cell r="A948">
            <v>59156.163417547301</v>
          </cell>
          <cell r="B948">
            <v>-15.250552210965999</v>
          </cell>
          <cell r="C948">
            <v>64.436466379136704</v>
          </cell>
        </row>
        <row r="949">
          <cell r="A949">
            <v>59703.528658383599</v>
          </cell>
          <cell r="B949">
            <v>-15.3321268473189</v>
          </cell>
          <cell r="C949">
            <v>64.339156986150698</v>
          </cell>
        </row>
        <row r="950">
          <cell r="A950">
            <v>60255.958607435699</v>
          </cell>
          <cell r="B950">
            <v>-15.4136654226412</v>
          </cell>
          <cell r="C950">
            <v>64.239775622828702</v>
          </cell>
        </row>
        <row r="951">
          <cell r="A951">
            <v>60813.500127871703</v>
          </cell>
          <cell r="B951">
            <v>-15.495168427801801</v>
          </cell>
          <cell r="C951">
            <v>64.1383143662961</v>
          </cell>
        </row>
        <row r="952">
          <cell r="A952">
            <v>61376.200516479301</v>
          </cell>
          <cell r="B952">
            <v>-15.576636343357899</v>
          </cell>
          <cell r="C952">
            <v>64.034765192625002</v>
          </cell>
        </row>
        <row r="953">
          <cell r="A953">
            <v>61944.107507678098</v>
          </cell>
          <cell r="B953">
            <v>-15.6580696396809</v>
          </cell>
          <cell r="C953">
            <v>63.929119976571499</v>
          </cell>
        </row>
        <row r="954">
          <cell r="A954">
            <v>62517.269277568499</v>
          </cell>
          <cell r="B954">
            <v>-15.739468777080701</v>
          </cell>
          <cell r="C954">
            <v>63.821370491351402</v>
          </cell>
        </row>
        <row r="955">
          <cell r="A955">
            <v>63095.734448019197</v>
          </cell>
          <cell r="B955">
            <v>-15.820834205928699</v>
          </cell>
          <cell r="C955">
            <v>63.711508408456503</v>
          </cell>
        </row>
        <row r="956">
          <cell r="A956">
            <v>63679.552090791498</v>
          </cell>
          <cell r="B956">
            <v>-15.9021663667793</v>
          </cell>
          <cell r="C956">
            <v>63.599525297509501</v>
          </cell>
        </row>
        <row r="957">
          <cell r="A957">
            <v>64268.771731701898</v>
          </cell>
          <cell r="B957">
            <v>-15.983465690489901</v>
          </cell>
          <cell r="C957">
            <v>63.485412626160397</v>
          </cell>
        </row>
        <row r="958">
          <cell r="A958">
            <v>64863.443354823801</v>
          </cell>
          <cell r="B958">
            <v>-16.0647325983402</v>
          </cell>
          <cell r="C958">
            <v>63.369161760021399</v>
          </cell>
        </row>
        <row r="959">
          <cell r="A959">
            <v>65463.617406727397</v>
          </cell>
          <cell r="B959">
            <v>-16.145967502149102</v>
          </cell>
          <cell r="C959">
            <v>63.250763962644299</v>
          </cell>
        </row>
        <row r="960">
          <cell r="A960">
            <v>66069.3448007595</v>
          </cell>
          <cell r="B960">
            <v>-16.227170804391299</v>
          </cell>
          <cell r="C960">
            <v>63.130210395537802</v>
          </cell>
        </row>
        <row r="961">
          <cell r="A961">
            <v>66680.676921362101</v>
          </cell>
          <cell r="B961">
            <v>-16.3083428983118</v>
          </cell>
          <cell r="C961">
            <v>63.007492118227297</v>
          </cell>
        </row>
        <row r="962">
          <cell r="A962">
            <v>67297.6656284317</v>
          </cell>
          <cell r="B962">
            <v>-16.3894841680391</v>
          </cell>
          <cell r="C962">
            <v>62.882600088355098</v>
          </cell>
        </row>
        <row r="963">
          <cell r="A963">
            <v>67920.363261718405</v>
          </cell>
          <cell r="B963">
            <v>-16.470594988698199</v>
          </cell>
          <cell r="C963">
            <v>62.755525161825403</v>
          </cell>
        </row>
        <row r="964">
          <cell r="A964">
            <v>68548.822645266104</v>
          </cell>
          <cell r="B964">
            <v>-16.5516757265199</v>
          </cell>
          <cell r="C964">
            <v>62.626258092988401</v>
          </cell>
        </row>
        <row r="965">
          <cell r="A965">
            <v>69183.097091893593</v>
          </cell>
          <cell r="B965">
            <v>-16.632726738951899</v>
          </cell>
          <cell r="C965">
            <v>62.494789534871899</v>
          </cell>
        </row>
        <row r="966">
          <cell r="A966">
            <v>69823.240407717094</v>
          </cell>
          <cell r="B966">
            <v>-16.713748374765999</v>
          </cell>
          <cell r="C966">
            <v>62.361110039453301</v>
          </cell>
        </row>
        <row r="967">
          <cell r="A967">
            <v>70469.306896714595</v>
          </cell>
          <cell r="B967">
            <v>-16.7947409741653</v>
          </cell>
          <cell r="C967">
            <v>62.225210057977897</v>
          </cell>
        </row>
        <row r="968">
          <cell r="A968">
            <v>71121.351365332797</v>
          </cell>
          <cell r="B968">
            <v>-16.8757048688902</v>
          </cell>
          <cell r="C968">
            <v>62.087079941320503</v>
          </cell>
        </row>
        <row r="969">
          <cell r="A969">
            <v>71779.4291271361</v>
          </cell>
          <cell r="B969">
            <v>-16.956640382322401</v>
          </cell>
          <cell r="C969">
            <v>61.946709940394101</v>
          </cell>
        </row>
        <row r="970">
          <cell r="A970">
            <v>72443.596007498898</v>
          </cell>
          <cell r="B970">
            <v>-17.037547829588998</v>
          </cell>
          <cell r="C970">
            <v>61.804090206603</v>
          </cell>
        </row>
        <row r="971">
          <cell r="A971">
            <v>73113.908348341705</v>
          </cell>
          <cell r="B971">
            <v>-17.1184275176638</v>
          </cell>
          <cell r="C971">
            <v>61.6592107923437</v>
          </cell>
        </row>
        <row r="972">
          <cell r="A972">
            <v>73790.423012910003</v>
          </cell>
          <cell r="B972">
            <v>-17.1992797454689</v>
          </cell>
          <cell r="C972">
            <v>61.512061651551498</v>
          </cell>
        </row>
        <row r="973">
          <cell r="A973">
            <v>74473.197390598798</v>
          </cell>
          <cell r="B973">
            <v>-17.2801048039744</v>
          </cell>
          <cell r="C973">
            <v>61.362632640297001</v>
          </cell>
        </row>
        <row r="974">
          <cell r="A974">
            <v>75162.289401820497</v>
          </cell>
          <cell r="B974">
            <v>-17.360902976296899</v>
          </cell>
          <cell r="C974">
            <v>61.210913517429297</v>
          </cell>
        </row>
        <row r="975">
          <cell r="A975">
            <v>75857.757502918306</v>
          </cell>
          <cell r="B975">
            <v>-17.441674537797599</v>
          </cell>
          <cell r="C975">
            <v>61.056893945269003</v>
          </cell>
        </row>
        <row r="976">
          <cell r="A976">
            <v>76559.660691125595</v>
          </cell>
          <cell r="B976">
            <v>-17.522419756178898</v>
          </cell>
          <cell r="C976">
            <v>60.900563490351999</v>
          </cell>
        </row>
        <row r="977">
          <cell r="A977">
            <v>77268.058509570197</v>
          </cell>
          <cell r="B977">
            <v>-17.603138891579999</v>
          </cell>
          <cell r="C977">
            <v>60.741911624222404</v>
          </cell>
        </row>
        <row r="978">
          <cell r="A978">
            <v>77983.011052325804</v>
          </cell>
          <cell r="B978">
            <v>-17.6838321966713</v>
          </cell>
          <cell r="C978">
            <v>60.580927724277501</v>
          </cell>
        </row>
        <row r="979">
          <cell r="A979">
            <v>78704.578969509806</v>
          </cell>
          <cell r="B979">
            <v>-17.7644999167488</v>
          </cell>
          <cell r="C979">
            <v>60.417601074665498</v>
          </cell>
        </row>
        <row r="980">
          <cell r="A980">
            <v>79432.823472428106</v>
          </cell>
          <cell r="B980">
            <v>-17.845142289826001</v>
          </cell>
          <cell r="C980">
            <v>60.2519208672351</v>
          </cell>
        </row>
        <row r="981">
          <cell r="A981">
            <v>80167.806338767798</v>
          </cell>
          <cell r="B981">
            <v>-17.925759546726699</v>
          </cell>
          <cell r="C981">
            <v>60.083876202539699</v>
          </cell>
        </row>
        <row r="982">
          <cell r="A982">
            <v>80909.589917838195</v>
          </cell>
          <cell r="B982">
            <v>-18.006351911175699</v>
          </cell>
          <cell r="C982">
            <v>59.913456090895203</v>
          </cell>
        </row>
        <row r="983">
          <cell r="A983">
            <v>81658.237135859206</v>
          </cell>
          <cell r="B983">
            <v>-18.086919599889001</v>
          </cell>
          <cell r="C983">
            <v>59.740649453494498</v>
          </cell>
        </row>
        <row r="984">
          <cell r="A984">
            <v>82413.811501300195</v>
          </cell>
          <cell r="B984">
            <v>-18.1674628226633</v>
          </cell>
          <cell r="C984">
            <v>59.565445123576801</v>
          </cell>
        </row>
        <row r="985">
          <cell r="A985">
            <v>83176.377110267</v>
          </cell>
          <cell r="B985">
            <v>-18.247981782464802</v>
          </cell>
          <cell r="C985">
            <v>59.387831847654802</v>
          </cell>
        </row>
        <row r="986">
          <cell r="A986">
            <v>83945.998651939706</v>
          </cell>
          <cell r="B986">
            <v>-18.328476675517798</v>
          </cell>
          <cell r="C986">
            <v>59.207798286800497</v>
          </cell>
        </row>
        <row r="987">
          <cell r="A987">
            <v>84722.741414059594</v>
          </cell>
          <cell r="B987">
            <v>-18.408947691390999</v>
          </cell>
          <cell r="C987">
            <v>59.025333017987798</v>
          </cell>
        </row>
        <row r="988">
          <cell r="A988">
            <v>85506.671288468293</v>
          </cell>
          <cell r="B988">
            <v>-18.489395013085201</v>
          </cell>
          <cell r="C988">
            <v>58.840424535497597</v>
          </cell>
        </row>
        <row r="989">
          <cell r="A989">
            <v>86297.854776697</v>
          </cell>
          <cell r="B989">
            <v>-18.569818817119501</v>
          </cell>
          <cell r="C989">
            <v>58.6530612523812</v>
          </cell>
        </row>
        <row r="990">
          <cell r="A990">
            <v>87096.358995607996</v>
          </cell>
          <cell r="B990">
            <v>-18.650219273616301</v>
          </cell>
          <cell r="C990">
            <v>58.4632315019876</v>
          </cell>
        </row>
        <row r="991">
          <cell r="A991">
            <v>87902.251683088398</v>
          </cell>
          <cell r="B991">
            <v>-18.7305965463874</v>
          </cell>
          <cell r="C991">
            <v>58.2709235395508</v>
          </cell>
        </row>
        <row r="992">
          <cell r="A992">
            <v>88715.601203796003</v>
          </cell>
          <cell r="B992">
            <v>-18.8109507930182</v>
          </cell>
          <cell r="C992">
            <v>58.076125543843403</v>
          </cell>
        </row>
        <row r="993">
          <cell r="A993">
            <v>89536.476554959299</v>
          </cell>
          <cell r="B993">
            <v>-18.8912821649519</v>
          </cell>
          <cell r="C993">
            <v>57.878825618893302</v>
          </cell>
        </row>
        <row r="994">
          <cell r="A994">
            <v>90364.947372230105</v>
          </cell>
          <cell r="B994">
            <v>-18.971590807574501</v>
          </cell>
          <cell r="C994">
            <v>57.679011795765298</v>
          </cell>
        </row>
        <row r="995">
          <cell r="A995">
            <v>91201.083935590897</v>
          </cell>
          <cell r="B995">
            <v>-19.051876860297501</v>
          </cell>
          <cell r="C995">
            <v>57.4766720344116</v>
          </cell>
        </row>
        <row r="996">
          <cell r="A996">
            <v>92044.957175317104</v>
          </cell>
          <cell r="B996">
            <v>-19.132140456641899</v>
          </cell>
          <cell r="C996">
            <v>57.271794225586703</v>
          </cell>
        </row>
        <row r="997">
          <cell r="A997">
            <v>92896.6386779936</v>
          </cell>
          <cell r="B997">
            <v>-19.2123817243213</v>
          </cell>
          <cell r="C997">
            <v>57.064366192834001</v>
          </cell>
        </row>
        <row r="998">
          <cell r="A998">
            <v>93756.200692587998</v>
          </cell>
          <cell r="B998">
            <v>-19.2926007853256</v>
          </cell>
          <cell r="C998">
            <v>56.854375694539101</v>
          </cell>
        </row>
        <row r="999">
          <cell r="A999">
            <v>94623.7161365793</v>
          </cell>
          <cell r="B999">
            <v>-19.372797756003099</v>
          </cell>
          <cell r="C999">
            <v>56.641810426055898</v>
          </cell>
        </row>
        <row r="1000">
          <cell r="A1000">
            <v>95499.2586021436</v>
          </cell>
          <cell r="B1000">
            <v>-19.452972747144202</v>
          </cell>
          <cell r="C1000">
            <v>56.426658021903201</v>
          </cell>
        </row>
        <row r="1001">
          <cell r="A1001">
            <v>96382.902362396999</v>
          </cell>
          <cell r="B1001">
            <v>-19.533125864064701</v>
          </cell>
          <cell r="C1001">
            <v>56.208906058034103</v>
          </cell>
        </row>
        <row r="1002">
          <cell r="A1002">
            <v>97274.722377696497</v>
          </cell>
          <cell r="B1002">
            <v>-19.613257206687798</v>
          </cell>
          <cell r="C1002">
            <v>55.988542054179</v>
          </cell>
        </row>
        <row r="1003">
          <cell r="A1003">
            <v>98174.794301998394</v>
          </cell>
          <cell r="B1003">
            <v>-19.693366869628498</v>
          </cell>
          <cell r="C1003">
            <v>55.765553476263101</v>
          </cell>
        </row>
        <row r="1004">
          <cell r="A1004">
            <v>99083.194489276706</v>
          </cell>
          <cell r="B1004">
            <v>-19.773454942276398</v>
          </cell>
          <cell r="C1004">
            <v>55.539927738900303</v>
          </cell>
        </row>
        <row r="1005">
          <cell r="A1005">
            <v>100000</v>
          </cell>
          <cell r="B1005">
            <v>-19.853521508879201</v>
          </cell>
          <cell r="C1005">
            <v>55.311652207962801</v>
          </cell>
        </row>
        <row r="1006">
          <cell r="A1006">
            <v>100925.288607668</v>
          </cell>
          <cell r="B1006">
            <v>-19.933566648627401</v>
          </cell>
          <cell r="C1006">
            <v>55.080714203229199</v>
          </cell>
        </row>
        <row r="1007">
          <cell r="A1007">
            <v>101859.138805411</v>
          </cell>
          <cell r="B1007">
            <v>-20.013590435737701</v>
          </cell>
          <cell r="C1007">
            <v>54.847101001110403</v>
          </cell>
        </row>
        <row r="1008">
          <cell r="A1008">
            <v>102801.62981264701</v>
          </cell>
          <cell r="B1008">
            <v>-20.093592939538201</v>
          </cell>
          <cell r="C1008">
            <v>54.610799837456199</v>
          </cell>
        </row>
        <row r="1009">
          <cell r="A1009">
            <v>103752.841581801</v>
          </cell>
          <cell r="B1009">
            <v>-20.1735742245537</v>
          </cell>
          <cell r="C1009">
            <v>54.371797910442197</v>
          </cell>
        </row>
        <row r="1010">
          <cell r="A1010">
            <v>104712.85480508899</v>
          </cell>
          <cell r="B1010">
            <v>-20.2535343505909</v>
          </cell>
          <cell r="C1010">
            <v>54.130082383537399</v>
          </cell>
        </row>
        <row r="1011">
          <cell r="A1011">
            <v>105681.750921365</v>
          </cell>
          <cell r="B1011">
            <v>-20.333473372825399</v>
          </cell>
          <cell r="C1011">
            <v>53.885640388556098</v>
          </cell>
        </row>
        <row r="1012">
          <cell r="A1012">
            <v>106659.612123025</v>
          </cell>
          <cell r="B1012">
            <v>-20.4133913418883</v>
          </cell>
          <cell r="C1012">
            <v>53.638459028791402</v>
          </cell>
        </row>
        <row r="1013">
          <cell r="A1013">
            <v>107646.521362983</v>
          </cell>
          <cell r="B1013">
            <v>-20.493288303953701</v>
          </cell>
          <cell r="C1013">
            <v>53.388525382234597</v>
          </cell>
        </row>
        <row r="1014">
          <cell r="A1014">
            <v>108642.562361706</v>
          </cell>
          <cell r="B1014">
            <v>-20.573164300828001</v>
          </cell>
          <cell r="C1014">
            <v>53.135826504879702</v>
          </cell>
        </row>
        <row r="1015">
          <cell r="A1015">
            <v>109647.819614318</v>
          </cell>
          <cell r="B1015">
            <v>-20.6530193700385</v>
          </cell>
          <cell r="C1015">
            <v>52.880349434112603</v>
          </cell>
        </row>
        <row r="1016">
          <cell r="A1016">
            <v>110662.37839776601</v>
          </cell>
          <cell r="B1016">
            <v>-20.732853544923799</v>
          </cell>
          <cell r="C1016">
            <v>52.622081192189398</v>
          </cell>
        </row>
        <row r="1017">
          <cell r="A1017">
            <v>111686.32477805601</v>
          </cell>
          <cell r="B1017">
            <v>-20.812666854725801</v>
          </cell>
          <cell r="C1017">
            <v>52.361008789801403</v>
          </cell>
        </row>
        <row r="1018">
          <cell r="A1018">
            <v>112719.74561755</v>
          </cell>
          <cell r="B1018">
            <v>-20.892459324681099</v>
          </cell>
          <cell r="C1018">
            <v>52.097119229728101</v>
          </cell>
        </row>
        <row r="1019">
          <cell r="A1019">
            <v>113762.728582343</v>
          </cell>
          <cell r="B1019">
            <v>-20.972230976115</v>
          </cell>
          <cell r="C1019">
            <v>51.830399510581103</v>
          </cell>
        </row>
        <row r="1020">
          <cell r="A1020">
            <v>114815.36214968799</v>
          </cell>
          <cell r="B1020">
            <v>-21.051981826535801</v>
          </cell>
          <cell r="C1020">
            <v>51.5608366306367</v>
          </cell>
        </row>
        <row r="1021">
          <cell r="A1021">
            <v>115877.73561551201</v>
          </cell>
          <cell r="B1021">
            <v>-21.131711889731399</v>
          </cell>
          <cell r="C1021">
            <v>51.288417591759398</v>
          </cell>
        </row>
        <row r="1022">
          <cell r="A1022">
            <v>116949.939101986</v>
          </cell>
          <cell r="B1022">
            <v>-21.211421175865599</v>
          </cell>
          <cell r="C1022">
            <v>51.013129403417899</v>
          </cell>
        </row>
        <row r="1023">
          <cell r="A1023">
            <v>118032.06356517199</v>
          </cell>
          <cell r="B1023">
            <v>-21.2911096915775</v>
          </cell>
          <cell r="C1023">
            <v>50.7349590867911</v>
          </cell>
        </row>
        <row r="1024">
          <cell r="A1024">
            <v>119124.200802737</v>
          </cell>
          <cell r="B1024">
            <v>-21.370777440081</v>
          </cell>
          <cell r="C1024">
            <v>50.4538936789681</v>
          </cell>
        </row>
        <row r="1025">
          <cell r="A1025">
            <v>120226.443461741</v>
          </cell>
          <cell r="B1025">
            <v>-21.450424421267002</v>
          </cell>
          <cell r="C1025">
            <v>50.169920237240497</v>
          </cell>
        </row>
        <row r="1026">
          <cell r="A1026">
            <v>121338.885046497</v>
          </cell>
          <cell r="B1026">
            <v>-21.5300506318058</v>
          </cell>
          <cell r="C1026">
            <v>49.883025843487303</v>
          </cell>
        </row>
        <row r="1027">
          <cell r="A1027">
            <v>122461.619926504</v>
          </cell>
          <cell r="B1027">
            <v>-21.609656065252999</v>
          </cell>
          <cell r="C1027">
            <v>49.593197608655203</v>
          </cell>
        </row>
        <row r="1028">
          <cell r="A1028">
            <v>123594.74334445001</v>
          </cell>
          <cell r="B1028">
            <v>-21.689240712155101</v>
          </cell>
          <cell r="C1028">
            <v>49.300422677330999</v>
          </cell>
        </row>
        <row r="1029">
          <cell r="A1029">
            <v>124738.351424294</v>
          </cell>
          <cell r="B1029">
            <v>-21.768804560158401</v>
          </cell>
          <cell r="C1029">
            <v>49.0046882324094</v>
          </cell>
        </row>
        <row r="1030">
          <cell r="A1030">
            <v>125892.541179416</v>
          </cell>
          <cell r="B1030">
            <v>-21.848347594119598</v>
          </cell>
          <cell r="C1030">
            <v>48.705981499854303</v>
          </cell>
        </row>
        <row r="1031">
          <cell r="A1031">
            <v>127057.410520854</v>
          </cell>
          <cell r="B1031">
            <v>-21.927869796217099</v>
          </cell>
          <cell r="C1031">
            <v>48.404289753555901</v>
          </cell>
        </row>
        <row r="1032">
          <cell r="A1032">
            <v>128233.058265602</v>
          </cell>
          <cell r="B1032">
            <v>-22.0073711460659</v>
          </cell>
          <cell r="C1032">
            <v>48.099600320280501</v>
          </cell>
        </row>
        <row r="1033">
          <cell r="A1033">
            <v>129419.58414499801</v>
          </cell>
          <cell r="B1033">
            <v>-22.086851620833698</v>
          </cell>
          <cell r="C1033">
            <v>47.791900584715201</v>
          </cell>
        </row>
        <row r="1034">
          <cell r="A1034">
            <v>130617.088813184</v>
          </cell>
          <cell r="B1034">
            <v>-22.166311195358901</v>
          </cell>
          <cell r="C1034">
            <v>47.481177994608302</v>
          </cell>
        </row>
        <row r="1035">
          <cell r="A1035">
            <v>131825.67385563999</v>
          </cell>
          <cell r="B1035">
            <v>-22.245749842271898</v>
          </cell>
          <cell r="C1035">
            <v>47.167420066000403</v>
          </cell>
        </row>
        <row r="1036">
          <cell r="A1036">
            <v>133045.44179780901</v>
          </cell>
          <cell r="B1036">
            <v>-22.325167532117099</v>
          </cell>
          <cell r="C1036">
            <v>46.850614388553403</v>
          </cell>
        </row>
        <row r="1037">
          <cell r="A1037">
            <v>134276.49611378601</v>
          </cell>
          <cell r="B1037">
            <v>-22.404564233478599</v>
          </cell>
          <cell r="C1037">
            <v>46.530748630967601</v>
          </cell>
        </row>
        <row r="1038">
          <cell r="A1038">
            <v>135518.941235103</v>
          </cell>
          <cell r="B1038">
            <v>-22.483939913107498</v>
          </cell>
          <cell r="C1038">
            <v>46.2078105464972</v>
          </cell>
        </row>
        <row r="1039">
          <cell r="A1039">
            <v>136772.88255958399</v>
          </cell>
          <cell r="B1039">
            <v>-22.5632945360517</v>
          </cell>
          <cell r="C1039">
            <v>45.881787978550399</v>
          </cell>
        </row>
        <row r="1040">
          <cell r="A1040">
            <v>138038.426460288</v>
          </cell>
          <cell r="B1040">
            <v>-22.642628065788401</v>
          </cell>
          <cell r="C1040">
            <v>45.552668866389602</v>
          </cell>
        </row>
        <row r="1041">
          <cell r="A1041">
            <v>139315.68029453</v>
          </cell>
          <cell r="B1041">
            <v>-22.721940464359101</v>
          </cell>
          <cell r="C1041">
            <v>45.220441250912501</v>
          </cell>
        </row>
        <row r="1042">
          <cell r="A1042">
            <v>140604.75241299099</v>
          </cell>
          <cell r="B1042">
            <v>-22.801231692507201</v>
          </cell>
          <cell r="C1042">
            <v>44.885093280530597</v>
          </cell>
        </row>
        <row r="1043">
          <cell r="A1043">
            <v>141905.75216890901</v>
          </cell>
          <cell r="B1043">
            <v>-22.880501709817899</v>
          </cell>
          <cell r="C1043">
            <v>44.546613217129703</v>
          </cell>
        </row>
        <row r="1044">
          <cell r="A1044">
            <v>143218.789927354</v>
          </cell>
          <cell r="B1044">
            <v>-22.959750474861298</v>
          </cell>
          <cell r="C1044">
            <v>44.2049894421218</v>
          </cell>
        </row>
        <row r="1045">
          <cell r="A1045">
            <v>144543.977074592</v>
          </cell>
          <cell r="B1045">
            <v>-23.038977945337798</v>
          </cell>
          <cell r="C1045">
            <v>43.860210462578799</v>
          </cell>
        </row>
        <row r="1046">
          <cell r="A1046">
            <v>145881.42602753401</v>
          </cell>
          <cell r="B1046">
            <v>-23.118184078226498</v>
          </cell>
          <cell r="C1046">
            <v>43.512264917452498</v>
          </cell>
        </row>
        <row r="1047">
          <cell r="A1047">
            <v>147231.250243271</v>
          </cell>
          <cell r="B1047">
            <v>-23.197368829936799</v>
          </cell>
          <cell r="C1047">
            <v>43.1611415838764</v>
          </cell>
        </row>
        <row r="1048">
          <cell r="A1048">
            <v>148593.56422870001</v>
          </cell>
          <cell r="B1048">
            <v>-23.276532156461499</v>
          </cell>
          <cell r="C1048">
            <v>42.806829383546599</v>
          </cell>
        </row>
        <row r="1049">
          <cell r="A1049">
            <v>149968.483550237</v>
          </cell>
          <cell r="B1049">
            <v>-23.355674013534401</v>
          </cell>
          <cell r="C1049">
            <v>42.4493173891832</v>
          </cell>
        </row>
        <row r="1050">
          <cell r="A1050">
            <v>151356.12484362</v>
          </cell>
          <cell r="B1050">
            <v>-23.434794356790501</v>
          </cell>
          <cell r="C1050">
            <v>42.0885948310668</v>
          </cell>
        </row>
        <row r="1051">
          <cell r="A1051">
            <v>152756.60582380701</v>
          </cell>
          <cell r="B1051">
            <v>-23.5138931419276</v>
          </cell>
          <cell r="C1051">
            <v>41.7246511036481</v>
          </cell>
        </row>
        <row r="1052">
          <cell r="A1052">
            <v>154170.04529495499</v>
          </cell>
          <cell r="B1052">
            <v>-23.592970324872699</v>
          </cell>
          <cell r="C1052">
            <v>41.357475772230501</v>
          </cell>
        </row>
        <row r="1053">
          <cell r="A1053">
            <v>155596.56316050701</v>
          </cell>
          <cell r="B1053">
            <v>-23.672025861950999</v>
          </cell>
          <cell r="C1053">
            <v>40.987058579721797</v>
          </cell>
        </row>
        <row r="1054">
          <cell r="A1054">
            <v>157036.28043335499</v>
          </cell>
          <cell r="B1054">
            <v>-23.751059710056701</v>
          </cell>
          <cell r="C1054">
            <v>40.613389453450402</v>
          </cell>
        </row>
        <row r="1055">
          <cell r="A1055">
            <v>158489.319246111</v>
          </cell>
          <cell r="B1055">
            <v>-23.8300718268287</v>
          </cell>
          <cell r="C1055">
            <v>40.236458512044997</v>
          </cell>
        </row>
        <row r="1056">
          <cell r="A1056">
            <v>159955.80286146601</v>
          </cell>
          <cell r="B1056">
            <v>-23.909062170827099</v>
          </cell>
          <cell r="C1056">
            <v>39.856256072375103</v>
          </cell>
        </row>
        <row r="1057">
          <cell r="A1057">
            <v>161435.85568264799</v>
          </cell>
          <cell r="B1057">
            <v>-23.988030701715001</v>
          </cell>
          <cell r="C1057">
            <v>39.4727726565471</v>
          </cell>
        </row>
        <row r="1058">
          <cell r="A1058">
            <v>162929.60326397201</v>
          </cell>
          <cell r="B1058">
            <v>-24.066977380441401</v>
          </cell>
          <cell r="C1058">
            <v>39.085998998953102</v>
          </cell>
        </row>
        <row r="1059">
          <cell r="A1059">
            <v>164437.17232149301</v>
          </cell>
          <cell r="B1059">
            <v>-24.1459021694284</v>
          </cell>
          <cell r="C1059">
            <v>38.695926053370002</v>
          </cell>
        </row>
        <row r="1060">
          <cell r="A1060">
            <v>165958.690743755</v>
          </cell>
          <cell r="B1060">
            <v>-24.2248050327599</v>
          </cell>
          <cell r="C1060">
            <v>38.302545000102199</v>
          </cell>
        </row>
        <row r="1061">
          <cell r="A1061">
            <v>167494.28760264299</v>
          </cell>
          <cell r="B1061">
            <v>-24.303685936375501</v>
          </cell>
          <cell r="C1061">
            <v>37.9058472531663</v>
          </cell>
        </row>
        <row r="1062">
          <cell r="A1062">
            <v>169044.09316432601</v>
          </cell>
          <cell r="B1062">
            <v>-24.382544848264398</v>
          </cell>
          <cell r="C1062">
            <v>37.505824467512397</v>
          </cell>
        </row>
        <row r="1063">
          <cell r="A1063">
            <v>170608.23890031199</v>
          </cell>
          <cell r="B1063">
            <v>-24.461381738664901</v>
          </cell>
          <cell r="C1063">
            <v>37.102468546276398</v>
          </cell>
        </row>
        <row r="1064">
          <cell r="A1064">
            <v>172186.8574986</v>
          </cell>
          <cell r="B1064">
            <v>-24.540196580265</v>
          </cell>
          <cell r="C1064">
            <v>36.695771648061204</v>
          </cell>
        </row>
        <row r="1065">
          <cell r="A1065">
            <v>173780.08287493701</v>
          </cell>
          <cell r="B1065">
            <v>-24.618989348406298</v>
          </cell>
          <cell r="C1065">
            <v>36.285726194237697</v>
          </cell>
        </row>
        <row r="1066">
          <cell r="A1066">
            <v>175388.05018417601</v>
          </cell>
          <cell r="B1066">
            <v>-24.697760021290499</v>
          </cell>
          <cell r="C1066">
            <v>35.872324876265502</v>
          </cell>
        </row>
        <row r="1067">
          <cell r="A1067">
            <v>177010.895831742</v>
          </cell>
          <cell r="B1067">
            <v>-24.7729355847367</v>
          </cell>
          <cell r="C1067">
            <v>35.460852942323399</v>
          </cell>
        </row>
        <row r="1068">
          <cell r="A1068">
            <v>178648.757485204</v>
          </cell>
          <cell r="B1068">
            <v>-24.851605173383799</v>
          </cell>
          <cell r="C1068">
            <v>35.040922349664299</v>
          </cell>
        </row>
        <row r="1069">
          <cell r="A1069">
            <v>180301.774085957</v>
          </cell>
          <cell r="B1069">
            <v>-24.930251881150198</v>
          </cell>
          <cell r="C1069">
            <v>34.617620930931999</v>
          </cell>
        </row>
        <row r="1070">
          <cell r="A1070">
            <v>181970.08586099799</v>
          </cell>
          <cell r="B1070">
            <v>-25.008875695200398</v>
          </cell>
          <cell r="C1070">
            <v>34.190942638893198</v>
          </cell>
        </row>
        <row r="1071">
          <cell r="A1071">
            <v>183653.83433483401</v>
          </cell>
          <cell r="B1071">
            <v>-25.087476606764699</v>
          </cell>
          <cell r="C1071">
            <v>33.7608817344451</v>
          </cell>
        </row>
        <row r="1072">
          <cell r="A1072">
            <v>185353.16234148099</v>
          </cell>
          <cell r="B1072">
            <v>-25.166054611365901</v>
          </cell>
          <cell r="C1072">
            <v>33.327432793901799</v>
          </cell>
        </row>
        <row r="1073">
          <cell r="A1073">
            <v>187068.21403658</v>
          </cell>
          <cell r="B1073">
            <v>-25.244609709049001</v>
          </cell>
          <cell r="C1073">
            <v>32.890590716251701</v>
          </cell>
        </row>
        <row r="1074">
          <cell r="A1074">
            <v>188799.13490962901</v>
          </cell>
          <cell r="B1074">
            <v>-25.323141904611099</v>
          </cell>
          <cell r="C1074">
            <v>32.450350730380102</v>
          </cell>
        </row>
        <row r="1075">
          <cell r="A1075">
            <v>190546.07179632399</v>
          </cell>
          <cell r="B1075">
            <v>-25.401651207835101</v>
          </cell>
          <cell r="C1075">
            <v>32.006708402250297</v>
          </cell>
        </row>
        <row r="1076">
          <cell r="A1076">
            <v>192309.17289101501</v>
          </cell>
          <cell r="B1076">
            <v>-25.480137633724201</v>
          </cell>
          <cell r="C1076">
            <v>31.559659642033299</v>
          </cell>
        </row>
        <row r="1077">
          <cell r="A1077">
            <v>194088.587759277</v>
          </cell>
          <cell r="B1077">
            <v>-25.558601202737801</v>
          </cell>
          <cell r="C1077">
            <v>31.1092007111816</v>
          </cell>
        </row>
        <row r="1078">
          <cell r="A1078">
            <v>195884.46735059799</v>
          </cell>
          <cell r="B1078">
            <v>-25.637041941029299</v>
          </cell>
          <cell r="C1078">
            <v>30.655328229437099</v>
          </cell>
        </row>
        <row r="1079">
          <cell r="A1079">
            <v>197696.96401118601</v>
          </cell>
          <cell r="B1079">
            <v>-25.715459880684499</v>
          </cell>
          <cell r="C1079">
            <v>30.198039181762301</v>
          </cell>
        </row>
        <row r="1080">
          <cell r="A1080">
            <v>199526.23149688699</v>
          </cell>
          <cell r="B1080">
            <v>-25.793855059961601</v>
          </cell>
          <cell r="C1080">
            <v>29.737330925193898</v>
          </cell>
        </row>
        <row r="1081">
          <cell r="A1081">
            <v>201372.42498623801</v>
          </cell>
          <cell r="B1081">
            <v>-25.8722275235315</v>
          </cell>
          <cell r="C1081">
            <v>29.273201195599999</v>
          </cell>
        </row>
        <row r="1082">
          <cell r="A1082">
            <v>203235.70109362199</v>
          </cell>
          <cell r="B1082">
            <v>-25.950577322719301</v>
          </cell>
          <cell r="C1082">
            <v>28.805648114340801</v>
          </cell>
        </row>
        <row r="1083">
          <cell r="A1083">
            <v>205116.217882556</v>
          </cell>
          <cell r="B1083">
            <v>-26.0289045157452</v>
          </cell>
          <cell r="C1083">
            <v>28.3346701948178</v>
          </cell>
        </row>
        <row r="1084">
          <cell r="A1084">
            <v>207014.13487910401</v>
          </cell>
          <cell r="B1084">
            <v>-26.107209167966701</v>
          </cell>
          <cell r="C1084">
            <v>27.860266348905199</v>
          </cell>
        </row>
        <row r="1085">
          <cell r="A1085">
            <v>208929.61308540401</v>
          </cell>
          <cell r="B1085">
            <v>-26.185491352119801</v>
          </cell>
          <cell r="C1085">
            <v>27.382435893253799</v>
          </cell>
        </row>
        <row r="1086">
          <cell r="A1086">
            <v>210862.81499332801</v>
          </cell>
          <cell r="B1086">
            <v>-26.2637511485601</v>
          </cell>
          <cell r="C1086">
            <v>26.901178555454202</v>
          </cell>
        </row>
        <row r="1087">
          <cell r="A1087">
            <v>212813.90459827101</v>
          </cell>
          <cell r="B1087">
            <v>-26.3419886455039</v>
          </cell>
          <cell r="C1087">
            <v>26.416494480054102</v>
          </cell>
        </row>
        <row r="1088">
          <cell r="A1088">
            <v>214783.04741305299</v>
          </cell>
          <cell r="B1088">
            <v>-26.420203939266798</v>
          </cell>
          <cell r="C1088">
            <v>25.9283842344175</v>
          </cell>
        </row>
        <row r="1089">
          <cell r="A1089">
            <v>216770.41048196901</v>
          </cell>
          <cell r="B1089">
            <v>-26.498397134503499</v>
          </cell>
          <cell r="C1089">
            <v>25.436848814412802</v>
          </cell>
        </row>
        <row r="1090">
          <cell r="A1090">
            <v>218776.162394955</v>
          </cell>
          <cell r="B1090">
            <v>-26.576568344443402</v>
          </cell>
          <cell r="C1090">
            <v>24.941889649926001</v>
          </cell>
        </row>
        <row r="1091">
          <cell r="A1091">
            <v>220800.47330188999</v>
          </cell>
          <cell r="B1091">
            <v>-26.654717691126901</v>
          </cell>
          <cell r="C1091">
            <v>24.443508610178402</v>
          </cell>
        </row>
        <row r="1092">
          <cell r="A1092">
            <v>222843.51492702999</v>
          </cell>
          <cell r="B1092">
            <v>-26.732845305637799</v>
          </cell>
          <cell r="C1092">
            <v>23.9417080088501</v>
          </cell>
        </row>
        <row r="1093">
          <cell r="A1093">
            <v>224905.46058357801</v>
          </cell>
          <cell r="B1093">
            <v>-26.810951328334401</v>
          </cell>
          <cell r="C1093">
            <v>23.436490608986201</v>
          </cell>
        </row>
        <row r="1094">
          <cell r="A1094">
            <v>226986.48518838201</v>
          </cell>
          <cell r="B1094">
            <v>-26.889035909076899</v>
          </cell>
          <cell r="C1094">
            <v>22.927859627683802</v>
          </cell>
        </row>
        <row r="1095">
          <cell r="A1095">
            <v>229086.76527677701</v>
          </cell>
          <cell r="B1095">
            <v>-26.967099207452801</v>
          </cell>
          <cell r="C1095">
            <v>22.415818740543799</v>
          </cell>
        </row>
        <row r="1096">
          <cell r="A1096">
            <v>231206.479017559</v>
          </cell>
          <cell r="B1096">
            <v>-27.045141392997699</v>
          </cell>
          <cell r="C1096">
            <v>21.9003720858774</v>
          </cell>
        </row>
        <row r="1097">
          <cell r="A1097">
            <v>233345.8062281</v>
          </cell>
          <cell r="B1097">
            <v>-27.123162645413199</v>
          </cell>
          <cell r="C1097">
            <v>21.381524268654399</v>
          </cell>
        </row>
        <row r="1098">
          <cell r="A1098">
            <v>235504.92838960001</v>
          </cell>
          <cell r="B1098">
            <v>-27.201163154779699</v>
          </cell>
          <cell r="C1098">
            <v>20.859280364187502</v>
          </cell>
        </row>
        <row r="1099">
          <cell r="A1099">
            <v>237684.02866248699</v>
          </cell>
          <cell r="B1099">
            <v>-27.279143121765902</v>
          </cell>
          <cell r="C1099">
            <v>20.333645921531101</v>
          </cell>
        </row>
        <row r="1100">
          <cell r="A1100">
            <v>239883.29190194799</v>
          </cell>
          <cell r="B1100">
            <v>-27.3571027578318</v>
          </cell>
          <cell r="C1100">
            <v>19.8046269665906</v>
          </cell>
        </row>
        <row r="1101">
          <cell r="A1101">
            <v>242102.904673618</v>
          </cell>
          <cell r="B1101">
            <v>-27.4350422854275</v>
          </cell>
          <cell r="C1101">
            <v>19.2722300049303</v>
          </cell>
        </row>
        <row r="1102">
          <cell r="A1102">
            <v>244343.05526939701</v>
          </cell>
          <cell r="B1102">
            <v>-27.512961938186098</v>
          </cell>
          <cell r="C1102">
            <v>18.736462024262799</v>
          </cell>
        </row>
        <row r="1103">
          <cell r="A1103">
            <v>246603.93372343399</v>
          </cell>
          <cell r="B1103">
            <v>-27.590861961109901</v>
          </cell>
          <cell r="C1103">
            <v>18.197330496612398</v>
          </cell>
        </row>
        <row r="1104">
          <cell r="A1104">
            <v>248885.73182823899</v>
          </cell>
          <cell r="B1104">
            <v>-27.668742610750101</v>
          </cell>
          <cell r="C1104">
            <v>17.654843380141301</v>
          </cell>
        </row>
        <row r="1105">
          <cell r="A1105">
            <v>251188.643150958</v>
          </cell>
          <cell r="B1105">
            <v>-27.746604155380702</v>
          </cell>
          <cell r="C1105">
            <v>17.109009120619501</v>
          </cell>
        </row>
        <row r="1106">
          <cell r="A1106">
            <v>253512.86304979</v>
          </cell>
          <cell r="B1106">
            <v>-27.824446875163499</v>
          </cell>
          <cell r="C1106">
            <v>16.559836652541499</v>
          </cell>
        </row>
        <row r="1107">
          <cell r="A1107">
            <v>255858.58869056401</v>
          </cell>
          <cell r="B1107">
            <v>-27.902271062305601</v>
          </cell>
          <cell r="C1107">
            <v>16.007335399856998</v>
          </cell>
        </row>
        <row r="1108">
          <cell r="A1108">
            <v>258226.01906345901</v>
          </cell>
          <cell r="B1108">
            <v>-27.980077021209599</v>
          </cell>
          <cell r="C1108">
            <v>15.4515152763261</v>
          </cell>
        </row>
        <row r="1109">
          <cell r="A1109">
            <v>260615.35499988901</v>
          </cell>
          <cell r="B1109">
            <v>-28.0578650686145</v>
          </cell>
          <cell r="C1109">
            <v>14.892386685468299</v>
          </cell>
        </row>
        <row r="1110">
          <cell r="A1110">
            <v>263026.799189538</v>
          </cell>
          <cell r="B1110">
            <v>-28.135635533726902</v>
          </cell>
          <cell r="C1110">
            <v>14.3299605201069</v>
          </cell>
        </row>
        <row r="1111">
          <cell r="A1111">
            <v>265460.55619755399</v>
          </cell>
          <cell r="B1111">
            <v>-28.221882521710398</v>
          </cell>
          <cell r="C1111">
            <v>13.7426057968023</v>
          </cell>
        </row>
        <row r="1112">
          <cell r="A1112">
            <v>267916.83248190302</v>
          </cell>
          <cell r="B1112">
            <v>-28.2997431831866</v>
          </cell>
          <cell r="C1112">
            <v>13.173082214702299</v>
          </cell>
        </row>
        <row r="1113">
          <cell r="A1113">
            <v>270395.83641088399</v>
          </cell>
          <cell r="B1113">
            <v>-28.3775887289904</v>
          </cell>
          <cell r="C1113">
            <v>12.600286411953901</v>
          </cell>
        </row>
        <row r="1114">
          <cell r="A1114">
            <v>272897.77828080399</v>
          </cell>
          <cell r="B1114">
            <v>-28.455419546075898</v>
          </cell>
          <cell r="C1114">
            <v>12.024231110218601</v>
          </cell>
        </row>
        <row r="1115">
          <cell r="A1115">
            <v>275422.87033381598</v>
          </cell>
          <cell r="B1115">
            <v>-28.533236034281199</v>
          </cell>
          <cell r="C1115">
            <v>11.444929512998399</v>
          </cell>
        </row>
        <row r="1116">
          <cell r="A1116">
            <v>277971.32677592803</v>
          </cell>
          <cell r="B1116">
            <v>-28.611038606400999</v>
          </cell>
          <cell r="C1116">
            <v>10.8623953025921</v>
          </cell>
        </row>
        <row r="1117">
          <cell r="A1117">
            <v>280543.36379517103</v>
          </cell>
          <cell r="B1117">
            <v>-28.688827688245699</v>
          </cell>
          <cell r="C1117">
            <v>10.2766426365671</v>
          </cell>
        </row>
        <row r="1118">
          <cell r="A1118">
            <v>283139.19957993698</v>
          </cell>
          <cell r="B1118">
            <v>-28.7666037186906</v>
          </cell>
          <cell r="C1118">
            <v>9.6876861437344601</v>
          </cell>
        </row>
        <row r="1119">
          <cell r="A1119">
            <v>285759.05433749402</v>
          </cell>
          <cell r="B1119">
            <v>-28.844367149710902</v>
          </cell>
          <cell r="C1119">
            <v>9.0955409196163703</v>
          </cell>
        </row>
        <row r="1120">
          <cell r="A1120">
            <v>288403.15031265997</v>
          </cell>
          <cell r="B1120">
            <v>-28.9221184464053</v>
          </cell>
          <cell r="C1120">
            <v>8.5002225213986993</v>
          </cell>
        </row>
        <row r="1121">
          <cell r="A1121">
            <v>291071.71180665999</v>
          </cell>
          <cell r="B1121">
            <v>-28.999858087005698</v>
          </cell>
          <cell r="C1121">
            <v>7.9017469623542302</v>
          </cell>
        </row>
        <row r="1122">
          <cell r="A1122">
            <v>293764.96519615297</v>
          </cell>
          <cell r="B1122">
            <v>-29.077586562874199</v>
          </cell>
          <cell r="C1122">
            <v>7.3001307057304698</v>
          </cell>
        </row>
        <row r="1123">
          <cell r="A1123">
            <v>296483.138952434</v>
          </cell>
          <cell r="B1123">
            <v>-29.1553043784855</v>
          </cell>
          <cell r="C1123">
            <v>6.6953906580908402</v>
          </cell>
        </row>
        <row r="1124">
          <cell r="A1124">
            <v>299226.463660818</v>
          </cell>
          <cell r="B1124">
            <v>-29.233012051396098</v>
          </cell>
          <cell r="C1124">
            <v>6.08754416209959</v>
          </cell>
        </row>
        <row r="1125">
          <cell r="A1125">
            <v>301995.17204020103</v>
          </cell>
          <cell r="B1125">
            <v>-29.310710112198699</v>
          </cell>
          <cell r="C1125">
            <v>5.4766089887425302</v>
          </cell>
        </row>
        <row r="1126">
          <cell r="A1126">
            <v>304789.49896279798</v>
          </cell>
          <cell r="B1126">
            <v>-29.388399104461801</v>
          </cell>
          <cell r="C1126">
            <v>4.86260332897269</v>
          </cell>
        </row>
        <row r="1127">
          <cell r="A1127">
            <v>307609.681474071</v>
          </cell>
          <cell r="B1127">
            <v>-29.4660795846555</v>
          </cell>
          <cell r="C1127">
            <v>4.2455457847733804</v>
          </cell>
        </row>
        <row r="1128">
          <cell r="A1128">
            <v>310455.95881283499</v>
          </cell>
          <cell r="B1128">
            <v>-29.543752122061001</v>
          </cell>
          <cell r="C1128">
            <v>3.6254553596313399</v>
          </cell>
        </row>
        <row r="1129">
          <cell r="A1129">
            <v>313328.57243155799</v>
          </cell>
          <cell r="B1129">
            <v>-29.621417298665399</v>
          </cell>
          <cell r="C1129">
            <v>3.0023514484084699</v>
          </cell>
        </row>
        <row r="1130">
          <cell r="A1130">
            <v>316227.76601683698</v>
          </cell>
          <cell r="B1130">
            <v>-29.699075709041001</v>
          </cell>
          <cell r="C1130">
            <v>2.37625382660657</v>
          </cell>
        </row>
        <row r="1131">
          <cell r="A1131">
            <v>319153.78551007499</v>
          </cell>
          <cell r="B1131">
            <v>-29.7767279602092</v>
          </cell>
          <cell r="C1131">
            <v>1.7471826390160199</v>
          </cell>
        </row>
        <row r="1132">
          <cell r="A1132">
            <v>322106.87912834302</v>
          </cell>
          <cell r="B1132">
            <v>-29.8543746714885</v>
          </cell>
          <cell r="C1132">
            <v>1.11515838774111</v>
          </cell>
        </row>
        <row r="1133">
          <cell r="A1133">
            <v>325087.29738543398</v>
          </cell>
          <cell r="B1133">
            <v>-29.932016474326499</v>
          </cell>
          <cell r="C1133">
            <v>0.480201919595516</v>
          </cell>
        </row>
        <row r="1134">
          <cell r="A1134">
            <v>328095.29311311903</v>
          </cell>
          <cell r="B1134">
            <v>-30.009654012116599</v>
          </cell>
          <cell r="C1134">
            <v>-0.15766558714426901</v>
          </cell>
        </row>
        <row r="1135">
          <cell r="A1135">
            <v>331131.12148258998</v>
          </cell>
          <cell r="B1135">
            <v>-30.087287939998198</v>
          </cell>
          <cell r="C1135">
            <v>-0.798422636628072</v>
          </cell>
        </row>
        <row r="1136">
          <cell r="A1136">
            <v>334195.04002611397</v>
          </cell>
          <cell r="B1136">
            <v>-30.164918924641899</v>
          </cell>
          <cell r="C1136">
            <v>-1.4420474299756201</v>
          </cell>
        </row>
        <row r="1137">
          <cell r="A1137">
            <v>337287.30865886802</v>
          </cell>
          <cell r="B1137">
            <v>-30.242547644018</v>
          </cell>
          <cell r="C1137">
            <v>-2.08851788048224</v>
          </cell>
        </row>
        <row r="1138">
          <cell r="A1138">
            <v>340408.189701</v>
          </cell>
          <cell r="B1138">
            <v>-30.320174787149799</v>
          </cell>
          <cell r="C1138">
            <v>-2.7378116294907802</v>
          </cell>
        </row>
        <row r="1139">
          <cell r="A1139">
            <v>343557.94789987401</v>
          </cell>
          <cell r="B1139">
            <v>-30.397801053852099</v>
          </cell>
          <cell r="C1139">
            <v>-3.3899060629367499</v>
          </cell>
        </row>
        <row r="1140">
          <cell r="A1140">
            <v>346736.85045253101</v>
          </cell>
          <cell r="B1140">
            <v>-30.475427154452699</v>
          </cell>
          <cell r="C1140">
            <v>-4.0447783285814998</v>
          </cell>
        </row>
        <row r="1141">
          <cell r="A1141">
            <v>349945.16702835599</v>
          </cell>
          <cell r="B1141">
            <v>-30.553053809501101</v>
          </cell>
          <cell r="C1141">
            <v>-4.7024053539291897</v>
          </cell>
        </row>
        <row r="1142">
          <cell r="A1142">
            <v>353183.16979195602</v>
          </cell>
          <cell r="B1142">
            <v>-30.628051417425802</v>
          </cell>
          <cell r="C1142">
            <v>-5.3642491994384196</v>
          </cell>
        </row>
        <row r="1143">
          <cell r="A1143">
            <v>356451.13342624297</v>
          </cell>
          <cell r="B1143">
            <v>-30.7056299903963</v>
          </cell>
          <cell r="C1143">
            <v>-6.0273587971067997</v>
          </cell>
        </row>
        <row r="1144">
          <cell r="A1144">
            <v>359749.33515574201</v>
          </cell>
          <cell r="B1144">
            <v>-30.7832103305381</v>
          </cell>
          <cell r="C1144">
            <v>-6.69315391602556</v>
          </cell>
        </row>
        <row r="1145">
          <cell r="A1145">
            <v>363078.05477009999</v>
          </cell>
          <cell r="B1145">
            <v>-30.860793176761199</v>
          </cell>
          <cell r="C1145">
            <v>-7.3616108238133302</v>
          </cell>
        </row>
        <row r="1146">
          <cell r="A1146">
            <v>366437.57464783301</v>
          </cell>
          <cell r="B1146">
            <v>-30.938379276176299</v>
          </cell>
          <cell r="C1146">
            <v>-8.0327056687797906</v>
          </cell>
        </row>
        <row r="1147">
          <cell r="A1147">
            <v>369828.17978026503</v>
          </cell>
          <cell r="B1147">
            <v>-31.0159693837155</v>
          </cell>
          <cell r="C1147">
            <v>-8.7064145021690198</v>
          </cell>
        </row>
        <row r="1148">
          <cell r="A1148">
            <v>373250.15779571998</v>
          </cell>
          <cell r="B1148">
            <v>-31.093564261742301</v>
          </cell>
          <cell r="C1148">
            <v>-9.38271330116177</v>
          </cell>
        </row>
        <row r="1149">
          <cell r="A1149">
            <v>376703.79898390803</v>
          </cell>
          <cell r="B1149">
            <v>-31.171164679649301</v>
          </cell>
          <cell r="C1149">
            <v>-10.061577992630401</v>
          </cell>
        </row>
        <row r="1150">
          <cell r="A1150">
            <v>380189.39632056101</v>
          </cell>
          <cell r="B1150">
            <v>-31.248771413449202</v>
          </cell>
          <cell r="C1150">
            <v>-10.7429844776736</v>
          </cell>
        </row>
        <row r="1151">
          <cell r="A1151">
            <v>383707.24549227802</v>
          </cell>
          <cell r="B1151">
            <v>-31.326385245353499</v>
          </cell>
          <cell r="C1151">
            <v>-11.4269086569316</v>
          </cell>
        </row>
        <row r="1152">
          <cell r="A1152">
            <v>387257.644921617</v>
          </cell>
          <cell r="B1152">
            <v>-31.4040069633472</v>
          </cell>
          <cell r="C1152">
            <v>-12.113326456700101</v>
          </cell>
        </row>
        <row r="1153">
          <cell r="A1153">
            <v>390840.89579240099</v>
          </cell>
          <cell r="B1153">
            <v>-31.481637360754799</v>
          </cell>
          <cell r="C1153">
            <v>-12.8022138558613</v>
          </cell>
        </row>
        <row r="1154">
          <cell r="A1154">
            <v>394457.30207527801</v>
          </cell>
          <cell r="B1154">
            <v>-31.559277235803101</v>
          </cell>
          <cell r="C1154">
            <v>-13.4935469136365</v>
          </cell>
        </row>
        <row r="1155">
          <cell r="A1155">
            <v>398107.17055349599</v>
          </cell>
          <cell r="B1155">
            <v>-31.636927391179501</v>
          </cell>
          <cell r="C1155">
            <v>-14.187301798192699</v>
          </cell>
        </row>
        <row r="1156">
          <cell r="A1156">
            <v>401790.81084893999</v>
          </cell>
          <cell r="B1156">
            <v>-31.714588633590399</v>
          </cell>
          <cell r="C1156">
            <v>-14.8834548161072</v>
          </cell>
        </row>
        <row r="1157">
          <cell r="A1157">
            <v>405508.53544838302</v>
          </cell>
          <cell r="B1157">
            <v>-31.792261773317701</v>
          </cell>
          <cell r="C1157">
            <v>-15.5819824427236</v>
          </cell>
        </row>
        <row r="1158">
          <cell r="A1158">
            <v>409260.65973001003</v>
          </cell>
          <cell r="B1158">
            <v>-31.869947623779801</v>
          </cell>
          <cell r="C1158">
            <v>-16.2828613534138</v>
          </cell>
        </row>
        <row r="1159">
          <cell r="A1159">
            <v>413047.50199016102</v>
          </cell>
          <cell r="B1159">
            <v>-31.947647001095799</v>
          </cell>
          <cell r="C1159">
            <v>-16.986068455770901</v>
          </cell>
        </row>
        <row r="1160">
          <cell r="A1160">
            <v>416869.38347033499</v>
          </cell>
          <cell r="B1160">
            <v>-32.025360723657101</v>
          </cell>
          <cell r="C1160">
            <v>-17.691580922769599</v>
          </cell>
        </row>
        <row r="1161">
          <cell r="A1161">
            <v>420726.628384443</v>
          </cell>
          <cell r="B1161">
            <v>-32.103089611708597</v>
          </cell>
          <cell r="C1161">
            <v>-18.399376226908</v>
          </cell>
        </row>
        <row r="1162">
          <cell r="A1162">
            <v>424619.563946312</v>
          </cell>
          <cell r="B1162">
            <v>-32.1808344869428</v>
          </cell>
          <cell r="C1162">
            <v>-19.109432175379599</v>
          </cell>
        </row>
        <row r="1163">
          <cell r="A1163">
            <v>428548.52039743902</v>
          </cell>
          <cell r="B1163">
            <v>-32.258596172108497</v>
          </cell>
          <cell r="C1163">
            <v>-19.8217269463013</v>
          </cell>
        </row>
        <row r="1164">
          <cell r="A1164">
            <v>432513.83103500801</v>
          </cell>
          <cell r="B1164">
            <v>-32.336375490640002</v>
          </cell>
          <cell r="C1164">
            <v>-20.5362391260389</v>
          </cell>
        </row>
        <row r="1165">
          <cell r="A1165">
            <v>436515.83224016498</v>
          </cell>
          <cell r="B1165">
            <v>-32.414173266307998</v>
          </cell>
          <cell r="C1165">
            <v>-21.252947747673801</v>
          </cell>
        </row>
        <row r="1166">
          <cell r="A1166">
            <v>440554.863506553</v>
          </cell>
          <cell r="B1166">
            <v>-32.486146657528202</v>
          </cell>
          <cell r="C1166">
            <v>-21.934624030310601</v>
          </cell>
        </row>
        <row r="1167">
          <cell r="A1167">
            <v>444631.26746910799</v>
          </cell>
          <cell r="B1167">
            <v>-32.563935581308101</v>
          </cell>
          <cell r="C1167">
            <v>-22.655000388933502</v>
          </cell>
        </row>
        <row r="1168">
          <cell r="A1168">
            <v>448745.38993313198</v>
          </cell>
          <cell r="B1168">
            <v>-32.641745618937101</v>
          </cell>
          <cell r="C1168">
            <v>-23.377506183270199</v>
          </cell>
        </row>
        <row r="1169">
          <cell r="A1169">
            <v>452897.57990362</v>
          </cell>
          <cell r="B1169">
            <v>-32.7195776052464</v>
          </cell>
          <cell r="C1169">
            <v>-24.102122683836502</v>
          </cell>
        </row>
        <row r="1170">
          <cell r="A1170">
            <v>457088.18961487501</v>
          </cell>
          <cell r="B1170">
            <v>-32.797432374218097</v>
          </cell>
          <cell r="C1170">
            <v>-24.828831822836499</v>
          </cell>
        </row>
        <row r="1171">
          <cell r="A1171">
            <v>461317.57456037903</v>
          </cell>
          <cell r="B1171">
            <v>-32.875310758870498</v>
          </cell>
          <cell r="C1171">
            <v>-25.557616240696898</v>
          </cell>
        </row>
        <row r="1172">
          <cell r="A1172">
            <v>465586.09352295898</v>
          </cell>
          <cell r="B1172">
            <v>-32.953213591203202</v>
          </cell>
          <cell r="C1172">
            <v>-26.288459334172899</v>
          </cell>
        </row>
        <row r="1173">
          <cell r="A1173">
            <v>469894.10860521498</v>
          </cell>
          <cell r="B1173">
            <v>-33.031141702209297</v>
          </cell>
          <cell r="C1173">
            <v>-27.021345306120999</v>
          </cell>
        </row>
        <row r="1174">
          <cell r="A1174">
            <v>474241.98526024399</v>
          </cell>
          <cell r="B1174">
            <v>-33.109095921963402</v>
          </cell>
          <cell r="C1174">
            <v>-27.7562592170298</v>
          </cell>
        </row>
        <row r="1175">
          <cell r="A1175">
            <v>478630.09232263803</v>
          </cell>
          <cell r="B1175">
            <v>-33.187077079794697</v>
          </cell>
          <cell r="C1175">
            <v>-28.493187038412</v>
          </cell>
        </row>
        <row r="1176">
          <cell r="A1176">
            <v>483058.80203977198</v>
          </cell>
          <cell r="B1176">
            <v>-33.2650860045526</v>
          </cell>
          <cell r="C1176">
            <v>-29.232115708171001</v>
          </cell>
        </row>
        <row r="1177">
          <cell r="A1177">
            <v>487528.490103385</v>
          </cell>
          <cell r="B1177">
            <v>-33.343123524976903</v>
          </cell>
          <cell r="C1177">
            <v>-29.973033188062502</v>
          </cell>
        </row>
        <row r="1178">
          <cell r="A1178">
            <v>492039.53568145097</v>
          </cell>
          <cell r="B1178">
            <v>-33.421190470182403</v>
          </cell>
          <cell r="C1178">
            <v>-30.715928523393401</v>
          </cell>
        </row>
        <row r="1179">
          <cell r="A1179">
            <v>496592.32145033497</v>
          </cell>
          <cell r="B1179">
            <v>-33.499287670271102</v>
          </cell>
          <cell r="C1179">
            <v>-31.4607919050897</v>
          </cell>
        </row>
        <row r="1180">
          <cell r="A1180">
            <v>501187.23362727201</v>
          </cell>
          <cell r="B1180">
            <v>-33.577415957083502</v>
          </cell>
          <cell r="C1180">
            <v>-32.207614734308997</v>
          </cell>
        </row>
        <row r="1181">
          <cell r="A1181">
            <v>505824.66200311302</v>
          </cell>
          <cell r="B1181">
            <v>-33.655576165104598</v>
          </cell>
          <cell r="C1181">
            <v>-32.956389689757501</v>
          </cell>
        </row>
        <row r="1182">
          <cell r="A1182">
            <v>510504.99997540598</v>
          </cell>
          <cell r="B1182">
            <v>-33.733769132538299</v>
          </cell>
          <cell r="C1182">
            <v>-33.707110797913998</v>
          </cell>
        </row>
        <row r="1183">
          <cell r="A1183">
            <v>515228.64458175597</v>
          </cell>
          <cell r="B1183">
            <v>-33.8119957025677</v>
          </cell>
          <cell r="C1183">
            <v>-34.459773506357202</v>
          </cell>
        </row>
        <row r="1184">
          <cell r="A1184">
            <v>519995.99653351598</v>
          </cell>
          <cell r="B1184">
            <v>-33.8902567248184</v>
          </cell>
          <cell r="C1184">
            <v>-35.214374760433302</v>
          </cell>
        </row>
        <row r="1185">
          <cell r="A1185">
            <v>524807.46024977195</v>
          </cell>
          <cell r="B1185">
            <v>-33.968553057044197</v>
          </cell>
          <cell r="C1185">
            <v>-35.970913083508499</v>
          </cell>
        </row>
        <row r="1186">
          <cell r="A1186">
            <v>529663.44389165798</v>
          </cell>
          <cell r="B1186">
            <v>-34.043485314526102</v>
          </cell>
          <cell r="C1186">
            <v>-36.740018326303797</v>
          </cell>
        </row>
        <row r="1187">
          <cell r="A1187">
            <v>534564.35939697095</v>
          </cell>
          <cell r="B1187">
            <v>-34.121780210871101</v>
          </cell>
          <cell r="C1187">
            <v>-37.500618869586901</v>
          </cell>
        </row>
        <row r="1188">
          <cell r="A1188">
            <v>539510.62251512695</v>
          </cell>
          <cell r="B1188">
            <v>-34.200111520799702</v>
          </cell>
          <cell r="C1188">
            <v>-38.263165315485303</v>
          </cell>
        </row>
        <row r="1189">
          <cell r="A1189">
            <v>544502.65284242004</v>
          </cell>
          <cell r="B1189">
            <v>-34.278480128320801</v>
          </cell>
          <cell r="C1189">
            <v>-39.027663429796497</v>
          </cell>
        </row>
        <row r="1190">
          <cell r="A1190">
            <v>549540.87385762401</v>
          </cell>
          <cell r="B1190">
            <v>-34.356886937641903</v>
          </cell>
          <cell r="C1190">
            <v>-39.794121023040297</v>
          </cell>
        </row>
        <row r="1191">
          <cell r="A1191">
            <v>554625.71295791003</v>
          </cell>
          <cell r="B1191">
            <v>-34.435332876663203</v>
          </cell>
          <cell r="C1191">
            <v>-40.562548059069201</v>
          </cell>
        </row>
        <row r="1192">
          <cell r="A1192">
            <v>559757.60149510996</v>
          </cell>
          <cell r="B1192">
            <v>-34.513818900871698</v>
          </cell>
          <cell r="C1192">
            <v>-41.332956769888</v>
          </cell>
        </row>
        <row r="1193">
          <cell r="A1193">
            <v>564936.97481230204</v>
          </cell>
          <cell r="B1193">
            <v>-34.592345997665198</v>
          </cell>
          <cell r="C1193">
            <v>-42.105361777220999</v>
          </cell>
        </row>
        <row r="1194">
          <cell r="A1194">
            <v>570164.27228074695</v>
          </cell>
          <cell r="B1194">
            <v>-34.670915191142001</v>
          </cell>
          <cell r="C1194">
            <v>-42.879780221451398</v>
          </cell>
        </row>
        <row r="1195">
          <cell r="A1195">
            <v>575439.93733715604</v>
          </cell>
          <cell r="B1195">
            <v>-34.749527547388602</v>
          </cell>
          <cell r="C1195">
            <v>-43.656231898614898</v>
          </cell>
        </row>
        <row r="1196">
          <cell r="A1196">
            <v>580764.41752131202</v>
          </cell>
          <cell r="B1196">
            <v>-34.828184180305499</v>
          </cell>
          <cell r="C1196">
            <v>-44.434739406231699</v>
          </cell>
        </row>
        <row r="1197">
          <cell r="A1197">
            <v>586138.164514028</v>
          </cell>
          <cell r="B1197">
            <v>-34.906886258005898</v>
          </cell>
          <cell r="C1197">
            <v>-45.215328298843502</v>
          </cell>
        </row>
        <row r="1198">
          <cell r="A1198">
            <v>591561.63417547406</v>
          </cell>
          <cell r="B1198">
            <v>-34.985635009828798</v>
          </cell>
          <cell r="C1198">
            <v>-45.998027254249003</v>
          </cell>
        </row>
        <row r="1199">
          <cell r="A1199">
            <v>597035.28658383596</v>
          </cell>
          <cell r="B1199">
            <v>-35.064431734003499</v>
          </cell>
          <cell r="C1199">
            <v>-46.782868251565702</v>
          </cell>
        </row>
        <row r="1200">
          <cell r="A1200">
            <v>602559.58607435797</v>
          </cell>
          <cell r="B1200">
            <v>-35.1432778060083</v>
          </cell>
          <cell r="C1200">
            <v>-47.569886762390901</v>
          </cell>
        </row>
        <row r="1201">
          <cell r="A1201">
            <v>608135.00127871695</v>
          </cell>
          <cell r="B1201">
            <v>-35.222174687658097</v>
          </cell>
          <cell r="C1201">
            <v>-48.359121956548101</v>
          </cell>
        </row>
        <row r="1202">
          <cell r="A1202">
            <v>613762.00516479404</v>
          </cell>
          <cell r="B1202">
            <v>-35.301123936962398</v>
          </cell>
          <cell r="C1202">
            <v>-49.150616924096198</v>
          </cell>
        </row>
        <row r="1203">
          <cell r="A1203">
            <v>619441.07507678098</v>
          </cell>
          <cell r="B1203">
            <v>-35.392678104888198</v>
          </cell>
          <cell r="C1203">
            <v>-49.942535509957402</v>
          </cell>
        </row>
        <row r="1204">
          <cell r="A1204">
            <v>625172.69277568604</v>
          </cell>
          <cell r="B1204">
            <v>-35.471958705387699</v>
          </cell>
          <cell r="C1204">
            <v>-50.738550410749198</v>
          </cell>
        </row>
        <row r="1205">
          <cell r="A1205">
            <v>630957.34448019206</v>
          </cell>
          <cell r="B1205">
            <v>-35.551300940262202</v>
          </cell>
          <cell r="C1205">
            <v>-51.536973535140099</v>
          </cell>
        </row>
        <row r="1206">
          <cell r="A1206">
            <v>636795.52090791601</v>
          </cell>
          <cell r="B1206">
            <v>-35.630706936360703</v>
          </cell>
          <cell r="C1206">
            <v>-52.3378660387568</v>
          </cell>
        </row>
        <row r="1207">
          <cell r="A1207">
            <v>642687.71731701901</v>
          </cell>
          <cell r="B1207">
            <v>-35.710178979806997</v>
          </cell>
          <cell r="C1207">
            <v>-53.141294425093399</v>
          </cell>
        </row>
        <row r="1208">
          <cell r="A1208">
            <v>648634.43354823801</v>
          </cell>
          <cell r="B1208">
            <v>-35.789719531018903</v>
          </cell>
          <cell r="C1208">
            <v>-53.9473309193598</v>
          </cell>
        </row>
        <row r="1209">
          <cell r="A1209">
            <v>654636.17406727397</v>
          </cell>
          <cell r="B1209">
            <v>-35.869331240583101</v>
          </cell>
          <cell r="C1209">
            <v>-54.756053881567802</v>
          </cell>
        </row>
        <row r="1210">
          <cell r="A1210">
            <v>660693.44800759596</v>
          </cell>
          <cell r="B1210">
            <v>-35.949016965934803</v>
          </cell>
          <cell r="C1210">
            <v>-55.567548264937102</v>
          </cell>
        </row>
        <row r="1211">
          <cell r="A1211">
            <v>666806.76921362104</v>
          </cell>
          <cell r="B1211">
            <v>-36.028779788766698</v>
          </cell>
          <cell r="C1211">
            <v>-56.381906126887401</v>
          </cell>
        </row>
        <row r="1212">
          <cell r="A1212">
            <v>672976.65628431796</v>
          </cell>
          <cell r="B1212">
            <v>-36.108623033051998</v>
          </cell>
          <cell r="C1212">
            <v>-57.199227201346901</v>
          </cell>
        </row>
        <row r="1213">
          <cell r="A1213">
            <v>679203.63261718396</v>
          </cell>
          <cell r="B1213">
            <v>-36.188550283517699</v>
          </cell>
          <cell r="C1213">
            <v>-58.019619542935303</v>
          </cell>
        </row>
        <row r="1214">
          <cell r="A1214">
            <v>685488.22645266203</v>
          </cell>
          <cell r="B1214">
            <v>-36.268565404347001</v>
          </cell>
          <cell r="C1214">
            <v>-58.843200255805101</v>
          </cell>
        </row>
        <row r="1215">
          <cell r="A1215">
            <v>691830.97091893596</v>
          </cell>
          <cell r="B1215">
            <v>-36.348672557811298</v>
          </cell>
          <cell r="C1215">
            <v>-59.670096322722401</v>
          </cell>
        </row>
        <row r="1216">
          <cell r="A1216">
            <v>698232.404077171</v>
          </cell>
          <cell r="B1216">
            <v>-36.428876222435001</v>
          </cell>
          <cell r="C1216">
            <v>-60.500445553468403</v>
          </cell>
        </row>
        <row r="1217">
          <cell r="A1217">
            <v>704693.06896714598</v>
          </cell>
          <cell r="B1217">
            <v>-36.503662276966502</v>
          </cell>
          <cell r="C1217">
            <v>-61.345382531123299</v>
          </cell>
        </row>
        <row r="1218">
          <cell r="A1218">
            <v>711213.51365332899</v>
          </cell>
          <cell r="B1218">
            <v>-36.583961688526202</v>
          </cell>
          <cell r="C1218">
            <v>-62.183309984258003</v>
          </cell>
        </row>
        <row r="1219">
          <cell r="A1219">
            <v>717794.29127136106</v>
          </cell>
          <cell r="B1219">
            <v>-36.6643709632392</v>
          </cell>
          <cell r="C1219">
            <v>-63.025184893608902</v>
          </cell>
        </row>
        <row r="1220">
          <cell r="A1220">
            <v>724435.96007499006</v>
          </cell>
          <cell r="B1220">
            <v>-36.744895956596999</v>
          </cell>
          <cell r="C1220">
            <v>-63.8712012948465</v>
          </cell>
        </row>
        <row r="1221">
          <cell r="A1221">
            <v>731139.08348341705</v>
          </cell>
          <cell r="B1221">
            <v>-36.825542898857698</v>
          </cell>
          <cell r="C1221">
            <v>-64.721571633907004</v>
          </cell>
        </row>
        <row r="1222">
          <cell r="A1222">
            <v>737904.23012910096</v>
          </cell>
          <cell r="B1222">
            <v>-36.906318392295297</v>
          </cell>
          <cell r="C1222">
            <v>-65.576529178685902</v>
          </cell>
        </row>
        <row r="1223">
          <cell r="A1223">
            <v>744731.97390598804</v>
          </cell>
          <cell r="B1223">
            <v>-36.9872293990448</v>
          </cell>
          <cell r="C1223">
            <v>-66.436330900458302</v>
          </cell>
        </row>
        <row r="1224">
          <cell r="A1224">
            <v>751622.89401820605</v>
          </cell>
          <cell r="B1224">
            <v>-37.068283216384401</v>
          </cell>
          <cell r="C1224">
            <v>-67.301260939963498</v>
          </cell>
        </row>
        <row r="1225">
          <cell r="A1225">
            <v>758577.57502918295</v>
          </cell>
          <cell r="B1225">
            <v>-37.1494874353169</v>
          </cell>
          <cell r="C1225">
            <v>-68.171634805934005</v>
          </cell>
        </row>
        <row r="1226">
          <cell r="A1226">
            <v>765596.60691125598</v>
          </cell>
          <cell r="B1226">
            <v>-37.2308498769967</v>
          </cell>
          <cell r="C1226">
            <v>-69.047804497451196</v>
          </cell>
        </row>
        <row r="1227">
          <cell r="A1227">
            <v>772680.58509570197</v>
          </cell>
          <cell r="B1227">
            <v>-37.312378499756498</v>
          </cell>
          <cell r="C1227">
            <v>-69.9301647998671</v>
          </cell>
        </row>
        <row r="1228">
          <cell r="A1228">
            <v>779830.11052325903</v>
          </cell>
          <cell r="B1228">
            <v>-37.394081267016098</v>
          </cell>
          <cell r="C1228">
            <v>-70.819161083070398</v>
          </cell>
        </row>
        <row r="1229">
          <cell r="A1229">
            <v>787045.78969509795</v>
          </cell>
          <cell r="B1229">
            <v>-37.475965962902798</v>
          </cell>
          <cell r="C1229">
            <v>-71.715299038757706</v>
          </cell>
        </row>
        <row r="1230">
          <cell r="A1230">
            <v>794328.23472428205</v>
          </cell>
          <cell r="B1230">
            <v>-37.5519610639424</v>
          </cell>
          <cell r="C1230">
            <v>-72.631948524012699</v>
          </cell>
        </row>
        <row r="1231">
          <cell r="A1231">
            <v>801678.063387678</v>
          </cell>
          <cell r="B1231">
            <v>-37.634109199100799</v>
          </cell>
          <cell r="C1231">
            <v>-73.544433205579395</v>
          </cell>
        </row>
        <row r="1232">
          <cell r="A1232">
            <v>809095.89917838201</v>
          </cell>
          <cell r="B1232">
            <v>-37.716456162648797</v>
          </cell>
          <cell r="C1232">
            <v>-74.466083981756995</v>
          </cell>
        </row>
        <row r="1233">
          <cell r="A1233">
            <v>816582.37135859195</v>
          </cell>
          <cell r="B1233">
            <v>-37.799005280264701</v>
          </cell>
          <cell r="C1233">
            <v>-75.3978097112455</v>
          </cell>
        </row>
        <row r="1234">
          <cell r="A1234">
            <v>824138.115013003</v>
          </cell>
          <cell r="B1234">
            <v>-37.881757031066201</v>
          </cell>
          <cell r="C1234">
            <v>-76.340687329091594</v>
          </cell>
        </row>
        <row r="1235">
          <cell r="A1235">
            <v>831763.77110267</v>
          </cell>
          <cell r="B1235">
            <v>-37.964707767199599</v>
          </cell>
          <cell r="C1235">
            <v>-77.296006959426094</v>
          </cell>
        </row>
        <row r="1236">
          <cell r="A1236">
            <v>839459.98651939805</v>
          </cell>
          <cell r="B1236">
            <v>-38.047847906661197</v>
          </cell>
          <cell r="C1236">
            <v>-78.2653326186756</v>
          </cell>
        </row>
        <row r="1237">
          <cell r="A1237">
            <v>847227.41414059605</v>
          </cell>
          <cell r="B1237">
            <v>-38.131159347810097</v>
          </cell>
          <cell r="C1237">
            <v>-79.250585138471607</v>
          </cell>
        </row>
        <row r="1238">
          <cell r="A1238">
            <v>855066.71288468398</v>
          </cell>
          <cell r="B1238">
            <v>-38.214611709925897</v>
          </cell>
          <cell r="C1238">
            <v>-80.254157366565707</v>
          </cell>
        </row>
        <row r="1239">
          <cell r="A1239">
            <v>862978.54776697</v>
          </cell>
          <cell r="B1239">
            <v>-38.298156762078698</v>
          </cell>
          <cell r="C1239">
            <v>-81.279077274193398</v>
          </cell>
        </row>
        <row r="1240">
          <cell r="A1240">
            <v>870963.58995608101</v>
          </cell>
          <cell r="B1240">
            <v>-38.381719984219799</v>
          </cell>
          <cell r="C1240">
            <v>-82.329243911880397</v>
          </cell>
        </row>
        <row r="1241">
          <cell r="A1241">
            <v>879022.51683088404</v>
          </cell>
          <cell r="B1241">
            <v>-38.4651874583354</v>
          </cell>
          <cell r="C1241">
            <v>-83.409777246129906</v>
          </cell>
        </row>
        <row r="1242">
          <cell r="A1242">
            <v>887156.01203796105</v>
          </cell>
          <cell r="B1242">
            <v>-38.565109937779702</v>
          </cell>
          <cell r="C1242">
            <v>-84.514655269291296</v>
          </cell>
        </row>
        <row r="1243">
          <cell r="A1243">
            <v>895364.76554959302</v>
          </cell>
          <cell r="B1243">
            <v>-38.648071725975697</v>
          </cell>
          <cell r="C1243">
            <v>-85.678626733483298</v>
          </cell>
        </row>
        <row r="1244">
          <cell r="A1244">
            <v>903649.47372230201</v>
          </cell>
          <cell r="B1244">
            <v>-38.730076899587999</v>
          </cell>
          <cell r="C1244">
            <v>-86.902728122209396</v>
          </cell>
        </row>
        <row r="1245">
          <cell r="A1245">
            <v>912010.83935590903</v>
          </cell>
          <cell r="B1245">
            <v>-38.810440989819099</v>
          </cell>
          <cell r="C1245">
            <v>-88.206744103513799</v>
          </cell>
        </row>
        <row r="1246">
          <cell r="A1246">
            <v>920449.57175317197</v>
          </cell>
          <cell r="B1246">
            <v>-38.888016769927098</v>
          </cell>
          <cell r="C1246">
            <v>-89.621109224310104</v>
          </cell>
        </row>
        <row r="1247">
          <cell r="A1247">
            <v>928966.38677993603</v>
          </cell>
          <cell r="B1247">
            <v>-38.960789118192601</v>
          </cell>
          <cell r="C1247">
            <v>-91.195316039891196</v>
          </cell>
        </row>
        <row r="1248">
          <cell r="A1248">
            <v>937562.00692588103</v>
          </cell>
          <cell r="B1248">
            <v>-39.025000480535603</v>
          </cell>
          <cell r="C1248">
            <v>-93.015887355040903</v>
          </cell>
        </row>
        <row r="1249">
          <cell r="A1249">
            <v>946237.16136579204</v>
          </cell>
          <cell r="B1249">
            <v>-39.073099856506502</v>
          </cell>
          <cell r="C1249">
            <v>-95.249693220725703</v>
          </cell>
        </row>
        <row r="1250">
          <cell r="A1250">
            <v>954992.58602143603</v>
          </cell>
          <cell r="B1250">
            <v>-39.088511932352901</v>
          </cell>
          <cell r="C1250">
            <v>-98.267235266379302</v>
          </cell>
        </row>
        <row r="1251">
          <cell r="A1251">
            <v>963829.02362396999</v>
          </cell>
          <cell r="B1251">
            <v>-39.032306864086699</v>
          </cell>
          <cell r="C1251">
            <v>-103.090433493768</v>
          </cell>
        </row>
        <row r="1252">
          <cell r="A1252">
            <v>972747.22377696598</v>
          </cell>
          <cell r="B1252">
            <v>-38.8424238556643</v>
          </cell>
          <cell r="C1252">
            <v>-113.78033539134</v>
          </cell>
        </row>
        <row r="1253">
          <cell r="A1253">
            <v>981747.94301998406</v>
          </cell>
          <cell r="B1253">
            <v>-40.858481717090498</v>
          </cell>
          <cell r="C1253">
            <v>-152.94676068576101</v>
          </cell>
        </row>
        <row r="1254">
          <cell r="A1254">
            <v>990831.94489276805</v>
          </cell>
          <cell r="B1254">
            <v>-59.705126793467201</v>
          </cell>
          <cell r="C1254">
            <v>-60.814508065208003</v>
          </cell>
        </row>
        <row r="1255">
          <cell r="A1255">
            <v>1000000</v>
          </cell>
          <cell r="B1255">
            <v>-40.876966420049797</v>
          </cell>
          <cell r="C1255">
            <v>-31.593994447129901</v>
          </cell>
        </row>
        <row r="1256">
          <cell r="A1256">
            <v>1009252.88607668</v>
          </cell>
          <cell r="B1256">
            <v>-39.103326486401002</v>
          </cell>
          <cell r="C1256">
            <v>-71.258021135616005</v>
          </cell>
        </row>
        <row r="1257">
          <cell r="A1257">
            <v>1018591.38805411</v>
          </cell>
          <cell r="B1257">
            <v>-39.521350690369701</v>
          </cell>
          <cell r="C1257">
            <v>-82.019149496269804</v>
          </cell>
        </row>
        <row r="1258">
          <cell r="A1258">
            <v>1028016.2981264699</v>
          </cell>
          <cell r="B1258">
            <v>-39.790089038507098</v>
          </cell>
          <cell r="C1258">
            <v>-86.871387553531306</v>
          </cell>
        </row>
        <row r="1259">
          <cell r="A1259">
            <v>1037528.41581801</v>
          </cell>
          <cell r="B1259">
            <v>-39.978213157698498</v>
          </cell>
          <cell r="C1259">
            <v>-89.915956287208303</v>
          </cell>
        </row>
        <row r="1260">
          <cell r="A1260">
            <v>1047128.54805089</v>
          </cell>
          <cell r="B1260">
            <v>-40.129587267120201</v>
          </cell>
          <cell r="C1260">
            <v>-92.181264053748706</v>
          </cell>
        </row>
        <row r="1261">
          <cell r="A1261">
            <v>1056817.5092136499</v>
          </cell>
          <cell r="B1261">
            <v>-40.262762083982501</v>
          </cell>
          <cell r="C1261">
            <v>-94.038778078558295</v>
          </cell>
        </row>
        <row r="1262">
          <cell r="A1262">
            <v>1066596.12123025</v>
          </cell>
          <cell r="B1262">
            <v>-40.3828548620791</v>
          </cell>
          <cell r="C1262">
            <v>-95.611127029968898</v>
          </cell>
        </row>
        <row r="1263">
          <cell r="A1263">
            <v>1076465.2136298299</v>
          </cell>
          <cell r="B1263">
            <v>-40.5009069310386</v>
          </cell>
          <cell r="C1263">
            <v>-97.073313929277703</v>
          </cell>
        </row>
        <row r="1264">
          <cell r="A1264">
            <v>1086425.62361706</v>
          </cell>
          <cell r="B1264">
            <v>-40.615853077199603</v>
          </cell>
          <cell r="C1264">
            <v>-98.430421611242394</v>
          </cell>
        </row>
        <row r="1265">
          <cell r="A1265">
            <v>1096478.1961431799</v>
          </cell>
          <cell r="B1265">
            <v>-40.729039042445699</v>
          </cell>
          <cell r="C1265">
            <v>-99.712734289132598</v>
          </cell>
        </row>
        <row r="1266">
          <cell r="A1266">
            <v>1106623.7839776599</v>
          </cell>
          <cell r="B1266">
            <v>-40.841284176232001</v>
          </cell>
          <cell r="C1266">
            <v>-100.93988789007599</v>
          </cell>
        </row>
        <row r="1267">
          <cell r="A1267">
            <v>1116863.2477805601</v>
          </cell>
          <cell r="B1267">
            <v>-40.953107176485403</v>
          </cell>
          <cell r="C1267">
            <v>-102.12518025448399</v>
          </cell>
        </row>
        <row r="1268">
          <cell r="A1268">
            <v>1127197.4561755001</v>
          </cell>
          <cell r="B1268">
            <v>-41.064846243187901</v>
          </cell>
          <cell r="C1268">
            <v>-103.27794159886599</v>
          </cell>
        </row>
        <row r="1269">
          <cell r="A1269">
            <v>1137627.2858234299</v>
          </cell>
          <cell r="B1269">
            <v>-41.176726506849299</v>
          </cell>
          <cell r="C1269">
            <v>-104.40491511591701</v>
          </cell>
        </row>
        <row r="1270">
          <cell r="A1270">
            <v>1148153.62149688</v>
          </cell>
          <cell r="B1270">
            <v>-41.279646000433502</v>
          </cell>
          <cell r="C1270">
            <v>-105.53118923325199</v>
          </cell>
        </row>
        <row r="1271">
          <cell r="A1271">
            <v>1158777.3561551201</v>
          </cell>
          <cell r="B1271">
            <v>-41.3920365055723</v>
          </cell>
          <cell r="C1271">
            <v>-106.620749458581</v>
          </cell>
        </row>
        <row r="1272">
          <cell r="A1272">
            <v>1169499.3910198701</v>
          </cell>
          <cell r="B1272">
            <v>-41.5048879596348</v>
          </cell>
          <cell r="C1272">
            <v>-107.696249598039</v>
          </cell>
        </row>
        <row r="1273">
          <cell r="A1273">
            <v>1180320.63565172</v>
          </cell>
          <cell r="B1273">
            <v>-41.618245025477698</v>
          </cell>
          <cell r="C1273">
            <v>-108.760002470237</v>
          </cell>
        </row>
        <row r="1274">
          <cell r="A1274">
            <v>1191242.0080273701</v>
          </cell>
          <cell r="B1274">
            <v>-41.732135335641402</v>
          </cell>
          <cell r="C1274">
            <v>-109.81386518080301</v>
          </cell>
        </row>
        <row r="1275">
          <cell r="A1275">
            <v>1202264.4346174099</v>
          </cell>
          <cell r="B1275">
            <v>-41.846574202147004</v>
          </cell>
          <cell r="C1275">
            <v>-110.859355410541</v>
          </cell>
        </row>
        <row r="1276">
          <cell r="A1276">
            <v>1213388.8504649701</v>
          </cell>
          <cell r="B1276">
            <v>-41.961567970512498</v>
          </cell>
          <cell r="C1276">
            <v>-111.897735206245</v>
          </cell>
        </row>
        <row r="1277">
          <cell r="A1277">
            <v>1224616.19926504</v>
          </cell>
          <cell r="B1277">
            <v>-42.077116465377202</v>
          </cell>
          <cell r="C1277">
            <v>-112.930072333445</v>
          </cell>
        </row>
        <row r="1278">
          <cell r="A1278">
            <v>1235947.4334445</v>
          </cell>
          <cell r="B1278">
            <v>-42.208819228735898</v>
          </cell>
          <cell r="C1278">
            <v>-113.985525113663</v>
          </cell>
        </row>
        <row r="1279">
          <cell r="A1279">
            <v>1247383.5142429399</v>
          </cell>
          <cell r="B1279">
            <v>-42.3256421434739</v>
          </cell>
          <cell r="C1279">
            <v>-115.007577082922</v>
          </cell>
        </row>
        <row r="1280">
          <cell r="A1280">
            <v>1258925.41179416</v>
          </cell>
          <cell r="B1280">
            <v>-42.442998184424098</v>
          </cell>
          <cell r="C1280">
            <v>-116.025980255121</v>
          </cell>
        </row>
        <row r="1281">
          <cell r="A1281">
            <v>1270574.1052085401</v>
          </cell>
          <cell r="B1281">
            <v>-42.560875496105602</v>
          </cell>
          <cell r="C1281">
            <v>-117.04138052922799</v>
          </cell>
        </row>
        <row r="1282">
          <cell r="A1282">
            <v>1282330.5826560201</v>
          </cell>
          <cell r="B1282">
            <v>-42.6792614499441</v>
          </cell>
          <cell r="C1282">
            <v>-118.05437066784501</v>
          </cell>
        </row>
        <row r="1283">
          <cell r="A1283">
            <v>1294195.8414499799</v>
          </cell>
          <cell r="B1283">
            <v>-42.798143159278801</v>
          </cell>
          <cell r="C1283">
            <v>-119.06550234055101</v>
          </cell>
        </row>
        <row r="1284">
          <cell r="A1284">
            <v>1306170.8881318399</v>
          </cell>
          <cell r="B1284">
            <v>-42.917507886181902</v>
          </cell>
          <cell r="C1284">
            <v>-120.07529560742999</v>
          </cell>
        </row>
        <row r="1285">
          <cell r="A1285">
            <v>1318256.7385563999</v>
          </cell>
          <cell r="B1285">
            <v>-43.037343361817697</v>
          </cell>
          <cell r="C1285">
            <v>-121.084246462745</v>
          </cell>
        </row>
        <row r="1286">
          <cell r="A1286">
            <v>1330454.41797809</v>
          </cell>
          <cell r="B1286">
            <v>-43.1555394144034</v>
          </cell>
          <cell r="C1286">
            <v>-122.05932916063701</v>
          </cell>
        </row>
        <row r="1287">
          <cell r="A1287">
            <v>1342764.9611378601</v>
          </cell>
          <cell r="B1287">
            <v>-43.276322909761603</v>
          </cell>
          <cell r="C1287">
            <v>-123.068477331522</v>
          </cell>
        </row>
        <row r="1288">
          <cell r="A1288">
            <v>1355189.4123510299</v>
          </cell>
          <cell r="B1288">
            <v>-43.397546958460197</v>
          </cell>
          <cell r="C1288">
            <v>-124.078215438914</v>
          </cell>
        </row>
        <row r="1289">
          <cell r="A1289">
            <v>1367728.8255958401</v>
          </cell>
          <cell r="B1289">
            <v>-43.519203203877503</v>
          </cell>
          <cell r="C1289">
            <v>-125.088995494039</v>
          </cell>
        </row>
        <row r="1290">
          <cell r="A1290">
            <v>1380384.26460288</v>
          </cell>
          <cell r="B1290">
            <v>-43.641284547486698</v>
          </cell>
          <cell r="C1290">
            <v>-126.101267302021</v>
          </cell>
        </row>
        <row r="1291">
          <cell r="A1291">
            <v>1393156.8029453</v>
          </cell>
          <cell r="B1291">
            <v>-43.763785210943396</v>
          </cell>
          <cell r="C1291">
            <v>-127.11548127887799</v>
          </cell>
        </row>
        <row r="1292">
          <cell r="A1292">
            <v>1406047.5241299099</v>
          </cell>
          <cell r="B1292">
            <v>-43.886700783747102</v>
          </cell>
          <cell r="C1292">
            <v>-128.13209109894899</v>
          </cell>
        </row>
        <row r="1293">
          <cell r="A1293">
            <v>1419057.5216890899</v>
          </cell>
          <cell r="B1293">
            <v>-43.998392845123902</v>
          </cell>
          <cell r="C1293">
            <v>-129.175900249558</v>
          </cell>
        </row>
        <row r="1294">
          <cell r="A1294">
            <v>1432187.8992735399</v>
          </cell>
          <cell r="B1294">
            <v>-44.121918568253697</v>
          </cell>
          <cell r="C1294">
            <v>-130.19916387057299</v>
          </cell>
        </row>
        <row r="1295">
          <cell r="A1295">
            <v>1445439.77074592</v>
          </cell>
          <cell r="B1295">
            <v>-44.245851078526499</v>
          </cell>
          <cell r="C1295">
            <v>-131.226238940244</v>
          </cell>
        </row>
        <row r="1296">
          <cell r="A1296">
            <v>1458814.2602753399</v>
          </cell>
          <cell r="B1296">
            <v>-44.370191796246601</v>
          </cell>
          <cell r="C1296">
            <v>-132.257618574113</v>
          </cell>
        </row>
        <row r="1297">
          <cell r="A1297">
            <v>1472312.50243271</v>
          </cell>
          <cell r="B1297">
            <v>-44.494943752307599</v>
          </cell>
          <cell r="C1297">
            <v>-133.29381287094</v>
          </cell>
        </row>
        <row r="1298">
          <cell r="A1298">
            <v>1485935.6422870001</v>
          </cell>
          <cell r="B1298">
            <v>-44.620111682117901</v>
          </cell>
          <cell r="C1298">
            <v>-134.33535224766501</v>
          </cell>
        </row>
        <row r="1299">
          <cell r="A1299">
            <v>1499684.83550237</v>
          </cell>
          <cell r="B1299">
            <v>-44.7721496888216</v>
          </cell>
          <cell r="C1299">
            <v>-135.33720956480599</v>
          </cell>
        </row>
        <row r="1300">
          <cell r="A1300">
            <v>1513561.2484362</v>
          </cell>
          <cell r="B1300">
            <v>-44.898616313507198</v>
          </cell>
          <cell r="C1300">
            <v>-136.389698023915</v>
          </cell>
        </row>
        <row r="1301">
          <cell r="A1301">
            <v>1527566.05823807</v>
          </cell>
          <cell r="B1301">
            <v>-45.0255316208385</v>
          </cell>
          <cell r="C1301">
            <v>-137.449243818426</v>
          </cell>
        </row>
        <row r="1302">
          <cell r="A1302">
            <v>1541700.45294955</v>
          </cell>
          <cell r="B1302">
            <v>-45.152908916431599</v>
          </cell>
          <cell r="C1302">
            <v>-138.516499071445</v>
          </cell>
        </row>
        <row r="1303">
          <cell r="A1303">
            <v>1555965.6316050701</v>
          </cell>
          <cell r="B1303">
            <v>-45.280764291770701</v>
          </cell>
          <cell r="C1303">
            <v>-139.59215975829099</v>
          </cell>
        </row>
        <row r="1304">
          <cell r="A1304">
            <v>1570362.8043335499</v>
          </cell>
          <cell r="B1304">
            <v>-45.409117017076902</v>
          </cell>
          <cell r="C1304">
            <v>-140.67697253026299</v>
          </cell>
        </row>
        <row r="1305">
          <cell r="A1305">
            <v>1584893.19246111</v>
          </cell>
          <cell r="B1305">
            <v>-45.5379900110661</v>
          </cell>
          <cell r="C1305">
            <v>-141.771742627799</v>
          </cell>
        </row>
        <row r="1306">
          <cell r="A1306">
            <v>1599558.02861466</v>
          </cell>
          <cell r="B1306">
            <v>-45.6540365495148</v>
          </cell>
          <cell r="C1306">
            <v>-142.905122211205</v>
          </cell>
        </row>
        <row r="1307">
          <cell r="A1307">
            <v>1614358.55682648</v>
          </cell>
          <cell r="B1307">
            <v>-45.783798669279399</v>
          </cell>
          <cell r="C1307">
            <v>-144.02307348231599</v>
          </cell>
        </row>
        <row r="1308">
          <cell r="A1308">
            <v>1629296.03263972</v>
          </cell>
          <cell r="B1308">
            <v>-45.914173855362897</v>
          </cell>
          <cell r="C1308">
            <v>-145.15386252710101</v>
          </cell>
        </row>
        <row r="1309">
          <cell r="A1309">
            <v>1644371.7232149299</v>
          </cell>
          <cell r="B1309">
            <v>-46.045205957367102</v>
          </cell>
          <cell r="C1309">
            <v>-146.29864254221599</v>
          </cell>
        </row>
        <row r="1310">
          <cell r="A1310">
            <v>1659586.9074375499</v>
          </cell>
          <cell r="B1310">
            <v>-46.176946073933102</v>
          </cell>
          <cell r="C1310">
            <v>-147.458696221786</v>
          </cell>
        </row>
        <row r="1311">
          <cell r="A1311">
            <v>1674942.8760264299</v>
          </cell>
          <cell r="B1311">
            <v>-46.295902387345002</v>
          </cell>
          <cell r="C1311">
            <v>-148.66444750805999</v>
          </cell>
        </row>
        <row r="1312">
          <cell r="A1312">
            <v>1690440.9316432599</v>
          </cell>
          <cell r="B1312">
            <v>-46.429006719292197</v>
          </cell>
          <cell r="C1312">
            <v>-149.860141072358</v>
          </cell>
        </row>
        <row r="1313">
          <cell r="A1313">
            <v>1706082.3890031199</v>
          </cell>
          <cell r="B1313">
            <v>-46.5630210108027</v>
          </cell>
          <cell r="C1313">
            <v>-151.076059610257</v>
          </cell>
        </row>
        <row r="1314">
          <cell r="A1314">
            <v>1721868.5749860001</v>
          </cell>
          <cell r="B1314">
            <v>-46.698033818587199</v>
          </cell>
          <cell r="C1314">
            <v>-152.31438126410399</v>
          </cell>
        </row>
        <row r="1315">
          <cell r="A1315">
            <v>1737800.8287493701</v>
          </cell>
          <cell r="B1315">
            <v>-46.834144268198699</v>
          </cell>
          <cell r="C1315">
            <v>-153.577688076361</v>
          </cell>
        </row>
        <row r="1316">
          <cell r="A1316">
            <v>1753880.50184176</v>
          </cell>
          <cell r="B1316">
            <v>-46.971461393785702</v>
          </cell>
          <cell r="C1316">
            <v>-154.869108409647</v>
          </cell>
        </row>
        <row r="1317">
          <cell r="A1317">
            <v>1770108.95831742</v>
          </cell>
          <cell r="B1317">
            <v>-47.110322738846399</v>
          </cell>
          <cell r="C1317">
            <v>-156.19572598214299</v>
          </cell>
        </row>
        <row r="1318">
          <cell r="A1318">
            <v>1786487.57485204</v>
          </cell>
          <cell r="B1318">
            <v>-47.2504940617046</v>
          </cell>
          <cell r="C1318">
            <v>-157.55793187366299</v>
          </cell>
        </row>
        <row r="1319">
          <cell r="A1319">
            <v>1803017.74085957</v>
          </cell>
          <cell r="B1319">
            <v>-47.392226555328598</v>
          </cell>
          <cell r="C1319">
            <v>-158.96385524435101</v>
          </cell>
        </row>
        <row r="1320">
          <cell r="A1320">
            <v>1819700.85860998</v>
          </cell>
          <cell r="B1320">
            <v>-47.535612165913498</v>
          </cell>
          <cell r="C1320">
            <v>-160.42269830201801</v>
          </cell>
        </row>
        <row r="1321">
          <cell r="A1321">
            <v>1836538.3433483399</v>
          </cell>
          <cell r="B1321">
            <v>-47.680685795823003</v>
          </cell>
          <cell r="C1321">
            <v>-161.947835549133</v>
          </cell>
        </row>
        <row r="1322">
          <cell r="A1322">
            <v>1853531.62341481</v>
          </cell>
          <cell r="B1322">
            <v>-47.844091290113496</v>
          </cell>
          <cell r="C1322">
            <v>-163.50352944344201</v>
          </cell>
        </row>
        <row r="1323">
          <cell r="A1323">
            <v>1870682.1403657999</v>
          </cell>
          <cell r="B1323">
            <v>-47.992147914222102</v>
          </cell>
          <cell r="C1323">
            <v>-165.23220747140201</v>
          </cell>
        </row>
        <row r="1324">
          <cell r="A1324">
            <v>1887991.3490962901</v>
          </cell>
          <cell r="B1324">
            <v>-48.140362973676801</v>
          </cell>
          <cell r="C1324">
            <v>-167.141282968588</v>
          </cell>
        </row>
        <row r="1325">
          <cell r="A1325">
            <v>1905460.7179632401</v>
          </cell>
          <cell r="B1325">
            <v>-48.285891431534601</v>
          </cell>
          <cell r="C1325">
            <v>-169.35010035164001</v>
          </cell>
        </row>
        <row r="1326">
          <cell r="A1326">
            <v>1923091.72891015</v>
          </cell>
          <cell r="B1326">
            <v>-48.420349862779503</v>
          </cell>
          <cell r="C1326">
            <v>-172.137113247179</v>
          </cell>
        </row>
        <row r="1327">
          <cell r="A1327">
            <v>1940885.8775927699</v>
          </cell>
          <cell r="B1327">
            <v>-48.514202512553297</v>
          </cell>
          <cell r="C1327">
            <v>-176.374913985511</v>
          </cell>
        </row>
        <row r="1328">
          <cell r="A1328">
            <v>1958844.6735059801</v>
          </cell>
          <cell r="B1328">
            <v>-48.425002617882001</v>
          </cell>
          <cell r="C1328">
            <v>-186.528771363511</v>
          </cell>
        </row>
        <row r="1329">
          <cell r="A1329">
            <v>1976969.6401118599</v>
          </cell>
          <cell r="B1329">
            <v>-58.815587946752501</v>
          </cell>
          <cell r="C1329">
            <v>-250.607555607839</v>
          </cell>
        </row>
        <row r="1330">
          <cell r="A1330">
            <v>1995262.31496887</v>
          </cell>
          <cell r="B1330">
            <v>-48.334044476868499</v>
          </cell>
          <cell r="C1330">
            <v>-133.043961521325</v>
          </cell>
        </row>
        <row r="1331">
          <cell r="A1331">
            <v>2013724.2498623801</v>
          </cell>
          <cell r="B1331">
            <v>-48.924607148813998</v>
          </cell>
          <cell r="C1331">
            <v>-161.46438482937899</v>
          </cell>
        </row>
        <row r="1332">
          <cell r="A1332">
            <v>2032357.0109362199</v>
          </cell>
          <cell r="B1332">
            <v>-49.296304578017597</v>
          </cell>
          <cell r="C1332">
            <v>-167.76066152652001</v>
          </cell>
        </row>
        <row r="1333">
          <cell r="A1333">
            <v>2051162.17882556</v>
          </cell>
          <cell r="B1333">
            <v>-49.557539823502601</v>
          </cell>
          <cell r="C1333">
            <v>-171.23708022548499</v>
          </cell>
        </row>
        <row r="1334">
          <cell r="A1334">
            <v>2070141.34879104</v>
          </cell>
          <cell r="B1334">
            <v>-49.783974694964897</v>
          </cell>
          <cell r="C1334">
            <v>-173.82820628539801</v>
          </cell>
        </row>
        <row r="1335">
          <cell r="A1335">
            <v>2089296.1308540399</v>
          </cell>
          <cell r="B1335">
            <v>-49.998948906543603</v>
          </cell>
          <cell r="C1335">
            <v>-176.02454579649</v>
          </cell>
        </row>
        <row r="1336">
          <cell r="A1336">
            <v>2108628.14993328</v>
          </cell>
          <cell r="B1336">
            <v>-50.210448365790597</v>
          </cell>
          <cell r="C1336">
            <v>-178.01131750346201</v>
          </cell>
        </row>
        <row r="1337">
          <cell r="A1337">
            <v>2128139.0459827101</v>
          </cell>
          <cell r="B1337">
            <v>-50.438223795146897</v>
          </cell>
          <cell r="C1337">
            <v>-179.763520404915</v>
          </cell>
        </row>
        <row r="1338">
          <cell r="A1338">
            <v>2147830.4741305299</v>
          </cell>
          <cell r="B1338">
            <v>-50.651040765293303</v>
          </cell>
          <cell r="C1338">
            <v>-181.542583463466</v>
          </cell>
        </row>
        <row r="1339">
          <cell r="A1339">
            <v>2167704.1048196899</v>
          </cell>
          <cell r="B1339">
            <v>-50.865934025565899</v>
          </cell>
          <cell r="C1339">
            <v>-183.26982005966599</v>
          </cell>
        </row>
        <row r="1340">
          <cell r="A1340">
            <v>2187761.6239495501</v>
          </cell>
          <cell r="B1340">
            <v>-51.083270785314099</v>
          </cell>
          <cell r="C1340">
            <v>-184.96198336002399</v>
          </cell>
        </row>
        <row r="1341">
          <cell r="A1341">
            <v>2208004.7330188998</v>
          </cell>
          <cell r="B1341">
            <v>-51.305288973531297</v>
          </cell>
          <cell r="C1341">
            <v>-186.69420141090799</v>
          </cell>
        </row>
        <row r="1342">
          <cell r="A1342">
            <v>2228435.1492702998</v>
          </cell>
          <cell r="B1342">
            <v>-51.5280358025719</v>
          </cell>
          <cell r="C1342">
            <v>-188.35136862163199</v>
          </cell>
        </row>
        <row r="1343">
          <cell r="A1343">
            <v>2249054.60583578</v>
          </cell>
          <cell r="B1343">
            <v>-51.7534943497227</v>
          </cell>
          <cell r="C1343">
            <v>-189.99939423790201</v>
          </cell>
        </row>
        <row r="1344">
          <cell r="A1344">
            <v>2269864.8518838198</v>
          </cell>
          <cell r="B1344">
            <v>-51.981662402312899</v>
          </cell>
          <cell r="C1344">
            <v>-191.64333493197699</v>
          </cell>
        </row>
        <row r="1345">
          <cell r="A1345">
            <v>2290867.65276777</v>
          </cell>
          <cell r="B1345">
            <v>-52.194834506787899</v>
          </cell>
          <cell r="C1345">
            <v>-193.32719223275501</v>
          </cell>
        </row>
        <row r="1346">
          <cell r="A1346">
            <v>2312064.7901755902</v>
          </cell>
          <cell r="B1346">
            <v>-52.428117389446498</v>
          </cell>
          <cell r="C1346">
            <v>-194.975979982789</v>
          </cell>
        </row>
        <row r="1347">
          <cell r="A1347">
            <v>2333458.062281</v>
          </cell>
          <cell r="B1347">
            <v>-52.664098353938499</v>
          </cell>
          <cell r="C1347">
            <v>-196.632287578654</v>
          </cell>
        </row>
        <row r="1348">
          <cell r="A1348">
            <v>2355049.2838960001</v>
          </cell>
          <cell r="B1348">
            <v>-52.902795481825002</v>
          </cell>
          <cell r="C1348">
            <v>-198.29942392390799</v>
          </cell>
        </row>
        <row r="1349">
          <cell r="A1349">
            <v>2376840.2866248698</v>
          </cell>
          <cell r="B1349">
            <v>-53.144241682984202</v>
          </cell>
          <cell r="C1349">
            <v>-199.98059341591599</v>
          </cell>
        </row>
        <row r="1350">
          <cell r="A1350">
            <v>2398832.9190194798</v>
          </cell>
          <cell r="B1350">
            <v>-53.391010614590002</v>
          </cell>
          <cell r="C1350">
            <v>-201.77938745541101</v>
          </cell>
        </row>
        <row r="1351">
          <cell r="A1351">
            <v>2421029.0467361701</v>
          </cell>
          <cell r="B1351">
            <v>-53.638164910238601</v>
          </cell>
          <cell r="C1351">
            <v>-203.50414663248</v>
          </cell>
        </row>
        <row r="1352">
          <cell r="A1352">
            <v>2443430.55269397</v>
          </cell>
          <cell r="B1352">
            <v>-53.888249726029798</v>
          </cell>
          <cell r="C1352">
            <v>-205.252847841993</v>
          </cell>
        </row>
        <row r="1353">
          <cell r="A1353">
            <v>2466039.3372343401</v>
          </cell>
          <cell r="B1353">
            <v>-54.1413579142598</v>
          </cell>
          <cell r="C1353">
            <v>-207.02887662585201</v>
          </cell>
        </row>
        <row r="1354">
          <cell r="A1354">
            <v>2488857.31828239</v>
          </cell>
          <cell r="B1354">
            <v>-54.415462630138897</v>
          </cell>
          <cell r="C1354">
            <v>-208.61330697579501</v>
          </cell>
        </row>
        <row r="1355">
          <cell r="A1355">
            <v>2511886.43150958</v>
          </cell>
          <cell r="B1355">
            <v>-54.6752829280017</v>
          </cell>
          <cell r="C1355">
            <v>-210.44412895734101</v>
          </cell>
        </row>
        <row r="1356">
          <cell r="A1356">
            <v>2535128.6304978998</v>
          </cell>
          <cell r="B1356">
            <v>-54.938527981302698</v>
          </cell>
          <cell r="C1356">
            <v>-212.313158194105</v>
          </cell>
        </row>
        <row r="1357">
          <cell r="A1357">
            <v>2558585.8869056399</v>
          </cell>
          <cell r="B1357">
            <v>-55.186308592665704</v>
          </cell>
          <cell r="C1357">
            <v>-214.26796128465401</v>
          </cell>
        </row>
        <row r="1358">
          <cell r="A1358">
            <v>2582260.1906345901</v>
          </cell>
          <cell r="B1358">
            <v>-55.456644255600601</v>
          </cell>
          <cell r="C1358">
            <v>-216.227540373235</v>
          </cell>
        </row>
        <row r="1359">
          <cell r="A1359">
            <v>2606153.5499988901</v>
          </cell>
          <cell r="B1359">
            <v>-55.7309702169673</v>
          </cell>
          <cell r="C1359">
            <v>-218.23994579560301</v>
          </cell>
        </row>
        <row r="1360">
          <cell r="A1360">
            <v>2630267.99189538</v>
          </cell>
          <cell r="B1360">
            <v>-56.009532715761701</v>
          </cell>
          <cell r="C1360">
            <v>-220.31125656410001</v>
          </cell>
        </row>
        <row r="1361">
          <cell r="A1361">
            <v>2654605.5619755401</v>
          </cell>
          <cell r="B1361">
            <v>-56.294711731897401</v>
          </cell>
          <cell r="C1361">
            <v>-222.61935354615301</v>
          </cell>
        </row>
        <row r="1362">
          <cell r="A1362">
            <v>2679168.3248190298</v>
          </cell>
          <cell r="B1362">
            <v>-56.582436420133398</v>
          </cell>
          <cell r="C1362">
            <v>-224.840239353768</v>
          </cell>
        </row>
        <row r="1363">
          <cell r="A1363">
            <v>2703958.36410884</v>
          </cell>
          <cell r="B1363">
            <v>-56.875334645207303</v>
          </cell>
          <cell r="C1363">
            <v>-227.14514641200901</v>
          </cell>
        </row>
        <row r="1364">
          <cell r="A1364">
            <v>2728977.7828080398</v>
          </cell>
          <cell r="B1364">
            <v>-57.173828042276099</v>
          </cell>
          <cell r="C1364">
            <v>-229.54577667242401</v>
          </cell>
        </row>
        <row r="1365">
          <cell r="A1365">
            <v>2754228.7033381602</v>
          </cell>
          <cell r="B1365">
            <v>-57.499476534112297</v>
          </cell>
          <cell r="C1365">
            <v>-231.72195993636501</v>
          </cell>
        </row>
        <row r="1366">
          <cell r="A1366">
            <v>2779713.2677592798</v>
          </cell>
          <cell r="B1366">
            <v>-57.811504131848899</v>
          </cell>
          <cell r="C1366">
            <v>-234.34713147749201</v>
          </cell>
        </row>
        <row r="1367">
          <cell r="A1367">
            <v>2805433.6379517098</v>
          </cell>
          <cell r="B1367">
            <v>-58.130711906837398</v>
          </cell>
          <cell r="C1367">
            <v>-237.131075009054</v>
          </cell>
        </row>
        <row r="1368">
          <cell r="A1368">
            <v>2831391.9957993701</v>
          </cell>
          <cell r="B1368">
            <v>-58.456300138906798</v>
          </cell>
          <cell r="C1368">
            <v>-240.359328141768</v>
          </cell>
        </row>
        <row r="1369">
          <cell r="A1369">
            <v>2857590.5433749398</v>
          </cell>
          <cell r="B1369">
            <v>-58.789690788384398</v>
          </cell>
          <cell r="C1369">
            <v>-243.65299012110501</v>
          </cell>
        </row>
        <row r="1370">
          <cell r="A1370">
            <v>2884031.5031265998</v>
          </cell>
          <cell r="B1370">
            <v>-59.1283973437273</v>
          </cell>
          <cell r="C1370">
            <v>-247.42321146686101</v>
          </cell>
        </row>
        <row r="1371">
          <cell r="A1371">
            <v>2910717.1180666001</v>
          </cell>
          <cell r="B1371">
            <v>-59.442570383269398</v>
          </cell>
          <cell r="C1371">
            <v>-252.226653102927</v>
          </cell>
        </row>
        <row r="1372">
          <cell r="A1372">
            <v>2937649.6519615301</v>
          </cell>
          <cell r="B1372">
            <v>-59.705829868284503</v>
          </cell>
          <cell r="C1372">
            <v>-260.366666820273</v>
          </cell>
        </row>
        <row r="1373">
          <cell r="A1373">
            <v>2964831.3895243402</v>
          </cell>
          <cell r="B1373">
            <v>-63.690235381785001</v>
          </cell>
          <cell r="C1373">
            <v>-324.682880854183</v>
          </cell>
        </row>
        <row r="1374">
          <cell r="A1374">
            <v>2992264.6366081801</v>
          </cell>
          <cell r="B1374">
            <v>-59.793121245615602</v>
          </cell>
          <cell r="C1374">
            <v>-231.884123061715</v>
          </cell>
        </row>
        <row r="1375">
          <cell r="A1375">
            <v>3019951.7204020098</v>
          </cell>
          <cell r="B1375">
            <v>-60.719865958980499</v>
          </cell>
          <cell r="C1375">
            <v>-250.936160945095</v>
          </cell>
        </row>
        <row r="1376">
          <cell r="A1376">
            <v>3047894.9896279802</v>
          </cell>
          <cell r="B1376">
            <v>-61.234427339497302</v>
          </cell>
          <cell r="C1376">
            <v>-257.641613374202</v>
          </cell>
        </row>
        <row r="1377">
          <cell r="A1377">
            <v>3076096.81474071</v>
          </cell>
          <cell r="B1377">
            <v>-61.684294418016002</v>
          </cell>
          <cell r="C1377">
            <v>-262.70559163385298</v>
          </cell>
        </row>
        <row r="1378">
          <cell r="A1378">
            <v>3104559.5881283502</v>
          </cell>
          <cell r="B1378">
            <v>-62.165801688735499</v>
          </cell>
          <cell r="C1378">
            <v>-267.091321035146</v>
          </cell>
        </row>
        <row r="1379">
          <cell r="A1379">
            <v>3133285.72431558</v>
          </cell>
          <cell r="B1379">
            <v>-62.596307481438899</v>
          </cell>
          <cell r="C1379">
            <v>-271.56963141331101</v>
          </cell>
        </row>
        <row r="1380">
          <cell r="A1380">
            <v>3162277.6601683702</v>
          </cell>
          <cell r="B1380">
            <v>-63.023271989970603</v>
          </cell>
          <cell r="C1380">
            <v>-276.06323811019899</v>
          </cell>
        </row>
        <row r="1381">
          <cell r="A1381">
            <v>3191537.85510075</v>
          </cell>
          <cell r="B1381">
            <v>-63.427046854150298</v>
          </cell>
          <cell r="C1381">
            <v>-280.679023677266</v>
          </cell>
        </row>
        <row r="1382">
          <cell r="A1382">
            <v>3221068.7912834301</v>
          </cell>
          <cell r="B1382">
            <v>-63.841399896698299</v>
          </cell>
          <cell r="C1382">
            <v>-285.38903915134199</v>
          </cell>
        </row>
        <row r="1383">
          <cell r="A1383">
            <v>3250872.9738543401</v>
          </cell>
          <cell r="B1383">
            <v>-64.244103708031005</v>
          </cell>
          <cell r="C1383">
            <v>-290.25726484995499</v>
          </cell>
        </row>
        <row r="1384">
          <cell r="A1384">
            <v>3280952.9311311902</v>
          </cell>
          <cell r="B1384">
            <v>-64.591596939386406</v>
          </cell>
          <cell r="C1384">
            <v>-295.71268716877</v>
          </cell>
        </row>
        <row r="1385">
          <cell r="A1385">
            <v>3311311.2148258998</v>
          </cell>
          <cell r="B1385">
            <v>-64.951309565940505</v>
          </cell>
          <cell r="C1385">
            <v>-300.947613072134</v>
          </cell>
        </row>
        <row r="1386">
          <cell r="A1386">
            <v>3341950.40026114</v>
          </cell>
          <cell r="B1386">
            <v>-65.284004910651404</v>
          </cell>
          <cell r="C1386">
            <v>-306.368017359899</v>
          </cell>
        </row>
        <row r="1387">
          <cell r="A1387">
            <v>3372873.0865886798</v>
          </cell>
          <cell r="B1387">
            <v>-65.678133345325193</v>
          </cell>
          <cell r="C1387">
            <v>-311.369581332731</v>
          </cell>
        </row>
        <row r="1388">
          <cell r="A1388">
            <v>3404081.89701</v>
          </cell>
          <cell r="B1388">
            <v>-65.948297500694494</v>
          </cell>
          <cell r="C1388">
            <v>-317.14774803074403</v>
          </cell>
        </row>
        <row r="1389">
          <cell r="A1389">
            <v>3435579.4789987402</v>
          </cell>
          <cell r="B1389">
            <v>-66.161328305288393</v>
          </cell>
          <cell r="C1389">
            <v>-323.12479422809298</v>
          </cell>
        </row>
        <row r="1390">
          <cell r="A1390">
            <v>3467368.5045253099</v>
          </cell>
          <cell r="B1390">
            <v>-66.342076940657606</v>
          </cell>
          <cell r="C1390">
            <v>-329.17027017744198</v>
          </cell>
        </row>
        <row r="1391">
          <cell r="A1391">
            <v>3499451.6702835602</v>
          </cell>
          <cell r="B1391">
            <v>-66.472984711014504</v>
          </cell>
          <cell r="C1391">
            <v>-335.29312112569801</v>
          </cell>
        </row>
        <row r="1392">
          <cell r="A1392">
            <v>3531831.6979195601</v>
          </cell>
          <cell r="B1392">
            <v>-66.475446935403795</v>
          </cell>
          <cell r="C1392">
            <v>-341.70588387641698</v>
          </cell>
        </row>
        <row r="1393">
          <cell r="A1393">
            <v>3564511.3342624302</v>
          </cell>
          <cell r="B1393">
            <v>-66.501708336267995</v>
          </cell>
          <cell r="C1393">
            <v>-347.818719279162</v>
          </cell>
        </row>
        <row r="1394">
          <cell r="A1394">
            <v>3597493.3515574201</v>
          </cell>
          <cell r="B1394">
            <v>-66.480380237673799</v>
          </cell>
          <cell r="C1394">
            <v>-353.88344220095797</v>
          </cell>
        </row>
        <row r="1395">
          <cell r="A1395">
            <v>3630780.54770101</v>
          </cell>
          <cell r="B1395">
            <v>-66.403441736395294</v>
          </cell>
          <cell r="C1395">
            <v>-359.95314382502698</v>
          </cell>
        </row>
        <row r="1396">
          <cell r="A1396">
            <v>3664375.7464783299</v>
          </cell>
          <cell r="B1396">
            <v>-66.298572626491094</v>
          </cell>
          <cell r="C1396">
            <v>-365.84514035489599</v>
          </cell>
        </row>
        <row r="1397">
          <cell r="A1397">
            <v>3698281.7978026499</v>
          </cell>
          <cell r="B1397">
            <v>-66.159748228581904</v>
          </cell>
          <cell r="C1397">
            <v>-371.62582621126899</v>
          </cell>
        </row>
        <row r="1398">
          <cell r="A1398">
            <v>3732501.5779571999</v>
          </cell>
          <cell r="B1398">
            <v>-66.051593933711601</v>
          </cell>
          <cell r="C1398">
            <v>-377.06841525810302</v>
          </cell>
        </row>
        <row r="1399">
          <cell r="A1399">
            <v>3767037.9898390798</v>
          </cell>
          <cell r="B1399">
            <v>-65.8623040253879</v>
          </cell>
          <cell r="C1399">
            <v>-382.65309416836402</v>
          </cell>
        </row>
        <row r="1400">
          <cell r="A1400">
            <v>3801893.9632056099</v>
          </cell>
          <cell r="B1400">
            <v>-65.641311905334106</v>
          </cell>
          <cell r="C1400">
            <v>-388.31195835467997</v>
          </cell>
        </row>
        <row r="1401">
          <cell r="A1401">
            <v>3837072.4549227799</v>
          </cell>
          <cell r="B1401">
            <v>-65.418598996642103</v>
          </cell>
          <cell r="C1401">
            <v>-393.93266273877498</v>
          </cell>
        </row>
        <row r="1402">
          <cell r="A1402">
            <v>3872576.4492161698</v>
          </cell>
          <cell r="B1402">
            <v>-65.176770506448804</v>
          </cell>
          <cell r="C1402">
            <v>-399.90263776178898</v>
          </cell>
        </row>
        <row r="1403">
          <cell r="A1403">
            <v>3908408.9579240102</v>
          </cell>
          <cell r="B1403">
            <v>-64.861444883972695</v>
          </cell>
          <cell r="C1403">
            <v>-407.40836849502898</v>
          </cell>
        </row>
        <row r="1404">
          <cell r="A1404">
            <v>3944573.0207527801</v>
          </cell>
          <cell r="B1404">
            <v>-64.042718802267302</v>
          </cell>
          <cell r="C1404">
            <v>-428.88185211384803</v>
          </cell>
        </row>
        <row r="1405">
          <cell r="A1405">
            <v>3981071.7055349601</v>
          </cell>
          <cell r="B1405">
            <v>-64.225831633475494</v>
          </cell>
          <cell r="C1405">
            <v>-383.51645142898201</v>
          </cell>
        </row>
        <row r="1406">
          <cell r="A1406">
            <v>4017908.1084893998</v>
          </cell>
          <cell r="B1406">
            <v>-64.4537720140451</v>
          </cell>
          <cell r="C1406">
            <v>-407.34405322303297</v>
          </cell>
        </row>
        <row r="1407">
          <cell r="A1407">
            <v>4055085.3544838298</v>
          </cell>
          <cell r="B1407">
            <v>-64.302864631765303</v>
          </cell>
          <cell r="C1407">
            <v>-414.39576887638202</v>
          </cell>
        </row>
        <row r="1408">
          <cell r="A1408">
            <v>4092606.5973001001</v>
          </cell>
          <cell r="B1408">
            <v>-64.1471396617588</v>
          </cell>
          <cell r="C1408">
            <v>-419.55188789397698</v>
          </cell>
        </row>
        <row r="1409">
          <cell r="A1409">
            <v>4130475.01990161</v>
          </cell>
          <cell r="B1409">
            <v>-63.997126862841498</v>
          </cell>
          <cell r="C1409">
            <v>-424.06192261646601</v>
          </cell>
        </row>
        <row r="1410">
          <cell r="A1410">
            <v>4168693.83470335</v>
          </cell>
          <cell r="B1410">
            <v>-63.815790553545803</v>
          </cell>
          <cell r="C1410">
            <v>-428.09771153924498</v>
          </cell>
        </row>
        <row r="1411">
          <cell r="A1411">
            <v>4207266.28384443</v>
          </cell>
          <cell r="B1411">
            <v>-63.686709819617697</v>
          </cell>
          <cell r="C1411">
            <v>-432.01254903380101</v>
          </cell>
        </row>
        <row r="1412">
          <cell r="A1412">
            <v>4246195.6394631304</v>
          </cell>
          <cell r="B1412">
            <v>-63.547398991361398</v>
          </cell>
          <cell r="C1412">
            <v>-435.890186021305</v>
          </cell>
        </row>
        <row r="1413">
          <cell r="A1413">
            <v>4285485.2039743904</v>
          </cell>
          <cell r="B1413">
            <v>-63.4341426370829</v>
          </cell>
          <cell r="C1413">
            <v>-439.49060201853803</v>
          </cell>
        </row>
        <row r="1414">
          <cell r="A1414">
            <v>4325138.31035008</v>
          </cell>
          <cell r="B1414">
            <v>-63.393962780660999</v>
          </cell>
          <cell r="C1414">
            <v>-442.98066172127898</v>
          </cell>
        </row>
        <row r="1415">
          <cell r="A1415">
            <v>4365158.3224016502</v>
          </cell>
          <cell r="B1415">
            <v>-63.292256361701497</v>
          </cell>
          <cell r="C1415">
            <v>-446.37755737028101</v>
          </cell>
        </row>
        <row r="1416">
          <cell r="A1416">
            <v>4405548.6350655304</v>
          </cell>
          <cell r="B1416">
            <v>-63.169347749816197</v>
          </cell>
          <cell r="C1416">
            <v>-449.59739778998602</v>
          </cell>
        </row>
        <row r="1417">
          <cell r="A1417">
            <v>4446312.6746910801</v>
          </cell>
          <cell r="B1417">
            <v>-63.08122235415</v>
          </cell>
          <cell r="C1417">
            <v>-452.878950818975</v>
          </cell>
        </row>
        <row r="1418">
          <cell r="A1418">
            <v>4487453.8993313201</v>
          </cell>
          <cell r="B1418">
            <v>-62.9986614885714</v>
          </cell>
          <cell r="C1418">
            <v>-456.12828915108997</v>
          </cell>
        </row>
        <row r="1419">
          <cell r="A1419">
            <v>4528975.7990362002</v>
          </cell>
          <cell r="B1419">
            <v>-62.900418628336297</v>
          </cell>
          <cell r="C1419">
            <v>-459.509987549546</v>
          </cell>
        </row>
        <row r="1420">
          <cell r="A1420">
            <v>4570881.8961487496</v>
          </cell>
          <cell r="B1420">
            <v>-62.828459905636898</v>
          </cell>
          <cell r="C1420">
            <v>-462.74977377418702</v>
          </cell>
        </row>
        <row r="1421">
          <cell r="A1421">
            <v>4613175.7456037896</v>
          </cell>
          <cell r="B1421">
            <v>-62.815454250820501</v>
          </cell>
          <cell r="C1421">
            <v>-465.733404850451</v>
          </cell>
        </row>
        <row r="1422">
          <cell r="A1422">
            <v>4655860.9352295902</v>
          </cell>
          <cell r="B1422">
            <v>-62.7559771125024</v>
          </cell>
          <cell r="C1422">
            <v>-469.037642657839</v>
          </cell>
        </row>
        <row r="1423">
          <cell r="A1423">
            <v>4698941.0860521495</v>
          </cell>
          <cell r="B1423">
            <v>-62.6812959861359</v>
          </cell>
          <cell r="C1423">
            <v>-472.57142147972201</v>
          </cell>
        </row>
        <row r="1424">
          <cell r="A1424">
            <v>4742419.8526024399</v>
          </cell>
          <cell r="B1424">
            <v>-62.636752459405997</v>
          </cell>
          <cell r="C1424">
            <v>-476.07783854976901</v>
          </cell>
        </row>
        <row r="1425">
          <cell r="A1425">
            <v>4786300.9232263798</v>
          </cell>
          <cell r="B1425">
            <v>-62.578939470972003</v>
          </cell>
          <cell r="C1425">
            <v>-479.933128321482</v>
          </cell>
        </row>
        <row r="1426">
          <cell r="A1426">
            <v>4830588.0203977199</v>
          </cell>
          <cell r="B1426">
            <v>-62.551876849813901</v>
          </cell>
          <cell r="C1426">
            <v>-484.00410027233801</v>
          </cell>
        </row>
        <row r="1427">
          <cell r="A1427">
            <v>4875284.9010338504</v>
          </cell>
          <cell r="B1427">
            <v>-62.511762588938801</v>
          </cell>
          <cell r="C1427">
            <v>-488.93476308647899</v>
          </cell>
        </row>
        <row r="1428">
          <cell r="A1428">
            <v>4920395.3568145102</v>
          </cell>
          <cell r="B1428">
            <v>-62.327707394575498</v>
          </cell>
          <cell r="C1428">
            <v>-498.78434342155799</v>
          </cell>
        </row>
        <row r="1429">
          <cell r="A1429">
            <v>4965923.2145033497</v>
          </cell>
          <cell r="B1429">
            <v>-62.527009619259303</v>
          </cell>
          <cell r="C1429">
            <v>-442.49247068739299</v>
          </cell>
        </row>
        <row r="1430">
          <cell r="A1430">
            <v>5011872.3362727202</v>
          </cell>
          <cell r="B1430">
            <v>-62.618890407816501</v>
          </cell>
          <cell r="C1430">
            <v>-488.89713340121699</v>
          </cell>
        </row>
        <row r="1431">
          <cell r="A1431">
            <v>5058246.6200311296</v>
          </cell>
          <cell r="B1431">
            <v>-62.769826047169701</v>
          </cell>
          <cell r="C1431">
            <v>-495.14501047124099</v>
          </cell>
        </row>
        <row r="1432">
          <cell r="A1432">
            <v>5105049.9997540601</v>
          </cell>
          <cell r="B1432">
            <v>-62.893537343885299</v>
          </cell>
          <cell r="C1432">
            <v>-499.64513135559798</v>
          </cell>
        </row>
        <row r="1433">
          <cell r="A1433">
            <v>5152286.44581756</v>
          </cell>
          <cell r="B1433">
            <v>-63.000151245204997</v>
          </cell>
          <cell r="C1433">
            <v>-503.77943588258898</v>
          </cell>
        </row>
        <row r="1434">
          <cell r="A1434">
            <v>5199959.9653351596</v>
          </cell>
          <cell r="B1434">
            <v>-63.169748042869898</v>
          </cell>
          <cell r="C1434">
            <v>-507.34853183208202</v>
          </cell>
        </row>
        <row r="1435">
          <cell r="A1435">
            <v>5248074.6024977202</v>
          </cell>
          <cell r="B1435">
            <v>-63.320692492746801</v>
          </cell>
          <cell r="C1435">
            <v>-510.94474208261801</v>
          </cell>
        </row>
        <row r="1436">
          <cell r="A1436">
            <v>5296634.4389165798</v>
          </cell>
          <cell r="B1436">
            <v>-63.482628070548003</v>
          </cell>
          <cell r="C1436">
            <v>-514.482714802896</v>
          </cell>
        </row>
        <row r="1437">
          <cell r="A1437">
            <v>5345643.5939697102</v>
          </cell>
          <cell r="B1437">
            <v>-63.652735902892999</v>
          </cell>
          <cell r="C1437">
            <v>-517.97810033343296</v>
          </cell>
        </row>
        <row r="1438">
          <cell r="A1438">
            <v>5395106.2251512697</v>
          </cell>
          <cell r="B1438">
            <v>-63.805991230121101</v>
          </cell>
          <cell r="C1438">
            <v>-521.62695029558301</v>
          </cell>
        </row>
        <row r="1439">
          <cell r="A1439">
            <v>5445026.5284241997</v>
          </cell>
          <cell r="B1439">
            <v>-63.991496030081798</v>
          </cell>
          <cell r="C1439">
            <v>-525.14143207094696</v>
          </cell>
        </row>
        <row r="1440">
          <cell r="A1440">
            <v>5495408.7385762399</v>
          </cell>
          <cell r="B1440">
            <v>-64.191457481383793</v>
          </cell>
          <cell r="C1440">
            <v>-528.759613019168</v>
          </cell>
        </row>
        <row r="1441">
          <cell r="A1441">
            <v>5546257.1295790998</v>
          </cell>
          <cell r="B1441">
            <v>-64.394942803783195</v>
          </cell>
          <cell r="C1441">
            <v>-532.41022591875003</v>
          </cell>
        </row>
        <row r="1442">
          <cell r="A1442">
            <v>5597576.0149510996</v>
          </cell>
          <cell r="B1442">
            <v>-64.624055561909699</v>
          </cell>
          <cell r="C1442">
            <v>-535.87994757252</v>
          </cell>
        </row>
        <row r="1443">
          <cell r="A1443">
            <v>5649369.7481230199</v>
          </cell>
          <cell r="B1443">
            <v>-64.821654008328593</v>
          </cell>
          <cell r="C1443">
            <v>-539.92616670712005</v>
          </cell>
        </row>
        <row r="1444">
          <cell r="A1444">
            <v>5701642.7228074698</v>
          </cell>
          <cell r="B1444">
            <v>-65.057960820999796</v>
          </cell>
          <cell r="C1444">
            <v>-544.01657428538499</v>
          </cell>
        </row>
        <row r="1445">
          <cell r="A1445">
            <v>5754399.3733715601</v>
          </cell>
          <cell r="B1445">
            <v>-65.323893837581807</v>
          </cell>
          <cell r="C1445">
            <v>-548.51570261175402</v>
          </cell>
        </row>
        <row r="1446">
          <cell r="A1446">
            <v>5807644.1752131199</v>
          </cell>
          <cell r="B1446">
            <v>-65.598626282552701</v>
          </cell>
          <cell r="C1446">
            <v>-553.38918480517702</v>
          </cell>
        </row>
        <row r="1447">
          <cell r="A1447">
            <v>5861381.64514028</v>
          </cell>
          <cell r="B1447">
            <v>-65.896458147172595</v>
          </cell>
          <cell r="C1447">
            <v>-558.97782358433506</v>
          </cell>
        </row>
        <row r="1448">
          <cell r="A1448">
            <v>5915616.3417547401</v>
          </cell>
          <cell r="B1448">
            <v>-66.032027573756693</v>
          </cell>
          <cell r="C1448">
            <v>-572.20003637863897</v>
          </cell>
        </row>
        <row r="1449">
          <cell r="A1449">
            <v>5970352.86583836</v>
          </cell>
          <cell r="B1449">
            <v>-66.089294367565202</v>
          </cell>
          <cell r="C1449">
            <v>-547.83322038186805</v>
          </cell>
        </row>
        <row r="1450">
          <cell r="A1450">
            <v>6025595.8607435804</v>
          </cell>
          <cell r="B1450">
            <v>-66.948404289361093</v>
          </cell>
          <cell r="C1450">
            <v>-564.74461557468305</v>
          </cell>
        </row>
        <row r="1451">
          <cell r="A1451">
            <v>6081350.0127871698</v>
          </cell>
          <cell r="B1451">
            <v>-67.427110836278302</v>
          </cell>
          <cell r="C1451">
            <v>-571.62634438280395</v>
          </cell>
        </row>
        <row r="1452">
          <cell r="A1452">
            <v>6137620.0516479397</v>
          </cell>
          <cell r="B1452">
            <v>-67.935504013201097</v>
          </cell>
          <cell r="C1452">
            <v>-577.39372433579297</v>
          </cell>
        </row>
        <row r="1453">
          <cell r="A1453">
            <v>6194410.7507678103</v>
          </cell>
          <cell r="B1453">
            <v>-68.516026244478397</v>
          </cell>
          <cell r="C1453">
            <v>-582.52291570557895</v>
          </cell>
        </row>
        <row r="1454">
          <cell r="A1454">
            <v>6251726.9277568599</v>
          </cell>
          <cell r="B1454">
            <v>-69.073594042396493</v>
          </cell>
          <cell r="C1454">
            <v>-588.09275586992703</v>
          </cell>
        </row>
        <row r="1455">
          <cell r="A1455">
            <v>6309573.4448019303</v>
          </cell>
          <cell r="B1455">
            <v>-69.628034695519801</v>
          </cell>
          <cell r="C1455">
            <v>-593.95853693841002</v>
          </cell>
        </row>
        <row r="1456">
          <cell r="A1456">
            <v>6367955.2090791604</v>
          </cell>
          <cell r="B1456">
            <v>-70.249886808793804</v>
          </cell>
          <cell r="C1456">
            <v>-600.33876971854704</v>
          </cell>
        </row>
        <row r="1457">
          <cell r="A1457">
            <v>6426877.1731701903</v>
          </cell>
          <cell r="B1457">
            <v>-70.870104079278804</v>
          </cell>
          <cell r="C1457">
            <v>-606.72823031434905</v>
          </cell>
        </row>
        <row r="1458">
          <cell r="A1458">
            <v>6486344.3354823804</v>
          </cell>
          <cell r="B1458">
            <v>-71.512020034257503</v>
          </cell>
          <cell r="C1458">
            <v>-612.75292717480102</v>
          </cell>
        </row>
        <row r="1459">
          <cell r="A1459">
            <v>6546361.7406727402</v>
          </cell>
          <cell r="B1459">
            <v>-72.134370605503904</v>
          </cell>
          <cell r="C1459">
            <v>-620.27227285675099</v>
          </cell>
        </row>
        <row r="1460">
          <cell r="A1460">
            <v>6606934.48007596</v>
          </cell>
          <cell r="B1460">
            <v>-72.786486313695306</v>
          </cell>
          <cell r="C1460">
            <v>-629.00031023073302</v>
          </cell>
        </row>
        <row r="1461">
          <cell r="A1461">
            <v>6668067.6921362104</v>
          </cell>
          <cell r="B1461">
            <v>-73.409934323866594</v>
          </cell>
          <cell r="C1461">
            <v>-638.08199231780804</v>
          </cell>
        </row>
        <row r="1462">
          <cell r="A1462">
            <v>6729766.5628431803</v>
          </cell>
          <cell r="B1462">
            <v>-73.971613510447398</v>
          </cell>
          <cell r="C1462">
            <v>-648.34678359157704</v>
          </cell>
        </row>
        <row r="1463">
          <cell r="A1463">
            <v>6792036.3261718396</v>
          </cell>
          <cell r="B1463">
            <v>-74.538642451589794</v>
          </cell>
          <cell r="C1463">
            <v>-659.33605263567495</v>
          </cell>
        </row>
        <row r="1464">
          <cell r="A1464">
            <v>6854882.2645266196</v>
          </cell>
          <cell r="B1464">
            <v>-74.931922591581099</v>
          </cell>
          <cell r="C1464">
            <v>-673.04907281659496</v>
          </cell>
        </row>
        <row r="1465">
          <cell r="A1465">
            <v>6918309.70918936</v>
          </cell>
          <cell r="B1465">
            <v>-74.696771691295993</v>
          </cell>
          <cell r="C1465">
            <v>-707.57788908446605</v>
          </cell>
        </row>
        <row r="1466">
          <cell r="A1466">
            <v>6982324.0407717098</v>
          </cell>
          <cell r="B1466">
            <v>-75.256483215402298</v>
          </cell>
          <cell r="C1466">
            <v>-684.576120237336</v>
          </cell>
        </row>
        <row r="1467">
          <cell r="A1467">
            <v>7046930.6896714596</v>
          </cell>
          <cell r="B1467">
            <v>-75.397590308657499</v>
          </cell>
          <cell r="C1467">
            <v>-702.00280462547505</v>
          </cell>
        </row>
        <row r="1468">
          <cell r="A1468">
            <v>7112135.1365332901</v>
          </cell>
          <cell r="B1468">
            <v>-75.232061417189897</v>
          </cell>
          <cell r="C1468">
            <v>-715.49259202518601</v>
          </cell>
        </row>
        <row r="1469">
          <cell r="A1469">
            <v>7177942.9127136096</v>
          </cell>
          <cell r="B1469">
            <v>-74.916847700470797</v>
          </cell>
          <cell r="C1469">
            <v>-727.68299507085101</v>
          </cell>
        </row>
        <row r="1470">
          <cell r="A1470">
            <v>7244359.6007498996</v>
          </cell>
          <cell r="B1470">
            <v>-74.416284119680796</v>
          </cell>
          <cell r="C1470">
            <v>-738.80164692402798</v>
          </cell>
        </row>
        <row r="1471">
          <cell r="A1471">
            <v>7311390.8348341696</v>
          </cell>
          <cell r="B1471">
            <v>-73.944425663671694</v>
          </cell>
          <cell r="C1471">
            <v>-748.81984204448497</v>
          </cell>
        </row>
        <row r="1472">
          <cell r="A1472">
            <v>7379042.3012910103</v>
          </cell>
          <cell r="B1472">
            <v>-73.449878008798507</v>
          </cell>
          <cell r="C1472">
            <v>-757.81790880267897</v>
          </cell>
        </row>
        <row r="1473">
          <cell r="A1473">
            <v>7447319.7390598804</v>
          </cell>
          <cell r="B1473">
            <v>-73.068769018522602</v>
          </cell>
          <cell r="C1473">
            <v>-765.85212043653598</v>
          </cell>
        </row>
        <row r="1474">
          <cell r="A1474">
            <v>7516228.94018206</v>
          </cell>
          <cell r="B1474">
            <v>-72.484019156210294</v>
          </cell>
          <cell r="C1474">
            <v>-773.65310272182398</v>
          </cell>
        </row>
        <row r="1475">
          <cell r="A1475">
            <v>7585775.7502918299</v>
          </cell>
          <cell r="B1475">
            <v>-71.975730590154598</v>
          </cell>
          <cell r="C1475">
            <v>-781.25970135434204</v>
          </cell>
        </row>
        <row r="1476">
          <cell r="A1476">
            <v>7655966.0691125598</v>
          </cell>
          <cell r="B1476">
            <v>-71.500517302718194</v>
          </cell>
          <cell r="C1476">
            <v>-788.431955954469</v>
          </cell>
        </row>
        <row r="1477">
          <cell r="A1477">
            <v>7726805.8509570202</v>
          </cell>
          <cell r="B1477">
            <v>-71.106050987951505</v>
          </cell>
          <cell r="C1477">
            <v>-795.13711527787405</v>
          </cell>
        </row>
        <row r="1478">
          <cell r="A1478">
            <v>7798301.1052325899</v>
          </cell>
          <cell r="B1478">
            <v>-70.668474110875593</v>
          </cell>
          <cell r="C1478">
            <v>-802.91206155254895</v>
          </cell>
        </row>
        <row r="1479">
          <cell r="A1479">
            <v>7870457.8969509797</v>
          </cell>
          <cell r="B1479">
            <v>-70.200810989216194</v>
          </cell>
          <cell r="C1479">
            <v>-813.18394391166498</v>
          </cell>
        </row>
        <row r="1480">
          <cell r="A1480">
            <v>7943282.3472428201</v>
          </cell>
          <cell r="B1480">
            <v>-69.401214540649207</v>
          </cell>
          <cell r="C1480">
            <v>-783.81659415486604</v>
          </cell>
        </row>
        <row r="1481">
          <cell r="A1481">
            <v>8016780.63387678</v>
          </cell>
          <cell r="B1481">
            <v>-69.818622881516504</v>
          </cell>
          <cell r="C1481">
            <v>-815.707503717657</v>
          </cell>
        </row>
        <row r="1482">
          <cell r="A1482">
            <v>8090958.9917838201</v>
          </cell>
          <cell r="B1482">
            <v>-69.666188631992895</v>
          </cell>
          <cell r="C1482">
            <v>-823.56599362555198</v>
          </cell>
        </row>
        <row r="1483">
          <cell r="A1483">
            <v>8165823.7135859197</v>
          </cell>
          <cell r="B1483">
            <v>-69.523582309758794</v>
          </cell>
          <cell r="C1483">
            <v>-830.34081608650501</v>
          </cell>
        </row>
        <row r="1484">
          <cell r="A1484">
            <v>8241381.1501300205</v>
          </cell>
          <cell r="B1484">
            <v>-69.411138500036898</v>
          </cell>
          <cell r="C1484">
            <v>-836.33152490503005</v>
          </cell>
        </row>
        <row r="1485">
          <cell r="A1485">
            <v>8317637.7110267002</v>
          </cell>
          <cell r="B1485">
            <v>-69.391212630413804</v>
          </cell>
          <cell r="C1485">
            <v>-841.92340573750596</v>
          </cell>
        </row>
        <row r="1486">
          <cell r="A1486">
            <v>8394599.8651939798</v>
          </cell>
          <cell r="B1486">
            <v>-69.329557705684394</v>
          </cell>
          <cell r="C1486">
            <v>-847.53265855733696</v>
          </cell>
        </row>
        <row r="1487">
          <cell r="A1487">
            <v>8472274.1414059605</v>
          </cell>
          <cell r="B1487">
            <v>-69.281063049129301</v>
          </cell>
          <cell r="C1487">
            <v>-853.39192267930105</v>
          </cell>
        </row>
        <row r="1488">
          <cell r="A1488">
            <v>8550667.1288468391</v>
          </cell>
          <cell r="B1488">
            <v>-69.249601473534497</v>
          </cell>
          <cell r="C1488">
            <v>-859.32107631756401</v>
          </cell>
        </row>
        <row r="1489">
          <cell r="A1489">
            <v>8629785.4776696991</v>
          </cell>
          <cell r="B1489">
            <v>-69.258756871157303</v>
          </cell>
          <cell r="C1489">
            <v>-865.20780353112605</v>
          </cell>
        </row>
        <row r="1490">
          <cell r="A1490">
            <v>8709635.8995608091</v>
          </cell>
          <cell r="B1490">
            <v>-69.339919092105404</v>
          </cell>
          <cell r="C1490">
            <v>-870.96307363087396</v>
          </cell>
        </row>
        <row r="1491">
          <cell r="A1491">
            <v>8790225.1683088392</v>
          </cell>
          <cell r="B1491">
            <v>-69.385595168477593</v>
          </cell>
          <cell r="C1491">
            <v>-878.24918752001599</v>
          </cell>
        </row>
        <row r="1492">
          <cell r="A1492">
            <v>8871560.12037961</v>
          </cell>
          <cell r="B1492">
            <v>-69.415238676798594</v>
          </cell>
          <cell r="C1492">
            <v>-889.43386480378501</v>
          </cell>
        </row>
        <row r="1493">
          <cell r="A1493">
            <v>8953647.6554959305</v>
          </cell>
          <cell r="B1493">
            <v>-69.478733510385595</v>
          </cell>
          <cell r="C1493">
            <v>-877.59205769769096</v>
          </cell>
        </row>
        <row r="1494">
          <cell r="A1494">
            <v>9036494.7372230198</v>
          </cell>
          <cell r="B1494">
            <v>-69.981654486126601</v>
          </cell>
          <cell r="C1494">
            <v>-891.82291496012294</v>
          </cell>
        </row>
        <row r="1495">
          <cell r="A1495">
            <v>9120108.3935590908</v>
          </cell>
          <cell r="B1495">
            <v>-70.362660687693094</v>
          </cell>
          <cell r="C1495">
            <v>-899.55085483369396</v>
          </cell>
        </row>
        <row r="1496">
          <cell r="A1496">
            <v>9204495.7175317202</v>
          </cell>
          <cell r="B1496">
            <v>-70.746238471693303</v>
          </cell>
          <cell r="C1496">
            <v>-906.70584176580496</v>
          </cell>
        </row>
        <row r="1497">
          <cell r="A1497">
            <v>9289663.8677993603</v>
          </cell>
          <cell r="B1497">
            <v>-71.232051133446703</v>
          </cell>
          <cell r="C1497">
            <v>-912.92105698886098</v>
          </cell>
        </row>
        <row r="1498">
          <cell r="A1498">
            <v>9375620.0692588091</v>
          </cell>
          <cell r="B1498">
            <v>-71.686790219137293</v>
          </cell>
          <cell r="C1498">
            <v>-919.92496956171897</v>
          </cell>
        </row>
        <row r="1499">
          <cell r="A1499">
            <v>9462371.6136579197</v>
          </cell>
          <cell r="B1499">
            <v>-72.176456880153907</v>
          </cell>
          <cell r="C1499">
            <v>-927.14496006291904</v>
          </cell>
        </row>
        <row r="1500">
          <cell r="A1500">
            <v>9549925.8602143601</v>
          </cell>
          <cell r="B1500">
            <v>-72.769345094608497</v>
          </cell>
          <cell r="C1500">
            <v>-933.99802422938501</v>
          </cell>
        </row>
        <row r="1501">
          <cell r="A1501">
            <v>9638290.2362396996</v>
          </cell>
          <cell r="B1501">
            <v>-73.345122954371405</v>
          </cell>
          <cell r="C1501">
            <v>-942.23003137374496</v>
          </cell>
        </row>
        <row r="1502">
          <cell r="A1502">
            <v>9727472.2377696596</v>
          </cell>
          <cell r="B1502">
            <v>-74.040285227629198</v>
          </cell>
          <cell r="C1502">
            <v>-951.59137411911001</v>
          </cell>
        </row>
        <row r="1503">
          <cell r="A1503">
            <v>9817479.4301998392</v>
          </cell>
          <cell r="B1503">
            <v>-74.748558381103507</v>
          </cell>
          <cell r="C1503">
            <v>-963.05912041122599</v>
          </cell>
        </row>
        <row r="1504">
          <cell r="A1504">
            <v>9908319.44892768</v>
          </cell>
          <cell r="B1504">
            <v>-96.055330560161494</v>
          </cell>
          <cell r="C1504">
            <v>-992.61726271745999</v>
          </cell>
        </row>
        <row r="1505">
          <cell r="A1505">
            <v>10000000</v>
          </cell>
          <cell r="B1505">
            <v>-76.451055105939403</v>
          </cell>
          <cell r="C1505">
            <v>-976.46041778560198</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8"/>
  <sheetViews>
    <sheetView tabSelected="1" zoomScale="85" zoomScaleNormal="85" workbookViewId="0">
      <selection activeCell="B50" sqref="B50"/>
    </sheetView>
  </sheetViews>
  <sheetFormatPr defaultRowHeight="14.4" x14ac:dyDescent="0.3"/>
  <cols>
    <col min="1" max="1" width="45.21875" customWidth="1"/>
    <col min="2" max="2" width="10.88671875" customWidth="1"/>
  </cols>
  <sheetData>
    <row r="1" spans="1:18" x14ac:dyDescent="0.3">
      <c r="A1" s="76"/>
      <c r="B1" s="74" t="s">
        <v>149</v>
      </c>
      <c r="C1" s="74"/>
      <c r="D1" s="74"/>
      <c r="E1" s="74"/>
      <c r="F1" s="74"/>
      <c r="G1" s="74"/>
      <c r="H1" s="74"/>
      <c r="I1" s="74"/>
      <c r="J1" s="74"/>
      <c r="K1" s="74"/>
      <c r="L1" s="74"/>
      <c r="M1" s="74"/>
      <c r="N1" s="74"/>
      <c r="O1" s="74"/>
      <c r="P1" s="74"/>
      <c r="Q1" s="74"/>
      <c r="R1" s="74"/>
    </row>
    <row r="2" spans="1:18" x14ac:dyDescent="0.3">
      <c r="A2" s="76"/>
      <c r="B2" s="74"/>
      <c r="C2" s="74"/>
      <c r="D2" s="74"/>
      <c r="E2" s="74"/>
      <c r="F2" s="74"/>
      <c r="G2" s="74"/>
      <c r="H2" s="74"/>
      <c r="I2" s="74"/>
      <c r="J2" s="74"/>
      <c r="K2" s="74"/>
      <c r="L2" s="74"/>
      <c r="M2" s="74"/>
      <c r="N2" s="74"/>
      <c r="O2" s="74"/>
      <c r="P2" s="74"/>
      <c r="Q2" s="74"/>
      <c r="R2" s="74"/>
    </row>
    <row r="3" spans="1:18" x14ac:dyDescent="0.3">
      <c r="A3" s="76"/>
      <c r="B3" s="74"/>
      <c r="C3" s="74"/>
      <c r="D3" s="74"/>
      <c r="E3" s="74"/>
      <c r="F3" s="74"/>
      <c r="G3" s="74"/>
      <c r="H3" s="74"/>
      <c r="I3" s="74"/>
      <c r="J3" s="74"/>
      <c r="K3" s="74"/>
      <c r="L3" s="74"/>
      <c r="M3" s="74"/>
      <c r="N3" s="74"/>
      <c r="O3" s="74"/>
      <c r="P3" s="74"/>
      <c r="Q3" s="74"/>
      <c r="R3" s="74"/>
    </row>
    <row r="4" spans="1:18" ht="14.25" customHeight="1" x14ac:dyDescent="0.3">
      <c r="A4" s="3"/>
      <c r="B4" s="3"/>
      <c r="C4" s="3"/>
      <c r="D4" s="3"/>
      <c r="E4" s="3"/>
      <c r="F4" s="3"/>
      <c r="G4" s="3"/>
      <c r="H4" s="3"/>
      <c r="I4" s="3"/>
      <c r="J4" s="3"/>
      <c r="K4" s="3"/>
      <c r="L4" s="3"/>
      <c r="M4" s="3"/>
      <c r="N4" s="3"/>
      <c r="O4" s="3"/>
      <c r="P4" s="3"/>
      <c r="Q4" s="3"/>
      <c r="R4" s="3"/>
    </row>
    <row r="5" spans="1:18" ht="14.25" customHeight="1" x14ac:dyDescent="0.3">
      <c r="A5" s="3"/>
      <c r="B5" s="3"/>
      <c r="C5" s="2"/>
      <c r="D5" s="4" t="s">
        <v>5</v>
      </c>
      <c r="E5" s="3"/>
      <c r="F5" s="3"/>
      <c r="G5" s="4" t="s">
        <v>123</v>
      </c>
      <c r="H5" s="3"/>
      <c r="I5" s="3"/>
      <c r="J5" s="3"/>
      <c r="K5" s="4" t="s">
        <v>126</v>
      </c>
      <c r="L5" s="3"/>
      <c r="M5" s="3"/>
      <c r="N5" s="3"/>
      <c r="O5" s="3"/>
      <c r="P5" s="3"/>
      <c r="Q5" s="3"/>
      <c r="R5" s="3"/>
    </row>
    <row r="6" spans="1:18" ht="14.25" customHeight="1" x14ac:dyDescent="0.3">
      <c r="A6" s="3"/>
      <c r="B6" s="3"/>
      <c r="C6" s="3"/>
      <c r="D6" s="3"/>
      <c r="E6" s="3"/>
      <c r="F6" s="3"/>
      <c r="G6" s="3"/>
      <c r="H6" s="3"/>
      <c r="I6" s="3"/>
      <c r="J6" s="3"/>
      <c r="K6" s="3"/>
      <c r="L6" s="3"/>
      <c r="M6" s="3"/>
      <c r="N6" s="3"/>
      <c r="O6" s="3"/>
      <c r="P6" s="3"/>
      <c r="Q6" s="3"/>
      <c r="R6" s="3"/>
    </row>
    <row r="7" spans="1:18" ht="14.25" customHeight="1" x14ac:dyDescent="0.3">
      <c r="A7" s="75"/>
      <c r="B7" s="75"/>
      <c r="C7" s="75"/>
      <c r="D7" s="75"/>
      <c r="E7" s="75"/>
      <c r="F7" s="75"/>
      <c r="G7" s="75"/>
      <c r="H7" s="75"/>
      <c r="I7" s="75"/>
      <c r="J7" s="75"/>
      <c r="K7" s="75"/>
      <c r="L7" s="75"/>
      <c r="M7" s="75"/>
      <c r="N7" s="75"/>
      <c r="O7" s="75"/>
      <c r="P7" s="75"/>
      <c r="Q7" s="75"/>
      <c r="R7" s="75"/>
    </row>
    <row r="8" spans="1:18" ht="14.25" customHeight="1" x14ac:dyDescent="0.3">
      <c r="A8" s="75"/>
      <c r="B8" s="75"/>
      <c r="C8" s="75"/>
      <c r="D8" s="75"/>
      <c r="E8" s="75"/>
      <c r="F8" s="75"/>
      <c r="G8" s="75"/>
      <c r="H8" s="75"/>
      <c r="I8" s="75"/>
      <c r="J8" s="75"/>
      <c r="K8" s="75"/>
      <c r="L8" s="75"/>
      <c r="M8" s="75"/>
      <c r="N8" s="75"/>
      <c r="O8" s="75"/>
      <c r="P8" s="75"/>
      <c r="Q8" s="75"/>
      <c r="R8" s="75"/>
    </row>
    <row r="9" spans="1:18" ht="14.25" customHeight="1" thickBot="1" x14ac:dyDescent="0.35">
      <c r="A9" s="75"/>
      <c r="B9" s="75"/>
      <c r="C9" s="75"/>
      <c r="D9" s="75"/>
      <c r="E9" s="75"/>
      <c r="F9" s="75"/>
      <c r="G9" s="75"/>
      <c r="H9" s="75"/>
      <c r="I9" s="75"/>
      <c r="J9" s="75"/>
      <c r="K9" s="75"/>
      <c r="L9" s="75"/>
      <c r="M9" s="75"/>
      <c r="N9" s="75"/>
      <c r="O9" s="75"/>
      <c r="P9" s="75"/>
      <c r="Q9" s="75"/>
      <c r="R9" s="75"/>
    </row>
    <row r="10" spans="1:18" x14ac:dyDescent="0.3">
      <c r="A10" s="73" t="s">
        <v>0</v>
      </c>
      <c r="B10" s="73"/>
      <c r="C10" s="73"/>
      <c r="D10" s="43"/>
      <c r="E10" s="56"/>
      <c r="F10" s="57"/>
      <c r="G10" s="57"/>
      <c r="H10" s="57"/>
      <c r="I10" s="57"/>
      <c r="J10" s="57"/>
      <c r="K10" s="57"/>
      <c r="L10" s="57"/>
      <c r="M10" s="57"/>
      <c r="N10" s="57"/>
      <c r="O10" s="58"/>
      <c r="P10" s="44"/>
      <c r="Q10" s="44"/>
      <c r="R10" s="43"/>
    </row>
    <row r="11" spans="1:18" x14ac:dyDescent="0.3">
      <c r="A11" s="5" t="s">
        <v>1</v>
      </c>
      <c r="B11" s="51">
        <v>3</v>
      </c>
      <c r="C11" s="6" t="s">
        <v>4</v>
      </c>
      <c r="D11" s="43"/>
      <c r="E11" s="59"/>
      <c r="F11" s="60"/>
      <c r="G11" s="60"/>
      <c r="H11" s="60"/>
      <c r="I11" s="60"/>
      <c r="J11" s="60"/>
      <c r="K11" s="60"/>
      <c r="L11" s="60"/>
      <c r="M11" s="60"/>
      <c r="N11" s="60"/>
      <c r="O11" s="61"/>
      <c r="P11" s="44"/>
      <c r="Q11" s="44"/>
      <c r="R11" s="43"/>
    </row>
    <row r="12" spans="1:18" x14ac:dyDescent="0.3">
      <c r="A12" s="5" t="s">
        <v>2</v>
      </c>
      <c r="B12" s="51">
        <v>3</v>
      </c>
      <c r="C12" s="6" t="s">
        <v>4</v>
      </c>
      <c r="D12" s="43"/>
      <c r="E12" s="59"/>
      <c r="F12" s="60"/>
      <c r="G12" s="60"/>
      <c r="H12" s="60"/>
      <c r="I12" s="62">
        <f>B33</f>
        <v>2.2000000000000002</v>
      </c>
      <c r="J12" s="63" t="s">
        <v>27</v>
      </c>
      <c r="K12" s="60"/>
      <c r="L12" s="60"/>
      <c r="M12" s="60"/>
      <c r="N12" s="60"/>
      <c r="O12" s="61"/>
      <c r="P12" s="44"/>
      <c r="Q12" s="44"/>
      <c r="R12" s="43"/>
    </row>
    <row r="13" spans="1:18" x14ac:dyDescent="0.3">
      <c r="A13" s="5" t="s">
        <v>3</v>
      </c>
      <c r="B13" s="51">
        <v>3</v>
      </c>
      <c r="C13" s="6" t="s">
        <v>4</v>
      </c>
      <c r="D13" s="43"/>
      <c r="E13" s="64">
        <f>B12</f>
        <v>3</v>
      </c>
      <c r="F13" s="63" t="s">
        <v>4</v>
      </c>
      <c r="G13" s="60"/>
      <c r="H13" s="60"/>
      <c r="I13" s="60"/>
      <c r="J13" s="60"/>
      <c r="K13" s="60"/>
      <c r="L13" s="60"/>
      <c r="M13" s="60"/>
      <c r="N13" s="60"/>
      <c r="O13" s="61"/>
      <c r="P13" s="44"/>
      <c r="Q13" s="44"/>
      <c r="R13" s="43"/>
    </row>
    <row r="14" spans="1:18" x14ac:dyDescent="0.3">
      <c r="D14" s="43"/>
      <c r="E14" s="59"/>
      <c r="F14" s="60"/>
      <c r="G14" s="60"/>
      <c r="H14" s="60"/>
      <c r="I14" s="60"/>
      <c r="J14" s="60"/>
      <c r="K14" s="60"/>
      <c r="L14" s="60"/>
      <c r="M14" s="60"/>
      <c r="N14" s="60"/>
      <c r="O14" s="61"/>
      <c r="P14" s="44"/>
      <c r="Q14" s="44"/>
      <c r="R14" s="43"/>
    </row>
    <row r="15" spans="1:18" x14ac:dyDescent="0.3">
      <c r="A15" s="73" t="s">
        <v>6</v>
      </c>
      <c r="B15" s="73"/>
      <c r="C15" s="73"/>
      <c r="D15" s="43"/>
      <c r="E15" s="59"/>
      <c r="F15" s="60"/>
      <c r="G15" s="60"/>
      <c r="H15" s="60"/>
      <c r="I15" s="60"/>
      <c r="J15" s="60"/>
      <c r="K15" s="60"/>
      <c r="L15" s="60"/>
      <c r="M15" s="60"/>
      <c r="N15" s="60"/>
      <c r="O15" s="61"/>
      <c r="P15" s="44"/>
      <c r="Q15" s="44"/>
      <c r="R15" s="43"/>
    </row>
    <row r="16" spans="1:18" x14ac:dyDescent="0.3">
      <c r="A16" s="7" t="s">
        <v>7</v>
      </c>
      <c r="B16" s="51">
        <v>18</v>
      </c>
      <c r="C16" s="6" t="s">
        <v>4</v>
      </c>
      <c r="D16" s="43"/>
      <c r="E16" s="59"/>
      <c r="F16" s="60"/>
      <c r="G16" s="60"/>
      <c r="H16" s="60"/>
      <c r="I16" s="60"/>
      <c r="J16" s="60"/>
      <c r="K16" s="60"/>
      <c r="L16" s="60"/>
      <c r="M16" s="63">
        <f>B16</f>
        <v>18</v>
      </c>
      <c r="N16" s="63" t="s">
        <v>4</v>
      </c>
      <c r="O16" s="61"/>
      <c r="P16" s="44"/>
      <c r="Q16" s="44"/>
      <c r="R16" s="43"/>
    </row>
    <row r="17" spans="1:18" x14ac:dyDescent="0.3">
      <c r="A17" s="7" t="s">
        <v>8</v>
      </c>
      <c r="B17" s="51">
        <v>0.9</v>
      </c>
      <c r="C17" s="6" t="s">
        <v>9</v>
      </c>
      <c r="D17" s="43"/>
      <c r="E17" s="59"/>
      <c r="F17" s="60"/>
      <c r="G17" s="60"/>
      <c r="H17" s="60"/>
      <c r="I17" s="60"/>
      <c r="J17" s="60"/>
      <c r="K17" s="60"/>
      <c r="L17" s="60"/>
      <c r="M17" s="63">
        <f>B17</f>
        <v>0.9</v>
      </c>
      <c r="N17" s="63" t="s">
        <v>9</v>
      </c>
      <c r="O17" s="61"/>
      <c r="P17" s="44"/>
      <c r="Q17" s="44"/>
      <c r="R17" s="43"/>
    </row>
    <row r="18" spans="1:18" x14ac:dyDescent="0.3">
      <c r="A18" s="7" t="s">
        <v>24</v>
      </c>
      <c r="B18" s="51">
        <v>90</v>
      </c>
      <c r="C18" s="9" t="s">
        <v>13</v>
      </c>
      <c r="D18" s="43"/>
      <c r="E18" s="59"/>
      <c r="F18" s="60"/>
      <c r="G18" s="60"/>
      <c r="H18" s="60"/>
      <c r="I18" s="60"/>
      <c r="J18" s="60"/>
      <c r="K18" s="60"/>
      <c r="L18" s="60"/>
      <c r="M18" s="60"/>
      <c r="N18" s="60"/>
      <c r="O18" s="61"/>
      <c r="P18" s="44"/>
      <c r="Q18" s="44"/>
      <c r="R18" s="43"/>
    </row>
    <row r="19" spans="1:18" x14ac:dyDescent="0.3">
      <c r="D19" s="43"/>
      <c r="E19" s="59"/>
      <c r="F19" s="60"/>
      <c r="G19" s="60"/>
      <c r="H19" s="60"/>
      <c r="I19" s="60"/>
      <c r="J19" s="60"/>
      <c r="K19" s="60"/>
      <c r="L19" s="60"/>
      <c r="M19" s="60"/>
      <c r="N19" s="63">
        <f>B42</f>
        <v>33</v>
      </c>
      <c r="O19" s="65" t="s">
        <v>31</v>
      </c>
      <c r="P19" s="44"/>
      <c r="Q19" s="44"/>
      <c r="R19" s="43"/>
    </row>
    <row r="20" spans="1:18" x14ac:dyDescent="0.3">
      <c r="A20" s="73" t="s">
        <v>14</v>
      </c>
      <c r="B20" s="73"/>
      <c r="C20" s="73"/>
      <c r="D20" s="43"/>
      <c r="E20" s="59"/>
      <c r="F20" s="60"/>
      <c r="G20" s="60"/>
      <c r="H20" s="60"/>
      <c r="I20" s="60"/>
      <c r="J20" s="60"/>
      <c r="K20" s="60"/>
      <c r="L20" s="60"/>
      <c r="M20" s="60"/>
      <c r="N20" s="60"/>
      <c r="O20" s="61"/>
      <c r="P20" s="44"/>
      <c r="Q20" s="44"/>
      <c r="R20" s="43"/>
    </row>
    <row r="21" spans="1:18" x14ac:dyDescent="0.3">
      <c r="A21" s="5" t="s">
        <v>15</v>
      </c>
      <c r="B21" s="51">
        <v>48.7</v>
      </c>
      <c r="C21" s="6" t="s">
        <v>16</v>
      </c>
      <c r="D21" s="43"/>
      <c r="E21" s="59"/>
      <c r="F21" s="60"/>
      <c r="G21" s="60"/>
      <c r="H21" s="60"/>
      <c r="I21" s="60"/>
      <c r="J21" s="60"/>
      <c r="K21" s="66">
        <f>B22</f>
        <v>1412.3000000000002</v>
      </c>
      <c r="L21" s="63" t="s">
        <v>16</v>
      </c>
      <c r="M21" s="60"/>
      <c r="N21" s="60"/>
      <c r="O21" s="61"/>
      <c r="P21" s="44"/>
      <c r="Q21" s="44"/>
      <c r="R21" s="43"/>
    </row>
    <row r="22" spans="1:18" x14ac:dyDescent="0.3">
      <c r="A22" s="5" t="s">
        <v>17</v>
      </c>
      <c r="B22" s="8">
        <f>((B16/0.6)-1)*B21</f>
        <v>1412.3000000000002</v>
      </c>
      <c r="C22" s="6" t="s">
        <v>16</v>
      </c>
      <c r="D22" s="43"/>
      <c r="E22" s="59"/>
      <c r="F22" s="60"/>
      <c r="G22" s="60"/>
      <c r="H22" s="60"/>
      <c r="I22" s="60"/>
      <c r="J22" s="60"/>
      <c r="K22" s="60"/>
      <c r="L22" s="66">
        <f>B51</f>
        <v>1.1274918132819435E-4</v>
      </c>
      <c r="M22" s="63" t="s">
        <v>35</v>
      </c>
      <c r="N22" s="60"/>
      <c r="O22" s="61"/>
      <c r="P22" s="44"/>
      <c r="Q22" s="44"/>
      <c r="R22" s="43"/>
    </row>
    <row r="23" spans="1:18" x14ac:dyDescent="0.3">
      <c r="A23" s="1"/>
      <c r="D23" s="43"/>
      <c r="E23" s="59"/>
      <c r="F23" s="60"/>
      <c r="G23" s="60"/>
      <c r="H23" s="60"/>
      <c r="I23" s="60"/>
      <c r="J23" s="60"/>
      <c r="K23" s="60"/>
      <c r="L23" s="60"/>
      <c r="M23" s="60"/>
      <c r="N23" s="60"/>
      <c r="O23" s="61"/>
      <c r="P23" s="44"/>
      <c r="Q23" s="44"/>
      <c r="R23" s="43"/>
    </row>
    <row r="24" spans="1:18" x14ac:dyDescent="0.3">
      <c r="A24" s="73" t="s">
        <v>22</v>
      </c>
      <c r="B24" s="73"/>
      <c r="C24" s="73"/>
      <c r="D24" s="44">
        <v>0.6</v>
      </c>
      <c r="E24" s="59"/>
      <c r="F24" s="60"/>
      <c r="G24" s="60"/>
      <c r="H24" s="60"/>
      <c r="I24" s="60"/>
      <c r="J24" s="60"/>
      <c r="K24" s="60"/>
      <c r="L24" s="60"/>
      <c r="M24" s="60"/>
      <c r="N24" s="63"/>
      <c r="O24" s="65"/>
      <c r="P24" s="44"/>
      <c r="Q24" s="44"/>
      <c r="R24" s="43"/>
    </row>
    <row r="25" spans="1:18" x14ac:dyDescent="0.3">
      <c r="A25" s="5" t="s">
        <v>20</v>
      </c>
      <c r="B25" s="6">
        <f>0.5</f>
        <v>0.5</v>
      </c>
      <c r="C25" s="6" t="s">
        <v>21</v>
      </c>
      <c r="D25" s="44">
        <f>0.6+(B12-1)*0.8</f>
        <v>2.2000000000000002</v>
      </c>
      <c r="E25" s="59"/>
      <c r="F25" s="60"/>
      <c r="G25" s="60"/>
      <c r="H25" s="60"/>
      <c r="I25" s="60"/>
      <c r="J25" s="60"/>
      <c r="K25" s="63">
        <f>B21</f>
        <v>48.7</v>
      </c>
      <c r="L25" s="63" t="s">
        <v>16</v>
      </c>
      <c r="M25" s="60"/>
      <c r="N25" s="63"/>
      <c r="O25" s="65"/>
      <c r="P25" s="44"/>
      <c r="Q25" s="44"/>
      <c r="R25" s="43"/>
    </row>
    <row r="26" spans="1:18" x14ac:dyDescent="0.3">
      <c r="A26" s="5" t="s">
        <v>23</v>
      </c>
      <c r="B26" s="11">
        <f>1-B12*B18/B16/100</f>
        <v>0.85</v>
      </c>
      <c r="C26" s="6"/>
      <c r="D26" s="44">
        <v>1</v>
      </c>
      <c r="E26" s="59"/>
      <c r="F26" s="60"/>
      <c r="G26" s="60"/>
      <c r="H26" s="60"/>
      <c r="I26" s="60"/>
      <c r="J26" s="60"/>
      <c r="K26" s="60"/>
      <c r="L26" s="60"/>
      <c r="M26" s="60"/>
      <c r="N26" s="63"/>
      <c r="O26" s="65"/>
      <c r="P26" s="44"/>
      <c r="Q26" s="44"/>
      <c r="R26" s="43"/>
    </row>
    <row r="27" spans="1:18" ht="15" thickBot="1" x14ac:dyDescent="0.35">
      <c r="A27" s="1"/>
      <c r="B27" s="10"/>
      <c r="D27" s="43"/>
      <c r="E27" s="67"/>
      <c r="F27" s="68"/>
      <c r="G27" s="68"/>
      <c r="H27" s="68"/>
      <c r="I27" s="68"/>
      <c r="J27" s="68"/>
      <c r="K27" s="68"/>
      <c r="L27" s="68"/>
      <c r="M27" s="68"/>
      <c r="N27" s="69"/>
      <c r="O27" s="70"/>
      <c r="P27" s="44"/>
      <c r="Q27" s="44"/>
      <c r="R27" s="43"/>
    </row>
    <row r="28" spans="1:18" x14ac:dyDescent="0.3">
      <c r="A28" s="73" t="s">
        <v>18</v>
      </c>
      <c r="B28" s="73"/>
      <c r="C28" s="73"/>
      <c r="D28" s="43"/>
      <c r="E28" s="44"/>
      <c r="F28" s="44"/>
      <c r="G28" s="44"/>
      <c r="H28" s="44"/>
      <c r="I28" s="44"/>
      <c r="J28" s="44"/>
      <c r="K28" s="44"/>
      <c r="L28" s="44"/>
      <c r="M28" s="44"/>
      <c r="N28" s="44"/>
      <c r="O28" s="44"/>
      <c r="P28" s="44"/>
      <c r="Q28" s="44"/>
      <c r="R28" s="43"/>
    </row>
    <row r="29" spans="1:18" x14ac:dyDescent="0.3">
      <c r="A29" s="5" t="s">
        <v>125</v>
      </c>
      <c r="B29" s="11">
        <f>B16*B17/B12/B18*100</f>
        <v>5.9999999999999991</v>
      </c>
      <c r="C29" s="6" t="s">
        <v>9</v>
      </c>
      <c r="D29" s="43"/>
      <c r="E29" s="44"/>
      <c r="F29" s="44"/>
      <c r="G29" s="44"/>
      <c r="H29" s="44"/>
      <c r="I29" s="44"/>
      <c r="J29" s="44"/>
      <c r="K29" s="44"/>
      <c r="L29" s="44"/>
      <c r="M29" s="44"/>
      <c r="N29" s="44"/>
      <c r="O29" s="44"/>
      <c r="P29" s="44"/>
      <c r="Q29" s="44"/>
      <c r="R29" s="43"/>
    </row>
    <row r="30" spans="1:18" x14ac:dyDescent="0.3">
      <c r="A30" s="5" t="s">
        <v>124</v>
      </c>
      <c r="B30" s="51">
        <v>30</v>
      </c>
      <c r="C30" s="6" t="s">
        <v>13</v>
      </c>
      <c r="D30" s="43"/>
      <c r="E30" s="43"/>
      <c r="F30" s="43"/>
      <c r="G30" s="43"/>
      <c r="H30" s="43"/>
      <c r="I30" s="43"/>
      <c r="J30" s="43"/>
      <c r="K30" s="43"/>
      <c r="L30" s="43"/>
      <c r="M30" s="43"/>
      <c r="N30" s="43"/>
      <c r="O30" s="43"/>
      <c r="P30" s="43"/>
      <c r="Q30" s="43"/>
      <c r="R30" s="43"/>
    </row>
    <row r="31" spans="1:18" hidden="1" x14ac:dyDescent="0.3">
      <c r="A31" s="7" t="s">
        <v>19</v>
      </c>
      <c r="B31" s="11">
        <f>B29*B30/100</f>
        <v>1.7999999999999998</v>
      </c>
      <c r="C31" s="6" t="s">
        <v>9</v>
      </c>
      <c r="D31" s="43"/>
      <c r="E31" s="43"/>
      <c r="F31" s="43"/>
      <c r="G31" s="43"/>
      <c r="H31" s="43"/>
      <c r="I31" s="43"/>
      <c r="J31" s="43"/>
      <c r="K31" s="43"/>
      <c r="L31" s="43"/>
      <c r="M31" s="43"/>
      <c r="N31" s="43"/>
      <c r="O31" s="43"/>
      <c r="P31" s="43"/>
      <c r="Q31" s="43"/>
      <c r="R31" s="43"/>
    </row>
    <row r="32" spans="1:18" x14ac:dyDescent="0.3">
      <c r="A32" s="7" t="s">
        <v>127</v>
      </c>
      <c r="B32" s="11">
        <f>B12*B26/B25/B31</f>
        <v>2.8333333333333335</v>
      </c>
      <c r="C32" s="6" t="s">
        <v>27</v>
      </c>
      <c r="D32" s="43"/>
      <c r="E32" s="43"/>
      <c r="F32" s="43"/>
      <c r="G32" s="43"/>
      <c r="H32" s="43"/>
      <c r="I32" s="43"/>
      <c r="J32" s="43"/>
      <c r="K32" s="43"/>
      <c r="L32" s="43"/>
      <c r="M32" s="43"/>
      <c r="N32" s="43"/>
      <c r="O32" s="43"/>
      <c r="P32" s="43"/>
      <c r="Q32" s="43"/>
      <c r="R32" s="43"/>
    </row>
    <row r="33" spans="1:18" x14ac:dyDescent="0.3">
      <c r="A33" s="7" t="s">
        <v>133</v>
      </c>
      <c r="B33" s="52">
        <v>2.2000000000000002</v>
      </c>
      <c r="C33" s="9" t="s">
        <v>27</v>
      </c>
      <c r="D33" s="43"/>
      <c r="E33" s="43"/>
      <c r="F33" s="43"/>
      <c r="G33" s="43"/>
      <c r="H33" s="43"/>
      <c r="I33" s="43"/>
      <c r="J33" s="43"/>
      <c r="K33" s="43"/>
      <c r="L33" s="43"/>
      <c r="M33" s="43"/>
      <c r="N33" s="43"/>
      <c r="O33" s="43"/>
      <c r="P33" s="43"/>
      <c r="Q33" s="43"/>
      <c r="R33" s="43"/>
    </row>
    <row r="34" spans="1:18" x14ac:dyDescent="0.3">
      <c r="A34" s="7" t="s">
        <v>19</v>
      </c>
      <c r="B34" s="11">
        <f>B12*B26/B33/B25</f>
        <v>2.3181818181818179</v>
      </c>
      <c r="C34" s="6" t="s">
        <v>9</v>
      </c>
      <c r="D34" s="43"/>
      <c r="E34" s="43"/>
      <c r="F34" s="43"/>
      <c r="G34" s="43"/>
      <c r="H34" s="43"/>
      <c r="I34" s="43"/>
      <c r="J34" s="43"/>
      <c r="K34" s="43"/>
      <c r="L34" s="43"/>
      <c r="M34" s="43"/>
      <c r="N34" s="43"/>
      <c r="O34" s="43"/>
      <c r="P34" s="43"/>
      <c r="Q34" s="43"/>
      <c r="R34" s="43"/>
    </row>
    <row r="35" spans="1:18" x14ac:dyDescent="0.3">
      <c r="A35" s="7" t="s">
        <v>26</v>
      </c>
      <c r="B35" s="11">
        <f>B29+B34/2</f>
        <v>7.1590909090909083</v>
      </c>
      <c r="C35" s="6" t="s">
        <v>9</v>
      </c>
      <c r="D35" s="43"/>
      <c r="E35" s="43"/>
      <c r="F35" s="43"/>
      <c r="G35" s="43"/>
      <c r="H35" s="43"/>
      <c r="I35" s="43"/>
      <c r="J35" s="43"/>
      <c r="K35" s="43"/>
      <c r="L35" s="43"/>
      <c r="M35" s="43"/>
      <c r="N35" s="43"/>
      <c r="O35" s="43"/>
      <c r="P35" s="43"/>
      <c r="Q35" s="43"/>
      <c r="R35" s="43"/>
    </row>
    <row r="36" spans="1:18" x14ac:dyDescent="0.3">
      <c r="A36" s="7" t="s">
        <v>25</v>
      </c>
      <c r="B36" s="11">
        <f>B29-B34/2</f>
        <v>4.8409090909090899</v>
      </c>
      <c r="C36" s="6" t="s">
        <v>9</v>
      </c>
      <c r="D36" s="43"/>
      <c r="E36" s="43"/>
      <c r="F36" s="43"/>
      <c r="G36" s="43"/>
      <c r="H36" s="43"/>
      <c r="I36" s="43"/>
      <c r="J36" s="43"/>
      <c r="K36" s="43"/>
      <c r="L36" s="43"/>
      <c r="M36" s="43"/>
      <c r="N36" s="43"/>
      <c r="O36" s="43"/>
      <c r="P36" s="43"/>
      <c r="Q36" s="43"/>
      <c r="R36" s="43"/>
    </row>
    <row r="37" spans="1:18" x14ac:dyDescent="0.3">
      <c r="D37" s="43"/>
      <c r="E37" s="43"/>
      <c r="F37" s="43"/>
      <c r="G37" s="43"/>
      <c r="H37" s="43"/>
      <c r="I37" s="43"/>
      <c r="J37" s="43"/>
      <c r="K37" s="43"/>
      <c r="L37" s="43"/>
      <c r="M37" s="43"/>
      <c r="N37" s="43"/>
      <c r="O37" s="43"/>
      <c r="P37" s="43"/>
      <c r="Q37" s="43"/>
      <c r="R37" s="43"/>
    </row>
    <row r="38" spans="1:18" x14ac:dyDescent="0.3">
      <c r="A38" s="72" t="s">
        <v>30</v>
      </c>
      <c r="B38" s="72"/>
      <c r="C38" s="72"/>
      <c r="D38" s="43"/>
      <c r="E38" s="43"/>
      <c r="F38" s="43"/>
      <c r="G38" s="43"/>
      <c r="H38" s="43"/>
      <c r="I38" s="43"/>
      <c r="J38" s="43"/>
      <c r="K38" s="43"/>
      <c r="L38" s="43"/>
      <c r="M38" s="43"/>
      <c r="N38" s="43"/>
      <c r="O38" s="43"/>
      <c r="P38" s="43"/>
      <c r="Q38" s="43"/>
      <c r="R38" s="43"/>
    </row>
    <row r="39" spans="1:18" x14ac:dyDescent="0.3">
      <c r="A39" s="7" t="s">
        <v>10</v>
      </c>
      <c r="B39" s="51">
        <v>10</v>
      </c>
      <c r="C39" s="6" t="s">
        <v>11</v>
      </c>
      <c r="D39" s="43"/>
      <c r="E39" s="43"/>
      <c r="F39" s="43"/>
      <c r="G39" s="43"/>
      <c r="H39" s="43"/>
      <c r="I39" s="43"/>
      <c r="J39" s="43"/>
      <c r="K39" s="43"/>
      <c r="L39" s="43"/>
      <c r="M39" s="43"/>
      <c r="N39" s="43"/>
      <c r="O39" s="43"/>
      <c r="P39" s="43"/>
      <c r="Q39" s="43"/>
      <c r="R39" s="43"/>
    </row>
    <row r="40" spans="1:18" hidden="1" x14ac:dyDescent="0.3">
      <c r="A40" s="7" t="s">
        <v>12</v>
      </c>
      <c r="B40" s="6">
        <f>B39/10/B16</f>
        <v>5.5555555555555552E-2</v>
      </c>
      <c r="C40" s="6" t="s">
        <v>13</v>
      </c>
      <c r="D40" s="43"/>
      <c r="E40" s="43"/>
      <c r="F40" s="43"/>
      <c r="G40" s="43"/>
      <c r="H40" s="43"/>
      <c r="I40" s="43"/>
      <c r="J40" s="43"/>
      <c r="K40" s="43"/>
      <c r="L40" s="43"/>
      <c r="M40" s="43"/>
      <c r="N40" s="43"/>
      <c r="O40" s="43"/>
      <c r="P40" s="43"/>
      <c r="Q40" s="43"/>
      <c r="R40" s="43"/>
    </row>
    <row r="41" spans="1:18" x14ac:dyDescent="0.3">
      <c r="A41" s="7" t="s">
        <v>129</v>
      </c>
      <c r="B41" s="11">
        <f>B17*(1-B11*B18/100/B16)/B25/B39*1000</f>
        <v>153</v>
      </c>
      <c r="C41" s="6" t="s">
        <v>31</v>
      </c>
      <c r="D41" s="43"/>
      <c r="E41" s="43"/>
      <c r="F41" s="43"/>
      <c r="G41" s="43"/>
      <c r="H41" s="43"/>
      <c r="I41" s="43"/>
      <c r="J41" s="43"/>
      <c r="K41" s="43"/>
      <c r="L41" s="43"/>
      <c r="M41" s="43"/>
      <c r="N41" s="43"/>
      <c r="O41" s="43"/>
      <c r="P41" s="43"/>
      <c r="Q41" s="43"/>
      <c r="R41" s="43"/>
    </row>
    <row r="42" spans="1:18" x14ac:dyDescent="0.3">
      <c r="A42" s="7" t="s">
        <v>134</v>
      </c>
      <c r="B42" s="51">
        <f>22*5*0.3</f>
        <v>33</v>
      </c>
      <c r="C42" s="6" t="s">
        <v>31</v>
      </c>
      <c r="D42" s="43"/>
      <c r="E42" s="43"/>
      <c r="F42" s="43"/>
      <c r="G42" s="43"/>
      <c r="H42" s="43"/>
      <c r="I42" s="43"/>
      <c r="J42" s="43"/>
      <c r="K42" s="43"/>
      <c r="L42" s="43"/>
      <c r="M42" s="43"/>
      <c r="N42" s="43"/>
      <c r="O42" s="43"/>
      <c r="P42" s="43"/>
      <c r="Q42" s="43"/>
      <c r="R42" s="43"/>
    </row>
    <row r="43" spans="1:18" x14ac:dyDescent="0.3">
      <c r="A43" s="7" t="s">
        <v>122</v>
      </c>
      <c r="B43" s="51">
        <v>1</v>
      </c>
      <c r="C43" s="9" t="s">
        <v>78</v>
      </c>
      <c r="D43" s="43"/>
      <c r="E43" s="43"/>
      <c r="F43" s="43"/>
      <c r="G43" s="43"/>
      <c r="H43" s="43"/>
      <c r="I43" s="43"/>
      <c r="J43" s="43"/>
      <c r="K43" s="43"/>
      <c r="L43" s="43"/>
      <c r="M43" s="43"/>
      <c r="N43" s="43"/>
      <c r="O43" s="43"/>
      <c r="P43" s="43"/>
      <c r="Q43" s="43"/>
      <c r="R43" s="43"/>
    </row>
    <row r="44" spans="1:18" x14ac:dyDescent="0.3">
      <c r="A44" s="7" t="s">
        <v>128</v>
      </c>
      <c r="B44" s="42">
        <f>B43*B35+1000*B17*(1-B11*B18/100/B16)/B25/B42</f>
        <v>53.522727272727273</v>
      </c>
      <c r="C44" s="9" t="s">
        <v>11</v>
      </c>
      <c r="D44" s="43"/>
      <c r="E44" s="43"/>
      <c r="F44" s="43"/>
      <c r="G44" s="43"/>
      <c r="H44" s="43"/>
      <c r="I44" s="43"/>
      <c r="J44" s="43"/>
      <c r="K44" s="43"/>
      <c r="L44" s="43"/>
      <c r="M44" s="43"/>
      <c r="N44" s="43"/>
      <c r="O44" s="43"/>
      <c r="P44" s="43"/>
      <c r="Q44" s="43"/>
      <c r="R44" s="43"/>
    </row>
    <row r="45" spans="1:18" x14ac:dyDescent="0.3">
      <c r="A45" s="53"/>
      <c r="B45" s="54"/>
      <c r="C45" s="48"/>
      <c r="D45" s="43"/>
      <c r="E45" s="43"/>
      <c r="F45" s="43"/>
      <c r="G45" s="43"/>
      <c r="H45" s="43"/>
      <c r="I45" s="43"/>
      <c r="J45" s="43"/>
      <c r="K45" s="43"/>
      <c r="L45" s="43"/>
      <c r="M45" s="43"/>
      <c r="N45" s="43"/>
      <c r="O45" s="43"/>
      <c r="P45" s="43"/>
      <c r="Q45" s="43"/>
      <c r="R45" s="43"/>
    </row>
    <row r="46" spans="1:18" x14ac:dyDescent="0.3">
      <c r="A46" s="72" t="s">
        <v>32</v>
      </c>
      <c r="B46" s="72"/>
      <c r="C46" s="72"/>
      <c r="D46" s="43"/>
      <c r="E46" s="43"/>
      <c r="F46" s="43"/>
      <c r="G46" s="43"/>
      <c r="H46" s="43"/>
      <c r="I46" s="43"/>
      <c r="J46" s="43"/>
      <c r="K46" s="43"/>
      <c r="L46" s="43"/>
      <c r="M46" s="43"/>
      <c r="N46" s="43"/>
      <c r="O46" s="43"/>
      <c r="P46" s="43"/>
      <c r="Q46" s="43"/>
      <c r="R46" s="43"/>
    </row>
    <row r="47" spans="1:18" x14ac:dyDescent="0.3">
      <c r="A47" s="7" t="s">
        <v>146</v>
      </c>
      <c r="B47" s="71">
        <v>56</v>
      </c>
      <c r="C47" s="9" t="s">
        <v>16</v>
      </c>
      <c r="D47" s="43"/>
      <c r="E47" s="43"/>
      <c r="F47" s="43"/>
      <c r="G47" s="43"/>
      <c r="H47" s="43"/>
      <c r="I47" s="43"/>
      <c r="J47" s="43"/>
      <c r="K47" s="43"/>
      <c r="L47" s="43"/>
      <c r="M47" s="43"/>
      <c r="N47" s="43"/>
      <c r="O47" s="43"/>
      <c r="P47" s="43"/>
      <c r="Q47" s="43"/>
      <c r="R47" s="43"/>
    </row>
    <row r="48" spans="1:18" x14ac:dyDescent="0.3">
      <c r="A48" s="7" t="s">
        <v>147</v>
      </c>
      <c r="B48" s="51">
        <v>39</v>
      </c>
      <c r="C48" s="9" t="s">
        <v>145</v>
      </c>
      <c r="D48" s="43"/>
      <c r="E48" s="43"/>
      <c r="F48" s="43"/>
      <c r="G48" s="43"/>
      <c r="H48" s="43"/>
      <c r="I48" s="43"/>
      <c r="J48" s="43"/>
      <c r="K48" s="43"/>
      <c r="L48" s="43"/>
      <c r="M48" s="43"/>
      <c r="N48" s="43"/>
      <c r="O48" s="43"/>
      <c r="P48" s="43"/>
      <c r="Q48" s="43"/>
      <c r="R48" s="43"/>
    </row>
    <row r="49" spans="1:18" x14ac:dyDescent="0.3">
      <c r="A49" s="7" t="s">
        <v>148</v>
      </c>
      <c r="B49" s="51">
        <v>82</v>
      </c>
      <c r="C49" s="9" t="s">
        <v>35</v>
      </c>
      <c r="D49" s="43"/>
      <c r="E49" s="43"/>
      <c r="F49" s="43" t="s">
        <v>28</v>
      </c>
      <c r="G49" s="43" t="s">
        <v>29</v>
      </c>
      <c r="H49" s="43"/>
      <c r="I49" s="43"/>
      <c r="J49" s="43"/>
      <c r="K49" s="43"/>
      <c r="L49" s="43"/>
      <c r="M49" s="43"/>
      <c r="N49" s="43"/>
      <c r="O49" s="43"/>
      <c r="P49" s="43"/>
      <c r="Q49" s="43"/>
      <c r="R49" s="43"/>
    </row>
    <row r="50" spans="1:18" x14ac:dyDescent="0.3">
      <c r="A50" s="7" t="s">
        <v>33</v>
      </c>
      <c r="B50" s="51">
        <v>1000000</v>
      </c>
      <c r="C50" s="6" t="s">
        <v>34</v>
      </c>
      <c r="D50" s="43"/>
      <c r="E50" s="43"/>
      <c r="F50" s="44">
        <v>0</v>
      </c>
      <c r="G50" s="45">
        <f>B36</f>
        <v>4.8409090909090899</v>
      </c>
      <c r="H50" s="43"/>
      <c r="I50" s="43"/>
      <c r="J50" s="43"/>
      <c r="K50" s="43"/>
      <c r="L50" s="43"/>
      <c r="M50" s="43"/>
      <c r="N50" s="43"/>
      <c r="O50" s="43"/>
      <c r="P50" s="43"/>
      <c r="Q50" s="43"/>
      <c r="R50" s="43"/>
    </row>
    <row r="51" spans="1:18" x14ac:dyDescent="0.3">
      <c r="A51" s="7" t="s">
        <v>135</v>
      </c>
      <c r="B51" s="8">
        <f>1/2/3.14/B50/B22*1000000</f>
        <v>1.1274918132819435E-4</v>
      </c>
      <c r="C51" s="6" t="s">
        <v>35</v>
      </c>
      <c r="D51" s="43"/>
      <c r="E51" s="43"/>
      <c r="F51" s="44">
        <f>B26/B25</f>
        <v>1.7</v>
      </c>
      <c r="G51" s="45">
        <f>B35</f>
        <v>7.1590909090909083</v>
      </c>
      <c r="H51" s="43"/>
      <c r="I51" s="43"/>
      <c r="J51" s="43"/>
      <c r="K51" s="43"/>
      <c r="L51" s="43"/>
      <c r="M51" s="43"/>
      <c r="N51" s="43"/>
      <c r="O51" s="43"/>
      <c r="P51" s="43"/>
      <c r="Q51" s="43"/>
      <c r="R51" s="43"/>
    </row>
    <row r="52" spans="1:18" x14ac:dyDescent="0.3">
      <c r="A52" s="7" t="s">
        <v>136</v>
      </c>
      <c r="B52" s="47">
        <f>Sheet2!BH4/1000</f>
        <v>3.8018939632056163</v>
      </c>
      <c r="C52" s="9" t="s">
        <v>34</v>
      </c>
      <c r="D52" s="43"/>
      <c r="E52" s="43"/>
      <c r="F52" s="44">
        <f>1/B25</f>
        <v>2</v>
      </c>
      <c r="G52" s="45">
        <f>B36</f>
        <v>4.8409090909090899</v>
      </c>
      <c r="H52" s="43"/>
      <c r="I52" s="43"/>
      <c r="J52" s="43"/>
      <c r="K52" s="43"/>
      <c r="L52" s="43"/>
      <c r="M52" s="43"/>
      <c r="N52" s="43"/>
      <c r="O52" s="43"/>
      <c r="P52" s="43"/>
      <c r="Q52" s="43"/>
      <c r="R52" s="43"/>
    </row>
    <row r="53" spans="1:18" x14ac:dyDescent="0.3">
      <c r="A53" s="7" t="s">
        <v>139</v>
      </c>
      <c r="B53" s="6">
        <f>Sheet2!BH5</f>
        <v>83</v>
      </c>
      <c r="C53" s="6" t="s">
        <v>137</v>
      </c>
      <c r="D53" s="43"/>
      <c r="E53" s="43"/>
      <c r="F53" s="44">
        <f>F51+F52</f>
        <v>3.7</v>
      </c>
      <c r="G53" s="45">
        <f>B35</f>
        <v>7.1590909090909083</v>
      </c>
      <c r="H53" s="43"/>
      <c r="I53" s="43"/>
      <c r="J53" s="43"/>
      <c r="K53" s="43"/>
      <c r="L53" s="43"/>
      <c r="M53" s="43"/>
      <c r="N53" s="43"/>
      <c r="O53" s="43" t="s">
        <v>131</v>
      </c>
      <c r="P53" s="43"/>
      <c r="Q53" s="43"/>
      <c r="R53" s="43"/>
    </row>
    <row r="54" spans="1:18" x14ac:dyDescent="0.3">
      <c r="A54" s="7" t="s">
        <v>138</v>
      </c>
      <c r="B54" s="6">
        <f>Sheet2!BH6*-1</f>
        <v>62</v>
      </c>
      <c r="C54" s="6" t="s">
        <v>97</v>
      </c>
      <c r="D54" s="43"/>
      <c r="E54" s="43"/>
      <c r="F54" s="44">
        <f>2/B25</f>
        <v>4</v>
      </c>
      <c r="G54" s="45">
        <f>B36</f>
        <v>4.8409090909090899</v>
      </c>
      <c r="H54" s="43"/>
      <c r="I54" s="43"/>
      <c r="J54" s="43"/>
      <c r="K54" s="43"/>
      <c r="L54" s="43"/>
      <c r="M54" s="43"/>
      <c r="N54" s="43"/>
      <c r="O54" s="43"/>
      <c r="P54" s="43"/>
      <c r="Q54" s="43"/>
      <c r="R54" s="43"/>
    </row>
    <row r="55" spans="1:18" x14ac:dyDescent="0.3">
      <c r="A55" s="43"/>
      <c r="B55" s="43"/>
      <c r="C55" s="43"/>
      <c r="D55" s="43"/>
      <c r="E55" s="43"/>
      <c r="F55" s="43"/>
      <c r="G55" s="43"/>
      <c r="H55" s="43"/>
      <c r="I55" s="43"/>
      <c r="J55" s="43"/>
      <c r="K55" s="43"/>
      <c r="L55" s="43"/>
      <c r="M55" s="43"/>
      <c r="N55" s="43"/>
      <c r="O55" s="43"/>
      <c r="P55" s="43"/>
      <c r="Q55" s="43"/>
      <c r="R55" s="43"/>
    </row>
    <row r="56" spans="1:18" x14ac:dyDescent="0.3">
      <c r="A56" s="43"/>
      <c r="B56" s="43"/>
      <c r="C56" s="43"/>
      <c r="D56" s="43"/>
      <c r="E56" s="43"/>
      <c r="F56" s="43"/>
      <c r="G56" s="43"/>
      <c r="H56" s="43"/>
      <c r="I56" s="43"/>
      <c r="J56" s="43"/>
      <c r="K56" s="43"/>
      <c r="L56" s="43"/>
      <c r="M56" s="43"/>
      <c r="N56" s="43"/>
      <c r="O56" s="43"/>
      <c r="P56" s="43"/>
      <c r="Q56" s="43"/>
      <c r="R56" s="43"/>
    </row>
    <row r="57" spans="1:18" x14ac:dyDescent="0.3">
      <c r="A57" s="43"/>
      <c r="B57" s="43"/>
      <c r="C57" s="43"/>
      <c r="D57" s="43"/>
      <c r="E57" s="43"/>
      <c r="F57" s="43"/>
      <c r="G57" s="43"/>
      <c r="H57" s="43"/>
      <c r="I57" s="43"/>
      <c r="J57" s="43"/>
      <c r="K57" s="43"/>
      <c r="L57" s="43"/>
      <c r="M57" s="43"/>
      <c r="N57" s="43"/>
      <c r="O57" s="43"/>
      <c r="P57" s="43"/>
      <c r="Q57" s="43"/>
      <c r="R57" s="43"/>
    </row>
    <row r="58" spans="1:18" x14ac:dyDescent="0.3">
      <c r="A58" s="43"/>
      <c r="B58" s="43"/>
      <c r="C58" s="43"/>
      <c r="D58" s="43"/>
      <c r="E58" s="43"/>
      <c r="F58" s="43"/>
      <c r="G58" s="43"/>
      <c r="H58" s="43"/>
      <c r="I58" s="43"/>
      <c r="J58" s="43"/>
      <c r="K58" s="43"/>
      <c r="L58" s="43"/>
      <c r="M58" s="43"/>
      <c r="N58" s="43"/>
      <c r="O58" s="43"/>
      <c r="P58" s="43"/>
      <c r="Q58" s="43"/>
      <c r="R58" s="43"/>
    </row>
    <row r="59" spans="1:18" x14ac:dyDescent="0.3">
      <c r="A59" s="43"/>
      <c r="B59" s="43"/>
      <c r="C59" s="43"/>
      <c r="D59" s="43"/>
      <c r="E59" s="43"/>
      <c r="F59" s="43"/>
      <c r="G59" s="43"/>
      <c r="H59" s="43"/>
      <c r="I59" s="43"/>
      <c r="J59" s="43"/>
      <c r="K59" s="43"/>
      <c r="L59" s="43"/>
      <c r="M59" s="43"/>
      <c r="N59" s="43"/>
      <c r="O59" s="43"/>
      <c r="P59" s="43"/>
      <c r="Q59" s="43"/>
      <c r="R59" s="43"/>
    </row>
    <row r="60" spans="1:18" x14ac:dyDescent="0.3">
      <c r="A60" s="43"/>
      <c r="B60" s="43"/>
      <c r="C60" s="43"/>
      <c r="D60" s="43"/>
      <c r="E60" s="43"/>
      <c r="F60" s="43"/>
      <c r="G60" s="43"/>
      <c r="H60" s="43"/>
      <c r="I60" s="43"/>
      <c r="J60" s="43"/>
      <c r="K60" s="43"/>
      <c r="L60" s="43"/>
      <c r="M60" s="43"/>
      <c r="N60" s="43"/>
      <c r="O60" s="43"/>
      <c r="P60" s="43"/>
      <c r="Q60" s="43"/>
      <c r="R60" s="43"/>
    </row>
    <row r="61" spans="1:18" x14ac:dyDescent="0.3">
      <c r="A61" s="43"/>
      <c r="B61" s="43"/>
      <c r="C61" s="43"/>
      <c r="D61" s="43"/>
      <c r="E61" s="43"/>
      <c r="F61" s="43"/>
      <c r="G61" s="43"/>
      <c r="H61" s="43"/>
      <c r="I61" s="43"/>
      <c r="J61" s="43"/>
      <c r="K61" s="43"/>
      <c r="L61" s="43"/>
      <c r="M61" s="43"/>
      <c r="N61" s="43"/>
      <c r="O61" s="43"/>
      <c r="P61" s="43"/>
      <c r="Q61" s="43"/>
      <c r="R61" s="43"/>
    </row>
    <row r="62" spans="1:18" x14ac:dyDescent="0.3">
      <c r="A62" s="43"/>
      <c r="B62" s="43"/>
      <c r="C62" s="43"/>
      <c r="D62" s="43"/>
      <c r="E62" s="43"/>
      <c r="F62" s="43"/>
      <c r="G62" s="43"/>
      <c r="H62" s="43"/>
      <c r="I62" s="43"/>
      <c r="J62" s="43"/>
      <c r="K62" s="43"/>
      <c r="L62" s="43"/>
      <c r="M62" s="43"/>
      <c r="N62" s="43"/>
      <c r="O62" s="43"/>
      <c r="P62" s="43"/>
      <c r="Q62" s="43"/>
      <c r="R62" s="43"/>
    </row>
    <row r="63" spans="1:18" x14ac:dyDescent="0.3">
      <c r="A63" s="43"/>
      <c r="B63" s="43"/>
      <c r="C63" s="43"/>
      <c r="D63" s="43"/>
      <c r="E63" s="43"/>
      <c r="F63" s="43"/>
      <c r="G63" s="43"/>
      <c r="H63" s="43"/>
      <c r="I63" s="43"/>
      <c r="J63" s="43"/>
      <c r="K63" s="43"/>
      <c r="L63" s="43"/>
      <c r="M63" s="43"/>
      <c r="N63" s="43"/>
      <c r="O63" s="43"/>
      <c r="P63" s="43"/>
      <c r="Q63" s="43"/>
      <c r="R63" s="43"/>
    </row>
    <row r="64" spans="1:18" x14ac:dyDescent="0.3">
      <c r="A64" s="43"/>
      <c r="B64" s="43"/>
      <c r="C64" s="43"/>
      <c r="D64" s="43"/>
      <c r="E64" s="43"/>
      <c r="F64" s="43"/>
      <c r="G64" s="43"/>
      <c r="H64" s="43"/>
      <c r="I64" s="43"/>
      <c r="J64" s="43"/>
      <c r="K64" s="43"/>
      <c r="L64" s="43"/>
      <c r="M64" s="43"/>
      <c r="N64" s="43"/>
      <c r="O64" s="43"/>
      <c r="P64" s="43"/>
      <c r="Q64" s="43"/>
      <c r="R64" s="43"/>
    </row>
    <row r="65" spans="1:18" x14ac:dyDescent="0.3">
      <c r="A65" s="43"/>
      <c r="B65" s="43"/>
      <c r="C65" s="43"/>
      <c r="D65" s="43"/>
      <c r="E65" s="43"/>
      <c r="F65" s="43"/>
      <c r="G65" s="43"/>
      <c r="H65" s="43"/>
      <c r="I65" s="43"/>
      <c r="J65" s="43"/>
      <c r="K65" s="43"/>
      <c r="L65" s="43"/>
      <c r="M65" s="43"/>
      <c r="N65" s="43"/>
      <c r="O65" s="43"/>
      <c r="P65" s="43"/>
      <c r="Q65" s="43"/>
      <c r="R65" s="43"/>
    </row>
    <row r="66" spans="1:18" x14ac:dyDescent="0.3">
      <c r="A66" s="43"/>
      <c r="B66" s="43"/>
      <c r="C66" s="43"/>
      <c r="D66" s="43"/>
      <c r="E66" s="43"/>
      <c r="F66" s="43"/>
      <c r="G66" s="43"/>
      <c r="H66" s="43"/>
      <c r="I66" s="43"/>
      <c r="J66" s="43"/>
      <c r="K66" s="43"/>
      <c r="L66" s="43"/>
      <c r="M66" s="43"/>
      <c r="N66" s="43"/>
      <c r="O66" s="43"/>
      <c r="P66" s="43"/>
      <c r="Q66" s="43"/>
      <c r="R66" s="43"/>
    </row>
    <row r="67" spans="1:18" x14ac:dyDescent="0.3">
      <c r="A67" s="43"/>
      <c r="B67" s="43"/>
      <c r="C67" s="43"/>
      <c r="D67" s="43"/>
      <c r="E67" s="43"/>
      <c r="F67" s="43"/>
      <c r="G67" s="43"/>
      <c r="H67" s="43"/>
      <c r="I67" s="43"/>
      <c r="J67" s="43"/>
      <c r="K67" s="43"/>
      <c r="L67" s="43"/>
      <c r="M67" s="43"/>
      <c r="N67" s="43"/>
      <c r="O67" s="43"/>
      <c r="P67" s="43"/>
      <c r="Q67" s="43"/>
      <c r="R67" s="43"/>
    </row>
    <row r="68" spans="1:18" x14ac:dyDescent="0.3">
      <c r="A68" s="43"/>
      <c r="B68" s="43"/>
      <c r="C68" s="43"/>
      <c r="D68" s="43"/>
      <c r="E68" s="43"/>
      <c r="F68" s="43"/>
      <c r="G68" s="43"/>
      <c r="H68" s="43"/>
      <c r="I68" s="43"/>
      <c r="J68" s="43"/>
      <c r="K68" s="43"/>
      <c r="L68" s="43"/>
      <c r="M68" s="43"/>
      <c r="N68" s="43"/>
      <c r="O68" s="43"/>
      <c r="P68" s="43"/>
      <c r="Q68" s="43"/>
      <c r="R68" s="43"/>
    </row>
    <row r="69" spans="1:18" x14ac:dyDescent="0.3">
      <c r="A69" s="43"/>
      <c r="B69" s="43"/>
      <c r="C69" s="43"/>
      <c r="D69" s="43"/>
      <c r="E69" s="43"/>
      <c r="F69" s="43"/>
      <c r="G69" s="43"/>
      <c r="H69" s="43"/>
      <c r="I69" s="43"/>
      <c r="J69" s="43"/>
      <c r="K69" s="43"/>
      <c r="L69" s="43"/>
      <c r="M69" s="43"/>
      <c r="N69" s="43"/>
      <c r="O69" s="43"/>
      <c r="P69" s="43"/>
      <c r="Q69" s="43"/>
      <c r="R69" s="43"/>
    </row>
    <row r="70" spans="1:18" x14ac:dyDescent="0.3">
      <c r="A70" s="43"/>
      <c r="B70" s="43"/>
      <c r="C70" s="43"/>
      <c r="D70" s="43"/>
      <c r="E70" s="43"/>
      <c r="F70" s="43"/>
      <c r="G70" s="43"/>
      <c r="H70" s="43"/>
      <c r="I70" s="43"/>
      <c r="J70" s="43"/>
      <c r="K70" s="43"/>
      <c r="L70" s="43"/>
      <c r="M70" s="43"/>
      <c r="N70" s="43"/>
      <c r="O70" s="43"/>
      <c r="P70" s="43"/>
      <c r="Q70" s="43"/>
      <c r="R70" s="43"/>
    </row>
    <row r="71" spans="1:18" x14ac:dyDescent="0.3">
      <c r="A71" s="43"/>
      <c r="B71" s="43"/>
      <c r="C71" s="43"/>
      <c r="D71" s="43"/>
      <c r="E71" s="43"/>
      <c r="F71" s="43"/>
      <c r="G71" s="43"/>
      <c r="H71" s="43"/>
      <c r="I71" s="43"/>
      <c r="J71" s="43"/>
      <c r="K71" s="43"/>
      <c r="L71" s="43"/>
      <c r="M71" s="43"/>
      <c r="N71" s="43"/>
      <c r="O71" s="43"/>
      <c r="P71" s="43"/>
      <c r="Q71" s="43"/>
      <c r="R71" s="43"/>
    </row>
    <row r="72" spans="1:18" x14ac:dyDescent="0.3">
      <c r="A72" s="43"/>
      <c r="B72" s="43"/>
      <c r="C72" s="43"/>
      <c r="D72" s="43"/>
      <c r="E72" s="43"/>
      <c r="F72" s="43"/>
      <c r="G72" s="43"/>
      <c r="H72" s="43"/>
      <c r="I72" s="43"/>
      <c r="J72" s="43"/>
      <c r="K72" s="43"/>
      <c r="L72" s="43"/>
      <c r="M72" s="43"/>
      <c r="N72" s="43"/>
      <c r="O72" s="43"/>
      <c r="P72" s="43"/>
      <c r="Q72" s="43"/>
      <c r="R72" s="43"/>
    </row>
    <row r="73" spans="1:18" x14ac:dyDescent="0.3">
      <c r="A73" s="43"/>
      <c r="B73" s="43"/>
      <c r="C73" s="43"/>
      <c r="D73" s="43"/>
      <c r="E73" s="43"/>
      <c r="F73" s="43"/>
      <c r="G73" s="43"/>
      <c r="H73" s="43"/>
      <c r="I73" s="43"/>
      <c r="J73" s="43"/>
      <c r="K73" s="43"/>
      <c r="L73" s="43"/>
      <c r="M73" s="43"/>
      <c r="N73" s="43"/>
      <c r="O73" s="43"/>
      <c r="P73" s="43"/>
      <c r="Q73" s="43"/>
      <c r="R73" s="43"/>
    </row>
    <row r="74" spans="1:18" x14ac:dyDescent="0.3">
      <c r="A74" s="43"/>
      <c r="B74" s="43"/>
      <c r="C74" s="43"/>
      <c r="D74" s="43"/>
      <c r="E74" s="43"/>
      <c r="F74" s="43"/>
      <c r="G74" s="43"/>
      <c r="H74" s="43"/>
      <c r="I74" s="43"/>
      <c r="J74" s="43"/>
      <c r="K74" s="43"/>
      <c r="L74" s="43"/>
      <c r="M74" s="43"/>
      <c r="N74" s="43"/>
      <c r="O74" s="43"/>
      <c r="P74" s="43"/>
      <c r="Q74" s="43"/>
      <c r="R74" s="43"/>
    </row>
    <row r="75" spans="1:18" x14ac:dyDescent="0.3">
      <c r="A75" s="43"/>
      <c r="B75" s="43"/>
      <c r="C75" s="43"/>
      <c r="D75" s="43"/>
      <c r="E75" s="43"/>
      <c r="F75" s="43"/>
      <c r="G75" s="43"/>
      <c r="H75" s="43"/>
      <c r="I75" s="43"/>
      <c r="J75" s="43"/>
      <c r="K75" s="43"/>
      <c r="L75" s="43"/>
      <c r="M75" s="43"/>
      <c r="N75" s="43"/>
      <c r="O75" s="43"/>
      <c r="P75" s="43"/>
      <c r="Q75" s="43"/>
      <c r="R75" s="43"/>
    </row>
    <row r="76" spans="1:18" x14ac:dyDescent="0.3">
      <c r="A76" s="43"/>
      <c r="B76" s="43"/>
      <c r="C76" s="43"/>
      <c r="D76" s="43"/>
      <c r="E76" s="43"/>
      <c r="F76" s="43"/>
      <c r="G76" s="43"/>
      <c r="H76" s="43"/>
      <c r="I76" s="43"/>
      <c r="J76" s="43"/>
      <c r="K76" s="43"/>
      <c r="L76" s="43"/>
      <c r="M76" s="43"/>
      <c r="N76" s="43"/>
      <c r="O76" s="43"/>
      <c r="P76" s="43"/>
      <c r="Q76" s="43"/>
      <c r="R76" s="43"/>
    </row>
    <row r="77" spans="1:18" x14ac:dyDescent="0.3">
      <c r="A77" s="43"/>
      <c r="B77" s="43"/>
      <c r="C77" s="43"/>
      <c r="D77" s="43"/>
      <c r="E77" s="43"/>
      <c r="F77" s="43"/>
      <c r="G77" s="43"/>
      <c r="H77" s="43"/>
      <c r="I77" s="43"/>
      <c r="J77" s="43"/>
      <c r="K77" s="43"/>
      <c r="L77" s="43"/>
      <c r="M77" s="43"/>
      <c r="N77" s="43"/>
      <c r="O77" s="43"/>
      <c r="P77" s="43"/>
      <c r="Q77" s="43"/>
      <c r="R77" s="43"/>
    </row>
    <row r="78" spans="1:18" x14ac:dyDescent="0.3">
      <c r="A78" s="43"/>
      <c r="B78" s="43"/>
      <c r="C78" s="43"/>
      <c r="D78" s="43"/>
      <c r="E78" s="43"/>
      <c r="F78" s="43"/>
      <c r="G78" s="43"/>
      <c r="H78" s="43"/>
      <c r="I78" s="43"/>
      <c r="J78" s="43"/>
      <c r="K78" s="43"/>
      <c r="L78" s="43"/>
      <c r="M78" s="43"/>
      <c r="N78" s="43"/>
      <c r="O78" s="43"/>
      <c r="P78" s="43"/>
      <c r="Q78" s="43"/>
      <c r="R78" s="43"/>
    </row>
    <row r="79" spans="1:18" x14ac:dyDescent="0.3">
      <c r="A79" s="43"/>
      <c r="B79" s="43"/>
      <c r="C79" s="43"/>
      <c r="D79" s="43"/>
      <c r="E79" s="43"/>
      <c r="F79" s="43"/>
      <c r="G79" s="43"/>
      <c r="H79" s="43"/>
      <c r="I79" s="43"/>
      <c r="J79" s="43"/>
      <c r="K79" s="43"/>
      <c r="L79" s="43"/>
      <c r="M79" s="43"/>
      <c r="N79" s="43"/>
      <c r="O79" s="43"/>
      <c r="P79" s="43"/>
      <c r="Q79" s="43"/>
      <c r="R79" s="43"/>
    </row>
    <row r="80" spans="1:18" x14ac:dyDescent="0.3">
      <c r="A80" s="43"/>
      <c r="B80" s="43"/>
      <c r="C80" s="43"/>
      <c r="D80" s="43"/>
      <c r="E80" s="43"/>
      <c r="F80" s="43"/>
      <c r="G80" s="43"/>
      <c r="H80" s="43"/>
      <c r="I80" s="43"/>
      <c r="J80" s="43"/>
      <c r="K80" s="43"/>
      <c r="L80" s="43"/>
      <c r="M80" s="43"/>
      <c r="N80" s="43"/>
      <c r="O80" s="43"/>
      <c r="P80" s="43"/>
      <c r="Q80" s="43"/>
      <c r="R80" s="43"/>
    </row>
    <row r="81" spans="1:18" x14ac:dyDescent="0.3">
      <c r="A81" s="43"/>
      <c r="B81" s="43"/>
      <c r="C81" s="43"/>
      <c r="D81" s="43"/>
      <c r="E81" s="43"/>
      <c r="F81" s="43"/>
      <c r="G81" s="43"/>
      <c r="H81" s="43"/>
      <c r="I81" s="43"/>
      <c r="J81" s="43"/>
      <c r="K81" s="43"/>
      <c r="L81" s="43"/>
      <c r="M81" s="43"/>
      <c r="N81" s="43"/>
      <c r="O81" s="43"/>
      <c r="P81" s="43"/>
      <c r="Q81" s="43"/>
      <c r="R81" s="43"/>
    </row>
    <row r="82" spans="1:18" x14ac:dyDescent="0.3">
      <c r="A82" s="43"/>
      <c r="B82" s="43"/>
      <c r="C82" s="43"/>
      <c r="D82" s="43"/>
      <c r="E82" s="43"/>
      <c r="F82" s="43"/>
      <c r="G82" s="43"/>
      <c r="H82" s="43"/>
      <c r="I82" s="43"/>
      <c r="J82" s="43"/>
      <c r="K82" s="43"/>
      <c r="L82" s="43"/>
      <c r="M82" s="43"/>
      <c r="N82" s="43"/>
      <c r="O82" s="43"/>
      <c r="P82" s="43"/>
      <c r="Q82" s="43"/>
      <c r="R82" s="43"/>
    </row>
    <row r="83" spans="1:18" x14ac:dyDescent="0.3">
      <c r="A83" s="43"/>
      <c r="B83" s="43"/>
      <c r="C83" s="43"/>
      <c r="D83" s="43"/>
      <c r="E83" s="43"/>
      <c r="F83" s="43"/>
      <c r="G83" s="43"/>
      <c r="H83" s="43"/>
      <c r="I83" s="43"/>
      <c r="J83" s="43"/>
      <c r="K83" s="43"/>
      <c r="L83" s="43"/>
      <c r="M83" s="43"/>
      <c r="N83" s="43"/>
      <c r="O83" s="43"/>
      <c r="P83" s="43"/>
      <c r="Q83" s="43"/>
      <c r="R83" s="43"/>
    </row>
    <row r="84" spans="1:18" x14ac:dyDescent="0.3">
      <c r="A84" s="43"/>
      <c r="B84" s="43"/>
      <c r="C84" s="43"/>
      <c r="D84" s="43"/>
      <c r="E84" s="43"/>
      <c r="F84" s="43"/>
      <c r="G84" s="43"/>
      <c r="H84" s="43"/>
      <c r="I84" s="43"/>
      <c r="J84" s="43"/>
      <c r="K84" s="43"/>
      <c r="L84" s="43"/>
      <c r="M84" s="43"/>
      <c r="N84" s="43"/>
      <c r="O84" s="43"/>
      <c r="P84" s="43"/>
      <c r="Q84" s="43"/>
      <c r="R84" s="43"/>
    </row>
    <row r="85" spans="1:18" x14ac:dyDescent="0.3">
      <c r="A85" s="43"/>
      <c r="B85" s="43"/>
      <c r="C85" s="43"/>
      <c r="D85" s="43"/>
      <c r="E85" s="43"/>
      <c r="F85" s="43"/>
      <c r="G85" s="43"/>
      <c r="H85" s="43"/>
      <c r="I85" s="43"/>
      <c r="J85" s="43"/>
      <c r="K85" s="43"/>
      <c r="L85" s="43"/>
      <c r="M85" s="43"/>
      <c r="N85" s="43"/>
      <c r="O85" s="43"/>
      <c r="P85" s="43"/>
      <c r="Q85" s="43"/>
      <c r="R85" s="43"/>
    </row>
    <row r="86" spans="1:18" x14ac:dyDescent="0.3">
      <c r="A86" s="43"/>
      <c r="B86" s="43"/>
      <c r="C86" s="43"/>
      <c r="D86" s="43"/>
      <c r="E86" s="43"/>
      <c r="F86" s="43"/>
      <c r="G86" s="43"/>
      <c r="H86" s="43"/>
      <c r="I86" s="43"/>
      <c r="J86" s="43"/>
      <c r="K86" s="43"/>
      <c r="L86" s="43"/>
      <c r="M86" s="43"/>
      <c r="N86" s="43"/>
      <c r="O86" s="43"/>
      <c r="P86" s="43"/>
      <c r="Q86" s="43"/>
      <c r="R86" s="43"/>
    </row>
    <row r="87" spans="1:18" x14ac:dyDescent="0.3">
      <c r="A87" s="43"/>
      <c r="B87" s="43"/>
      <c r="C87" s="43"/>
      <c r="D87" s="43"/>
      <c r="E87" s="43"/>
      <c r="F87" s="43"/>
      <c r="G87" s="43"/>
      <c r="H87" s="43"/>
      <c r="I87" s="43"/>
      <c r="J87" s="43"/>
      <c r="K87" s="43"/>
      <c r="L87" s="43"/>
      <c r="M87" s="43"/>
      <c r="N87" s="43"/>
      <c r="O87" s="43"/>
      <c r="P87" s="43"/>
      <c r="Q87" s="43"/>
      <c r="R87" s="43"/>
    </row>
    <row r="88" spans="1:18" x14ac:dyDescent="0.3">
      <c r="A88" s="43"/>
      <c r="B88" s="43"/>
      <c r="C88" s="43"/>
      <c r="D88" s="43"/>
      <c r="E88" s="43"/>
      <c r="F88" s="43"/>
      <c r="G88" s="43"/>
      <c r="H88" s="43"/>
      <c r="I88" s="43"/>
      <c r="J88" s="43"/>
      <c r="K88" s="43"/>
      <c r="L88" s="43"/>
      <c r="M88" s="43"/>
      <c r="N88" s="43"/>
      <c r="O88" s="43"/>
      <c r="P88" s="43"/>
      <c r="Q88" s="43"/>
      <c r="R88" s="43"/>
    </row>
  </sheetData>
  <sheetProtection password="DEFD" sheet="1" objects="1" scenarios="1" formatCells="0" formatColumns="0" formatRows="0" insertColumns="0" insertRows="0" insertHyperlinks="0" deleteColumns="0" deleteRows="0" selectLockedCells="1" sort="0" autoFilter="0" pivotTables="0"/>
  <mergeCells count="10">
    <mergeCell ref="A38:C38"/>
    <mergeCell ref="A46:C46"/>
    <mergeCell ref="A15:C15"/>
    <mergeCell ref="A20:C20"/>
    <mergeCell ref="B1:R3"/>
    <mergeCell ref="A10:C10"/>
    <mergeCell ref="A7:R9"/>
    <mergeCell ref="A24:C24"/>
    <mergeCell ref="A28:C28"/>
    <mergeCell ref="A1:A3"/>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37" r:id="rId4">
          <objectPr defaultSize="0" r:id="rId5">
            <anchor moveWithCells="1">
              <from>
                <xdr:col>4</xdr:col>
                <xdr:colOff>243840</xdr:colOff>
                <xdr:row>9</xdr:row>
                <xdr:rowOff>60960</xdr:rowOff>
              </from>
              <to>
                <xdr:col>14</xdr:col>
                <xdr:colOff>342900</xdr:colOff>
                <xdr:row>26</xdr:row>
                <xdr:rowOff>83820</xdr:rowOff>
              </to>
            </anchor>
          </objectPr>
        </oleObject>
      </mc:Choice>
      <mc:Fallback>
        <oleObject progId="Visio.Drawing.11" shapeId="103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22"/>
  <sheetViews>
    <sheetView topLeftCell="A32" zoomScale="85" zoomScaleNormal="85" workbookViewId="0">
      <selection activeCell="B43" sqref="B43"/>
    </sheetView>
  </sheetViews>
  <sheetFormatPr defaultRowHeight="14.4" x14ac:dyDescent="0.3"/>
  <cols>
    <col min="2" max="2" width="25" customWidth="1"/>
    <col min="4" max="4" width="12.21875" bestFit="1" customWidth="1"/>
    <col min="27" max="28" width="12.21875" customWidth="1"/>
    <col min="29" max="29" width="11" customWidth="1"/>
    <col min="30" max="30" width="13.88671875" customWidth="1"/>
    <col min="31" max="31" width="12.21875" customWidth="1"/>
    <col min="32" max="32" width="13.21875" customWidth="1"/>
    <col min="33" max="33" width="9.5546875" customWidth="1"/>
    <col min="34" max="34" width="14.109375" customWidth="1"/>
    <col min="35" max="35" width="15" customWidth="1"/>
    <col min="36" max="36" width="12.88671875" customWidth="1"/>
    <col min="37" max="37" width="14.21875" customWidth="1"/>
    <col min="38" max="38" width="13.88671875" customWidth="1"/>
    <col min="39" max="39" width="15.5546875" customWidth="1"/>
    <col min="40" max="40" width="8" bestFit="1" customWidth="1"/>
    <col min="41" max="41" width="11.77734375" customWidth="1"/>
    <col min="42" max="42" width="18.88671875" customWidth="1"/>
    <col min="43" max="43" width="14.5546875" customWidth="1"/>
    <col min="44" max="44" width="11.77734375" customWidth="1"/>
    <col min="45" max="45" width="13.5546875" customWidth="1"/>
    <col min="46" max="46" width="13.88671875" customWidth="1"/>
    <col min="47" max="47" width="14" customWidth="1"/>
    <col min="50" max="50" width="10.109375" bestFit="1" customWidth="1"/>
    <col min="52" max="52" width="9.33203125" customWidth="1"/>
    <col min="53" max="53" width="10.33203125" customWidth="1"/>
    <col min="54" max="54" width="13.88671875" customWidth="1"/>
    <col min="60" max="60" width="12" bestFit="1" customWidth="1"/>
  </cols>
  <sheetData>
    <row r="1" spans="1:64" ht="48" customHeight="1" thickBot="1" x14ac:dyDescent="0.35">
      <c r="A1" s="77" t="s">
        <v>36</v>
      </c>
      <c r="B1" s="77"/>
      <c r="C1" s="77"/>
      <c r="D1" s="77"/>
      <c r="E1" s="77"/>
      <c r="F1" s="77"/>
      <c r="G1" s="77"/>
      <c r="H1" s="77"/>
      <c r="I1" s="77"/>
      <c r="J1" s="77"/>
      <c r="K1" s="77"/>
      <c r="L1" s="77"/>
      <c r="M1" s="77"/>
      <c r="N1" s="77"/>
      <c r="O1" s="77"/>
      <c r="P1" s="77"/>
      <c r="Q1" s="77"/>
      <c r="R1" s="77"/>
      <c r="S1" s="77"/>
      <c r="BG1" s="37"/>
      <c r="BH1" s="37"/>
      <c r="BI1" s="37"/>
      <c r="BJ1" s="37"/>
      <c r="BK1" s="37"/>
      <c r="BL1" s="37"/>
    </row>
    <row r="2" spans="1:64" x14ac:dyDescent="0.3">
      <c r="A2" t="s">
        <v>37</v>
      </c>
      <c r="B2" s="12">
        <f>Sheet1!B25*1000</f>
        <v>500</v>
      </c>
      <c r="C2" t="s">
        <v>34</v>
      </c>
      <c r="D2">
        <f>B2*1000</f>
        <v>500000</v>
      </c>
      <c r="V2" s="13"/>
      <c r="W2" s="14"/>
      <c r="X2" s="78" t="s">
        <v>38</v>
      </c>
      <c r="Y2" s="78"/>
      <c r="Z2" s="78"/>
      <c r="AA2" s="78"/>
      <c r="AB2" s="78"/>
      <c r="AC2" s="78"/>
      <c r="AD2" s="78"/>
      <c r="AE2" s="78"/>
      <c r="AF2" s="78"/>
      <c r="AG2" s="79" t="s">
        <v>39</v>
      </c>
      <c r="AH2" s="79"/>
      <c r="AI2" s="79"/>
      <c r="AJ2" s="79"/>
      <c r="AK2" s="79"/>
      <c r="AL2" s="79"/>
      <c r="AM2" s="79"/>
      <c r="AN2" s="79"/>
      <c r="AO2" s="79"/>
      <c r="AP2" s="15"/>
      <c r="AQ2" s="16"/>
      <c r="AR2" s="80" t="s">
        <v>40</v>
      </c>
      <c r="AS2" s="81"/>
      <c r="AT2" s="82" t="s">
        <v>41</v>
      </c>
      <c r="AU2" s="83"/>
      <c r="AV2" s="82" t="s">
        <v>41</v>
      </c>
      <c r="AW2" s="83"/>
      <c r="AX2" s="82" t="s">
        <v>41</v>
      </c>
      <c r="AY2" s="83"/>
      <c r="AZ2" s="84" t="s">
        <v>42</v>
      </c>
      <c r="BA2" s="84"/>
      <c r="BB2" s="84"/>
      <c r="BC2" s="37"/>
      <c r="BD2" s="84" t="s">
        <v>140</v>
      </c>
      <c r="BE2" s="84"/>
      <c r="BF2" s="84"/>
      <c r="BG2" s="37"/>
      <c r="BH2" s="37"/>
      <c r="BI2" s="37"/>
      <c r="BJ2" s="37"/>
      <c r="BK2" s="37"/>
      <c r="BL2" s="37"/>
    </row>
    <row r="3" spans="1:64" ht="28.8" x14ac:dyDescent="0.3">
      <c r="A3" t="s">
        <v>43</v>
      </c>
      <c r="B3" s="12">
        <v>0.6</v>
      </c>
      <c r="C3" t="s">
        <v>4</v>
      </c>
      <c r="V3" s="17"/>
      <c r="W3" s="18" t="s">
        <v>44</v>
      </c>
      <c r="X3" s="19" t="s">
        <v>45</v>
      </c>
      <c r="Y3" s="19" t="s">
        <v>46</v>
      </c>
      <c r="Z3" s="19" t="s">
        <v>47</v>
      </c>
      <c r="AA3" s="19" t="s">
        <v>48</v>
      </c>
      <c r="AB3" s="19" t="s">
        <v>49</v>
      </c>
      <c r="AC3" s="19" t="s">
        <v>50</v>
      </c>
      <c r="AD3" s="19" t="s">
        <v>51</v>
      </c>
      <c r="AE3" s="19" t="s">
        <v>52</v>
      </c>
      <c r="AF3" s="19" t="s">
        <v>53</v>
      </c>
      <c r="AG3" s="20" t="s">
        <v>54</v>
      </c>
      <c r="AH3" s="21" t="s">
        <v>55</v>
      </c>
      <c r="AI3" s="21" t="s">
        <v>56</v>
      </c>
      <c r="AJ3" s="21" t="s">
        <v>57</v>
      </c>
      <c r="AK3" s="21" t="s">
        <v>58</v>
      </c>
      <c r="AL3" s="21" t="s">
        <v>59</v>
      </c>
      <c r="AM3" s="21" t="s">
        <v>60</v>
      </c>
      <c r="AN3" s="21" t="s">
        <v>61</v>
      </c>
      <c r="AO3" s="21" t="s">
        <v>62</v>
      </c>
      <c r="AP3" s="22" t="s">
        <v>63</v>
      </c>
      <c r="AQ3" s="23" t="s">
        <v>64</v>
      </c>
      <c r="AR3" s="24" t="s">
        <v>65</v>
      </c>
      <c r="AS3" s="25" t="s">
        <v>66</v>
      </c>
      <c r="AT3" s="26" t="s">
        <v>67</v>
      </c>
      <c r="AU3" s="27" t="s">
        <v>68</v>
      </c>
      <c r="AV3" s="26" t="s">
        <v>69</v>
      </c>
      <c r="AW3" s="27" t="s">
        <v>70</v>
      </c>
      <c r="AX3" s="26" t="s">
        <v>71</v>
      </c>
      <c r="AY3" s="27" t="s">
        <v>72</v>
      </c>
      <c r="AZ3" s="28" t="s">
        <v>73</v>
      </c>
      <c r="BA3" s="28" t="s">
        <v>74</v>
      </c>
      <c r="BB3" s="28" t="s">
        <v>132</v>
      </c>
      <c r="BC3" s="48"/>
      <c r="BD3" s="28" t="s">
        <v>73</v>
      </c>
      <c r="BE3" s="28" t="s">
        <v>74</v>
      </c>
      <c r="BF3" s="28" t="s">
        <v>132</v>
      </c>
      <c r="BG3" s="37"/>
      <c r="BH3" s="37"/>
      <c r="BI3" s="37"/>
      <c r="BJ3" s="37"/>
      <c r="BK3" s="37"/>
      <c r="BL3" s="37"/>
    </row>
    <row r="4" spans="1:64" x14ac:dyDescent="0.3">
      <c r="A4" t="s">
        <v>75</v>
      </c>
      <c r="B4" s="12">
        <v>0.18</v>
      </c>
      <c r="C4" t="s">
        <v>76</v>
      </c>
      <c r="D4">
        <f>B4/1000</f>
        <v>1.7999999999999998E-4</v>
      </c>
      <c r="V4" s="29">
        <v>1</v>
      </c>
      <c r="W4" s="50">
        <f>10*10^V4</f>
        <v>100</v>
      </c>
      <c r="X4" s="30">
        <f>DC_gain_power</f>
        <v>3.5218251811136261</v>
      </c>
      <c r="Y4" s="31">
        <f t="shared" ref="Y4:Y5" si="0">20*LOG(1/SQRT((W4/fp)^2+1))</f>
        <v>-0.18280975951493128</v>
      </c>
      <c r="Z4" s="31">
        <f t="shared" ref="Z4:Z5" si="1">-180/PI()*ATAN(W4/fp)</f>
        <v>-11.714012778582587</v>
      </c>
      <c r="AA4" s="31">
        <f t="shared" ref="AA4:AA5" si="2">20*LOG(SQRT((W4/fzRHP)^2+1))</f>
        <v>4.0979092181447956E-5</v>
      </c>
      <c r="AB4" s="31">
        <f t="shared" ref="AB4:AB5" si="3">-180/PI()*ATAN(W4/fzRHP)</f>
        <v>-0.17599944643448787</v>
      </c>
      <c r="AC4" s="31">
        <f>20*LOG(SQRT((W4/fzESR)^2+1))</f>
        <v>1.8671192686101979E-9</v>
      </c>
      <c r="AD4" s="31">
        <f t="shared" ref="AD4:AD5" si="4">180/PI()*ATAN(W4/fzESR)</f>
        <v>1.1879999998297517E-3</v>
      </c>
      <c r="AE4" s="31">
        <f>X4+Y4+AA4+AC4</f>
        <v>3.3390564025579956</v>
      </c>
      <c r="AF4" s="31">
        <f>Z4+AB4+AD4</f>
        <v>-11.888824225017245</v>
      </c>
      <c r="AG4" s="31">
        <f t="shared" ref="AG4:AG67" si="5">DC_gain_comp</f>
        <v>92.110410468749379</v>
      </c>
      <c r="AH4" s="31">
        <f t="shared" ref="AH4:AH5" si="6">20*LOG(1/SQRT((W4/fp_comp1)^2+1))</f>
        <v>-74.808093485351975</v>
      </c>
      <c r="AI4" s="31">
        <f t="shared" ref="AI4:AI5" si="7">-180/PI()*ATAN(W4/fp_comp1)</f>
        <v>-89.989583592525079</v>
      </c>
      <c r="AJ4" s="31">
        <f>20*LOG(SQRT((W4/fz_comp)^2+1))</f>
        <v>4.5985423363849582</v>
      </c>
      <c r="AK4" s="31">
        <f t="shared" ref="AK4:AK5" si="8">180/PI()*ATAN(W4/fz_comp)</f>
        <v>53.918000534896862</v>
      </c>
      <c r="AL4" s="32">
        <f t="shared" ref="AL4:AL5" si="9">20*LOG(1/SQRT((W4/fp_comp2)^2+1))</f>
        <v>-3.6153138018021908E-5</v>
      </c>
      <c r="AM4" s="31">
        <f t="shared" ref="AM4:AM5" si="10">-180/PI()*ATAN(W4/fp_comp2)</f>
        <v>-0.16531154128340517</v>
      </c>
      <c r="AN4" s="31">
        <f>AG4+AH4+AJ4+AL4</f>
        <v>21.900823166644344</v>
      </c>
      <c r="AO4" s="31">
        <f>AI4+AK4+AM4</f>
        <v>-36.236894598911626</v>
      </c>
      <c r="AP4" s="30">
        <f t="shared" ref="AP4:AP67" si="11">-20*LOG(GmPS*Rsns)</f>
        <v>23.609121289162623</v>
      </c>
      <c r="AQ4" s="30">
        <f t="shared" ref="AQ4:AQ67" si="12">20*LOG(Vref/Vout)</f>
        <v>-29.542425094393248</v>
      </c>
      <c r="AR4" s="31">
        <f>AE4+AN4+AP4+AQ4</f>
        <v>19.306575763971711</v>
      </c>
      <c r="AS4" s="33">
        <f>AF4+AO4</f>
        <v>-48.125718823928871</v>
      </c>
      <c r="AT4" s="31">
        <f t="shared" ref="AT4:AT5" si="13">20*LOG(SQRT((W4/fz_ff)^2+1))</f>
        <v>4.2430408528344531E-14</v>
      </c>
      <c r="AU4" s="31">
        <f t="shared" ref="AU4:AU5" si="14">180/PI()*ATAN(W4/fz_ff)</f>
        <v>5.7324840764331007E-6</v>
      </c>
      <c r="AV4" s="32">
        <f t="shared" ref="AV4:AV5" si="15">20*LOG(1/SQRT((W4/fp_ff)^2+1))</f>
        <v>0</v>
      </c>
      <c r="AW4" s="31">
        <f t="shared" ref="AW4:AW5" si="16">-180/PI()*ATAN(W4/fp_ff)</f>
        <v>-1.9108280254777064E-7</v>
      </c>
      <c r="AX4" s="34">
        <f>AT4+AV4</f>
        <v>4.2430408528344531E-14</v>
      </c>
      <c r="AY4" s="35">
        <f>AU4+AW4</f>
        <v>5.5414012738853297E-6</v>
      </c>
      <c r="AZ4" s="10">
        <f>AR4+AX4</f>
        <v>19.306575763971754</v>
      </c>
      <c r="BA4" s="10">
        <f>AS4+AY4</f>
        <v>-48.125713282527599</v>
      </c>
      <c r="BB4" s="10">
        <f>BA4+180</f>
        <v>131.87428671747239</v>
      </c>
      <c r="BC4" s="37"/>
      <c r="BD4" s="46">
        <f>ROUND(AZ4,0)</f>
        <v>19</v>
      </c>
      <c r="BE4" s="46">
        <f>ROUND(BA4,0)</f>
        <v>-48</v>
      </c>
      <c r="BF4" s="46">
        <f>ROUND(BB4,0)</f>
        <v>132</v>
      </c>
      <c r="BG4" s="37" t="s">
        <v>141</v>
      </c>
      <c r="BH4" s="49">
        <f>LOOKUP(1,0/(BD4:BD822=0),W4:W822)</f>
        <v>3801.8939632056163</v>
      </c>
      <c r="BI4" s="37"/>
      <c r="BJ4" s="37"/>
      <c r="BK4" s="37"/>
      <c r="BL4" s="37"/>
    </row>
    <row r="5" spans="1:64" x14ac:dyDescent="0.3">
      <c r="A5" t="s">
        <v>77</v>
      </c>
      <c r="B5" s="12">
        <v>66</v>
      </c>
      <c r="C5" t="s">
        <v>78</v>
      </c>
      <c r="D5">
        <f>B5/1000</f>
        <v>6.6000000000000003E-2</v>
      </c>
      <c r="V5" s="29">
        <v>1.01</v>
      </c>
      <c r="W5" s="36">
        <f t="shared" ref="W5:W6" si="17">10*10^V5</f>
        <v>102.32929922807543</v>
      </c>
      <c r="X5" s="30">
        <f t="shared" ref="X5:X68" si="18">DC_gain_power</f>
        <v>3.5218251811136261</v>
      </c>
      <c r="Y5" s="31">
        <f t="shared" si="0"/>
        <v>-0.19123832209389011</v>
      </c>
      <c r="Z5" s="31">
        <f t="shared" si="1"/>
        <v>-11.979070749118796</v>
      </c>
      <c r="AA5" s="31">
        <f t="shared" si="2"/>
        <v>4.2910367756144887E-5</v>
      </c>
      <c r="AB5" s="31">
        <f t="shared" si="3"/>
        <v>-0.18009897348543802</v>
      </c>
      <c r="AC5" s="31">
        <f t="shared" ref="AC5:AC6" si="19">20*LOG(SQRT((W5/fzESR)^2+1))</f>
        <v>1.9551122212588918E-9</v>
      </c>
      <c r="AD5" s="31">
        <f t="shared" si="4"/>
        <v>1.2156720746471117E-3</v>
      </c>
      <c r="AE5" s="31">
        <f t="shared" ref="AE5:AE6" si="20">X5+Y5+AA5+AC5</f>
        <v>3.3306297713426041</v>
      </c>
      <c r="AF5" s="31">
        <f t="shared" ref="AF5:AF6" si="21">Z5+AB5+AD5</f>
        <v>-12.157954050529586</v>
      </c>
      <c r="AG5" s="31">
        <f t="shared" si="5"/>
        <v>92.110410468749379</v>
      </c>
      <c r="AH5" s="31">
        <f t="shared" si="6"/>
        <v>-75.008093478891581</v>
      </c>
      <c r="AI5" s="31">
        <f t="shared" si="7"/>
        <v>-89.989820698901823</v>
      </c>
      <c r="AJ5" s="31">
        <f t="shared" ref="AJ5:AJ6" si="22">20*LOG(SQRT((W5/fz_comp)^2+1))</f>
        <v>4.730209999261735</v>
      </c>
      <c r="AK5" s="31">
        <f t="shared" si="8"/>
        <v>54.543679324035296</v>
      </c>
      <c r="AL5" s="32">
        <f t="shared" si="9"/>
        <v>-3.7856975495647236E-5</v>
      </c>
      <c r="AM5" s="31">
        <f t="shared" si="10"/>
        <v>-0.16916211961634475</v>
      </c>
      <c r="AN5" s="31">
        <f t="shared" ref="AN5:AN6" si="23">AG5+AH5+AJ5+AL5</f>
        <v>21.832489132144037</v>
      </c>
      <c r="AO5" s="31">
        <f t="shared" ref="AO5:AO6" si="24">AI5+AK5+AM5</f>
        <v>-35.615303494482873</v>
      </c>
      <c r="AP5" s="30">
        <f t="shared" si="11"/>
        <v>23.609121289162623</v>
      </c>
      <c r="AQ5" s="30">
        <f t="shared" si="12"/>
        <v>-29.542425094393248</v>
      </c>
      <c r="AR5" s="31">
        <f t="shared" ref="AR5:AR6" si="25">AE5+AN5+AP5+AQ5</f>
        <v>19.229815098256015</v>
      </c>
      <c r="AS5" s="33">
        <f t="shared" ref="AS5:AS6" si="26">AF5+AO5</f>
        <v>-47.773257545012456</v>
      </c>
      <c r="AT5" s="31">
        <f t="shared" si="13"/>
        <v>4.6287718394557659E-14</v>
      </c>
      <c r="AU5" s="31">
        <f t="shared" si="14"/>
        <v>5.8660107837750022E-6</v>
      </c>
      <c r="AV5" s="32">
        <f t="shared" si="15"/>
        <v>0</v>
      </c>
      <c r="AW5" s="31">
        <f t="shared" si="16"/>
        <v>-1.9553369279250076E-7</v>
      </c>
      <c r="AX5" s="34">
        <f t="shared" ref="AX5:AY6" si="27">AT5+AV5</f>
        <v>4.6287718394557659E-14</v>
      </c>
      <c r="AY5" s="35">
        <f t="shared" si="27"/>
        <v>5.6704770909825013E-6</v>
      </c>
      <c r="AZ5" s="10">
        <f t="shared" ref="AZ5:BA6" si="28">AR5+AX5</f>
        <v>19.229815098256061</v>
      </c>
      <c r="BA5" s="10">
        <f t="shared" si="28"/>
        <v>-47.773251874535362</v>
      </c>
      <c r="BB5" s="10">
        <f t="shared" ref="BB5:BB6" si="29">BA5+180</f>
        <v>132.22674812546464</v>
      </c>
      <c r="BC5" s="48"/>
      <c r="BD5" s="46">
        <f t="shared" ref="BD5:BD6" si="30">ROUND(AZ5,0)</f>
        <v>19</v>
      </c>
      <c r="BE5" s="46">
        <f t="shared" ref="BE5:BE6" si="31">ROUND(BA5,0)</f>
        <v>-48</v>
      </c>
      <c r="BF5" s="46">
        <f t="shared" ref="BF5:BF6" si="32">ROUND(BB5,0)</f>
        <v>132</v>
      </c>
      <c r="BG5" s="37" t="s">
        <v>142</v>
      </c>
      <c r="BH5" s="37">
        <f>LOOKUP(1,0/(BD4:BD822=0),BF4:BF822)</f>
        <v>83</v>
      </c>
      <c r="BI5" s="37"/>
      <c r="BJ5" s="37"/>
      <c r="BK5" s="37"/>
      <c r="BL5" s="37"/>
    </row>
    <row r="6" spans="1:64" x14ac:dyDescent="0.3">
      <c r="A6" t="s">
        <v>79</v>
      </c>
      <c r="B6" s="12">
        <v>1</v>
      </c>
      <c r="C6" t="s">
        <v>80</v>
      </c>
      <c r="V6" s="29">
        <v>1.02</v>
      </c>
      <c r="W6" s="38">
        <f t="shared" si="17"/>
        <v>104.71285480508999</v>
      </c>
      <c r="X6" s="30">
        <f t="shared" si="18"/>
        <v>3.5218251811136261</v>
      </c>
      <c r="Y6" s="31">
        <f t="shared" ref="Y6:Y69" si="33">20*LOG(1/SQRT((W6/fp)^2+1))</f>
        <v>-0.20004661335056267</v>
      </c>
      <c r="Z6" s="31">
        <f t="shared" ref="Z6:Z69" si="34">-180/PI()*ATAN(W6/fp)</f>
        <v>-12.249765037486339</v>
      </c>
      <c r="AA6" s="31">
        <f t="shared" ref="AA6:AA69" si="35">20*LOG(SQRT((W6/fzRHP)^2+1))</f>
        <v>4.4932660623644841E-5</v>
      </c>
      <c r="AB6" s="31">
        <f t="shared" ref="AB6:AB69" si="36">-180/PI()*ATAN(W6/fzRHP)</f>
        <v>-0.18429398887905801</v>
      </c>
      <c r="AC6" s="31">
        <f t="shared" si="19"/>
        <v>2.0472556393217618E-9</v>
      </c>
      <c r="AD6" s="31">
        <f t="shared" ref="AD6:AD69" si="37">180/PI()*ATAN(W6/fzESR)</f>
        <v>1.243988714888998E-3</v>
      </c>
      <c r="AE6" s="31">
        <f t="shared" si="20"/>
        <v>3.3218235024709428</v>
      </c>
      <c r="AF6" s="31">
        <f t="shared" si="21"/>
        <v>-12.432815037650508</v>
      </c>
      <c r="AG6" s="31">
        <f t="shared" si="5"/>
        <v>92.110410468749379</v>
      </c>
      <c r="AH6" s="31">
        <f t="shared" ref="AH6:AH69" si="38">20*LOG(1/SQRT((W6/fp_comp1)^2+1))</f>
        <v>-75.208093472721941</v>
      </c>
      <c r="AI6" s="31">
        <f t="shared" ref="AI6:AI69" si="39">-180/PI()*ATAN(W6/fp_comp1)</f>
        <v>-89.990052408078839</v>
      </c>
      <c r="AJ6" s="31">
        <f t="shared" si="22"/>
        <v>4.8639338965394989</v>
      </c>
      <c r="AK6" s="31">
        <f t="shared" ref="AK6:AK69" si="40">180/PI()*ATAN(W6/fz_comp)</f>
        <v>55.164665204192929</v>
      </c>
      <c r="AL6" s="32">
        <f t="shared" ref="AL6:AL69" si="41">20*LOG(1/SQRT((W6/fp_comp2)^2+1))</f>
        <v>-3.9641111641204862E-5</v>
      </c>
      <c r="AM6" s="31">
        <f t="shared" ref="AM6:AM69" si="42">-180/PI()*ATAN(W6/fp_comp2)</f>
        <v>-0.17310238785852455</v>
      </c>
      <c r="AN6" s="31">
        <f t="shared" si="23"/>
        <v>21.766211251455296</v>
      </c>
      <c r="AO6" s="31">
        <f t="shared" si="24"/>
        <v>-34.998489591744438</v>
      </c>
      <c r="AP6" s="30">
        <f t="shared" si="11"/>
        <v>23.609121289162623</v>
      </c>
      <c r="AQ6" s="30">
        <f t="shared" si="12"/>
        <v>-29.542425094393248</v>
      </c>
      <c r="AR6" s="31">
        <f t="shared" si="25"/>
        <v>19.154730948695612</v>
      </c>
      <c r="AS6" s="33">
        <f t="shared" si="26"/>
        <v>-47.431304629394944</v>
      </c>
      <c r="AT6" s="31">
        <f t="shared" ref="AT6:AT69" si="43">20*LOG(SQRT((W6/fz_ff)^2+1))</f>
        <v>4.6287718394557659E-14</v>
      </c>
      <c r="AU6" s="31">
        <f t="shared" ref="AU6:AU69" si="44">180/PI()*ATAN(W6/fz_ff)</f>
        <v>6.0026477276802936E-6</v>
      </c>
      <c r="AV6" s="32">
        <f t="shared" ref="AV6:AV69" si="45">20*LOG(1/SQRT((W6/fp_ff)^2+1))</f>
        <v>0</v>
      </c>
      <c r="AW6" s="31">
        <f t="shared" ref="AW6:AW69" si="46">-180/PI()*ATAN(W6/fp_ff)</f>
        <v>-2.0008825758934386E-7</v>
      </c>
      <c r="AX6" s="34">
        <f t="shared" si="27"/>
        <v>4.6287718394557659E-14</v>
      </c>
      <c r="AY6" s="35">
        <f t="shared" si="27"/>
        <v>5.80255947009095E-6</v>
      </c>
      <c r="AZ6" s="10">
        <f t="shared" si="28"/>
        <v>19.154730948695658</v>
      </c>
      <c r="BA6" s="10">
        <f t="shared" si="28"/>
        <v>-47.431298826835473</v>
      </c>
      <c r="BB6" s="10">
        <f t="shared" si="29"/>
        <v>132.56870117316453</v>
      </c>
      <c r="BC6" s="37"/>
      <c r="BD6" s="46">
        <f t="shared" si="30"/>
        <v>19</v>
      </c>
      <c r="BE6" s="46">
        <f t="shared" si="31"/>
        <v>-47</v>
      </c>
      <c r="BF6" s="46">
        <f t="shared" si="32"/>
        <v>133</v>
      </c>
      <c r="BG6" s="37" t="s">
        <v>143</v>
      </c>
      <c r="BH6" s="37">
        <f>LOOKUP(1,0/(BF4:BF822=0),BD4:BD822)</f>
        <v>-62</v>
      </c>
      <c r="BI6" s="37"/>
      <c r="BJ6" s="37"/>
      <c r="BK6" s="37"/>
      <c r="BL6" s="37"/>
    </row>
    <row r="7" spans="1:64" x14ac:dyDescent="0.3">
      <c r="A7" t="s">
        <v>81</v>
      </c>
      <c r="B7" s="40">
        <f>Sheet1!B33</f>
        <v>2.2000000000000002</v>
      </c>
      <c r="C7" t="s">
        <v>27</v>
      </c>
      <c r="D7">
        <f>B7/1000000</f>
        <v>2.2000000000000001E-6</v>
      </c>
      <c r="V7" s="29">
        <v>1.03</v>
      </c>
      <c r="W7" s="36">
        <f t="shared" ref="W7:W70" si="47">10*10^V7</f>
        <v>107.15193052376068</v>
      </c>
      <c r="X7" s="30">
        <f t="shared" si="18"/>
        <v>3.5218251811136261</v>
      </c>
      <c r="Y7" s="31">
        <f t="shared" si="33"/>
        <v>-0.20925091895824638</v>
      </c>
      <c r="Z7" s="31">
        <f t="shared" si="34"/>
        <v>-12.526190809752496</v>
      </c>
      <c r="AA7" s="31">
        <f t="shared" si="35"/>
        <v>4.7050260207004637E-5</v>
      </c>
      <c r="AB7" s="31">
        <f t="shared" si="36"/>
        <v>-0.18858671668802784</v>
      </c>
      <c r="AC7" s="31">
        <f t="shared" ref="AC7:AC70" si="48">20*LOG(SQRT((W7/fzESR)^2+1))</f>
        <v>2.1437385309820745E-9</v>
      </c>
      <c r="AD7" s="31">
        <f t="shared" si="37"/>
        <v>1.2729649344128259E-3</v>
      </c>
      <c r="AE7" s="31">
        <f t="shared" ref="AE7:AE70" si="49">X7+Y7+AA7+AC7</f>
        <v>3.3126213145593253</v>
      </c>
      <c r="AF7" s="31">
        <f t="shared" ref="AF7:AF70" si="50">Z7+AB7+AD7</f>
        <v>-12.71350456150611</v>
      </c>
      <c r="AG7" s="31">
        <f t="shared" si="5"/>
        <v>92.110410468749379</v>
      </c>
      <c r="AH7" s="31">
        <f t="shared" si="38"/>
        <v>-75.408093466829996</v>
      </c>
      <c r="AI7" s="31">
        <f t="shared" si="39"/>
        <v>-89.990278842911351</v>
      </c>
      <c r="AJ7" s="31">
        <f t="shared" ref="AJ7:AJ70" si="51">20*LOG(SQRT((W7/fz_comp)^2+1))</f>
        <v>4.9996823480985411</v>
      </c>
      <c r="AK7" s="31">
        <f t="shared" si="40"/>
        <v>55.780703871992387</v>
      </c>
      <c r="AL7" s="32">
        <f t="shared" si="41"/>
        <v>-4.1509330746711918E-5</v>
      </c>
      <c r="AM7" s="31">
        <f t="shared" si="42"/>
        <v>-0.17713443504315557</v>
      </c>
      <c r="AN7" s="31">
        <f t="shared" ref="AN7:AN70" si="52">AG7+AH7+AJ7+AL7</f>
        <v>21.701957840687179</v>
      </c>
      <c r="AO7" s="31">
        <f t="shared" ref="AO7:AO70" si="53">AI7+AK7+AM7</f>
        <v>-34.386709405962122</v>
      </c>
      <c r="AP7" s="30">
        <f t="shared" si="11"/>
        <v>23.609121289162623</v>
      </c>
      <c r="AQ7" s="30">
        <f t="shared" si="12"/>
        <v>-29.542425094393248</v>
      </c>
      <c r="AR7" s="31">
        <f t="shared" ref="AR7:AR70" si="54">AE7+AN7+AP7+AQ7</f>
        <v>19.081275350015876</v>
      </c>
      <c r="AS7" s="33">
        <f t="shared" ref="AS7:AS70" si="55">AF7+AO7</f>
        <v>-47.100213967468235</v>
      </c>
      <c r="AT7" s="31">
        <f t="shared" si="43"/>
        <v>5.0145028260770782E-14</v>
      </c>
      <c r="AU7" s="31">
        <f t="shared" si="44"/>
        <v>6.1424673548652357E-6</v>
      </c>
      <c r="AV7" s="32">
        <f t="shared" si="45"/>
        <v>0</v>
      </c>
      <c r="AW7" s="31">
        <f t="shared" si="46"/>
        <v>-2.0474891182884201E-7</v>
      </c>
      <c r="AX7" s="34">
        <f t="shared" ref="AX7:AX70" si="56">AT7+AV7</f>
        <v>5.0145028260770782E-14</v>
      </c>
      <c r="AY7" s="35">
        <f t="shared" ref="AY7:AY70" si="57">AU7+AW7</f>
        <v>5.9377184430363936E-6</v>
      </c>
      <c r="AZ7" s="10">
        <f t="shared" ref="AZ7:AZ70" si="58">AR7+AX7</f>
        <v>19.081275350015925</v>
      </c>
      <c r="BA7" s="10">
        <f t="shared" ref="BA7:BA70" si="59">AS7+AY7</f>
        <v>-47.100208029749794</v>
      </c>
      <c r="BB7" s="10">
        <f t="shared" ref="BB7:BB70" si="60">BA7+180</f>
        <v>132.89979197025019</v>
      </c>
      <c r="BC7" s="48"/>
      <c r="BD7" s="46">
        <f t="shared" ref="BD7:BD70" si="61">ROUND(AZ7,0)</f>
        <v>19</v>
      </c>
      <c r="BE7" s="46">
        <f t="shared" ref="BE7:BE70" si="62">ROUND(BA7,0)</f>
        <v>-47</v>
      </c>
      <c r="BF7" s="46">
        <f t="shared" ref="BF7:BF70" si="63">ROUND(BB7,0)</f>
        <v>133</v>
      </c>
      <c r="BG7" s="37"/>
      <c r="BH7" s="37"/>
      <c r="BI7" s="37"/>
      <c r="BJ7" s="37"/>
      <c r="BK7" s="37"/>
      <c r="BL7" s="37"/>
    </row>
    <row r="8" spans="1:64" x14ac:dyDescent="0.3">
      <c r="A8" t="s">
        <v>82</v>
      </c>
      <c r="B8" s="12">
        <f>Sheet1!B42</f>
        <v>33</v>
      </c>
      <c r="C8" t="s">
        <v>31</v>
      </c>
      <c r="D8">
        <f>B8/1000000</f>
        <v>3.3000000000000003E-5</v>
      </c>
      <c r="V8" s="29">
        <v>1.04</v>
      </c>
      <c r="W8" s="38">
        <f t="shared" si="47"/>
        <v>109.64781961431854</v>
      </c>
      <c r="X8" s="30">
        <f t="shared" si="18"/>
        <v>3.5218251811136261</v>
      </c>
      <c r="Y8" s="31">
        <f t="shared" si="33"/>
        <v>-0.21886814770276825</v>
      </c>
      <c r="Z8" s="31">
        <f t="shared" si="34"/>
        <v>-12.808443133845506</v>
      </c>
      <c r="AA8" s="31">
        <f t="shared" si="35"/>
        <v>4.9267658078658916E-5</v>
      </c>
      <c r="AB8" s="31">
        <f t="shared" si="36"/>
        <v>-0.19297943278056967</v>
      </c>
      <c r="AC8" s="31">
        <f t="shared" si="48"/>
        <v>2.2447691909724064E-9</v>
      </c>
      <c r="AD8" s="31">
        <f t="shared" si="37"/>
        <v>1.3026160967936731E-3</v>
      </c>
      <c r="AE8" s="31">
        <f t="shared" si="49"/>
        <v>3.3030063033137056</v>
      </c>
      <c r="AF8" s="31">
        <f t="shared" si="50"/>
        <v>-13.000119950529282</v>
      </c>
      <c r="AG8" s="31">
        <f t="shared" si="5"/>
        <v>92.110410468749379</v>
      </c>
      <c r="AH8" s="31">
        <f t="shared" si="38"/>
        <v>-75.608093461203239</v>
      </c>
      <c r="AI8" s="31">
        <f t="shared" si="39"/>
        <v>-89.990500123458105</v>
      </c>
      <c r="AJ8" s="31">
        <f t="shared" si="51"/>
        <v>5.1374223045956899</v>
      </c>
      <c r="AK8" s="31">
        <f t="shared" si="40"/>
        <v>56.391552231966827</v>
      </c>
      <c r="AL8" s="32">
        <f t="shared" si="41"/>
        <v>-4.346559544667539E-5</v>
      </c>
      <c r="AM8" s="31">
        <f t="shared" si="42"/>
        <v>-0.18126039885519094</v>
      </c>
      <c r="AN8" s="31">
        <f t="shared" si="52"/>
        <v>21.639695846546381</v>
      </c>
      <c r="AO8" s="31">
        <f t="shared" si="53"/>
        <v>-33.780208290346472</v>
      </c>
      <c r="AP8" s="30">
        <f t="shared" si="11"/>
        <v>23.609121289162623</v>
      </c>
      <c r="AQ8" s="30">
        <f t="shared" si="12"/>
        <v>-29.542425094393248</v>
      </c>
      <c r="AR8" s="31">
        <f t="shared" si="54"/>
        <v>19.009398344629464</v>
      </c>
      <c r="AS8" s="33">
        <f t="shared" si="55"/>
        <v>-46.780328240875754</v>
      </c>
      <c r="AT8" s="31">
        <f t="shared" si="43"/>
        <v>5.2073683193877346E-14</v>
      </c>
      <c r="AU8" s="31">
        <f t="shared" si="44"/>
        <v>6.2855437995468948E-6</v>
      </c>
      <c r="AV8" s="32">
        <f t="shared" si="45"/>
        <v>0</v>
      </c>
      <c r="AW8" s="31">
        <f t="shared" si="46"/>
        <v>-2.0951812665156402E-7</v>
      </c>
      <c r="AX8" s="34">
        <f t="shared" si="56"/>
        <v>5.2073683193877346E-14</v>
      </c>
      <c r="AY8" s="35">
        <f t="shared" si="57"/>
        <v>6.0760256728953306E-6</v>
      </c>
      <c r="AZ8" s="10">
        <f t="shared" si="58"/>
        <v>19.009398344629517</v>
      </c>
      <c r="BA8" s="10">
        <f t="shared" si="59"/>
        <v>-46.780322164850084</v>
      </c>
      <c r="BB8" s="10">
        <f t="shared" si="60"/>
        <v>133.21967783514992</v>
      </c>
      <c r="BC8" s="37"/>
      <c r="BD8" s="46">
        <f t="shared" si="61"/>
        <v>19</v>
      </c>
      <c r="BE8" s="46">
        <f t="shared" si="62"/>
        <v>-47</v>
      </c>
      <c r="BF8" s="46">
        <f t="shared" si="63"/>
        <v>133</v>
      </c>
    </row>
    <row r="9" spans="1:64" x14ac:dyDescent="0.3">
      <c r="A9" t="s">
        <v>83</v>
      </c>
      <c r="B9" s="12">
        <f>Sheet1!B43</f>
        <v>1</v>
      </c>
      <c r="C9" t="s">
        <v>78</v>
      </c>
      <c r="D9">
        <f>B9/1000</f>
        <v>1E-3</v>
      </c>
      <c r="V9" s="29">
        <v>1.05</v>
      </c>
      <c r="W9" s="36">
        <f t="shared" si="47"/>
        <v>112.20184543019636</v>
      </c>
      <c r="X9" s="30">
        <f t="shared" si="18"/>
        <v>3.5218251811136261</v>
      </c>
      <c r="Y9" s="31">
        <f t="shared" si="33"/>
        <v>-0.22891584843399052</v>
      </c>
      <c r="Z9" s="31">
        <f t="shared" si="34"/>
        <v>-13.096616841791429</v>
      </c>
      <c r="AA9" s="31">
        <f t="shared" si="35"/>
        <v>5.1589557479452917E-5</v>
      </c>
      <c r="AB9" s="31">
        <f t="shared" si="36"/>
        <v>-0.19747446602622251</v>
      </c>
      <c r="AC9" s="31">
        <f t="shared" si="48"/>
        <v>2.3505636286450488E-9</v>
      </c>
      <c r="AD9" s="31">
        <f t="shared" si="37"/>
        <v>1.3329579234702506E-3</v>
      </c>
      <c r="AE9" s="31">
        <f t="shared" si="49"/>
        <v>3.2929609245876788</v>
      </c>
      <c r="AF9" s="31">
        <f t="shared" si="50"/>
        <v>-13.29275834989418</v>
      </c>
      <c r="AG9" s="31">
        <f t="shared" si="5"/>
        <v>92.110410468749379</v>
      </c>
      <c r="AH9" s="31">
        <f t="shared" si="38"/>
        <v>-75.80809345582972</v>
      </c>
      <c r="AI9" s="31">
        <f t="shared" si="39"/>
        <v>-89.990716367044968</v>
      </c>
      <c r="AJ9" s="31">
        <f t="shared" si="51"/>
        <v>5.2771194606630356</v>
      </c>
      <c r="AK9" s="31">
        <f t="shared" si="40"/>
        <v>56.996978710671037</v>
      </c>
      <c r="AL9" s="32">
        <f t="shared" si="41"/>
        <v>-4.5514055116084465E-5</v>
      </c>
      <c r="AM9" s="31">
        <f t="shared" si="42"/>
        <v>-0.1854824667639916</v>
      </c>
      <c r="AN9" s="31">
        <f t="shared" si="52"/>
        <v>21.579390959527579</v>
      </c>
      <c r="AO9" s="31">
        <f t="shared" si="53"/>
        <v>-33.179220123137924</v>
      </c>
      <c r="AP9" s="30">
        <f t="shared" si="11"/>
        <v>23.609121289162623</v>
      </c>
      <c r="AQ9" s="30">
        <f t="shared" si="12"/>
        <v>-29.542425094393248</v>
      </c>
      <c r="AR9" s="31">
        <f t="shared" si="54"/>
        <v>18.939048078884628</v>
      </c>
      <c r="AS9" s="33">
        <f t="shared" si="55"/>
        <v>-46.471978473032102</v>
      </c>
      <c r="AT9" s="31">
        <f t="shared" si="43"/>
        <v>5.4002338126983911E-14</v>
      </c>
      <c r="AU9" s="31">
        <f t="shared" si="44"/>
        <v>6.4319529227500795E-6</v>
      </c>
      <c r="AV9" s="32">
        <f t="shared" si="45"/>
        <v>0</v>
      </c>
      <c r="AW9" s="31">
        <f t="shared" si="46"/>
        <v>-2.1439843075833691E-7</v>
      </c>
      <c r="AX9" s="34">
        <f t="shared" si="56"/>
        <v>5.4002338126983911E-14</v>
      </c>
      <c r="AY9" s="35">
        <f t="shared" si="57"/>
        <v>6.2175544919917424E-6</v>
      </c>
      <c r="AZ9" s="10">
        <f t="shared" si="58"/>
        <v>18.939048078884682</v>
      </c>
      <c r="BA9" s="10">
        <f t="shared" si="59"/>
        <v>-46.47197225547761</v>
      </c>
      <c r="BB9" s="10">
        <f t="shared" si="60"/>
        <v>133.52802774452238</v>
      </c>
      <c r="BC9" s="48"/>
      <c r="BD9" s="46">
        <f t="shared" si="61"/>
        <v>19</v>
      </c>
      <c r="BE9" s="46">
        <f t="shared" si="62"/>
        <v>-46</v>
      </c>
      <c r="BF9" s="46">
        <f t="shared" si="63"/>
        <v>134</v>
      </c>
    </row>
    <row r="10" spans="1:64" x14ac:dyDescent="0.3">
      <c r="A10" t="s">
        <v>84</v>
      </c>
      <c r="B10" s="12">
        <f>Sheet1!B17</f>
        <v>0.9</v>
      </c>
      <c r="C10" t="s">
        <v>9</v>
      </c>
      <c r="V10" s="29">
        <v>1.06</v>
      </c>
      <c r="W10" s="38">
        <f t="shared" si="47"/>
        <v>114.81536214968834</v>
      </c>
      <c r="X10" s="30">
        <f t="shared" si="18"/>
        <v>3.5218251811136261</v>
      </c>
      <c r="Y10" s="31">
        <f t="shared" si="33"/>
        <v>-0.23941222682314478</v>
      </c>
      <c r="Z10" s="31">
        <f t="shared" si="34"/>
        <v>-13.390806382289174</v>
      </c>
      <c r="AA10" s="31">
        <f t="shared" si="35"/>
        <v>5.4020883296617199E-5</v>
      </c>
      <c r="AB10" s="31">
        <f t="shared" si="36"/>
        <v>-0.2020741995296535</v>
      </c>
      <c r="AC10" s="31">
        <f t="shared" si="48"/>
        <v>2.4613417106621395E-9</v>
      </c>
      <c r="AD10" s="31">
        <f t="shared" si="37"/>
        <v>1.3640065020806161E-3</v>
      </c>
      <c r="AE10" s="31">
        <f t="shared" si="49"/>
        <v>3.2824669776351194</v>
      </c>
      <c r="AF10" s="31">
        <f t="shared" si="50"/>
        <v>-13.591516575316746</v>
      </c>
      <c r="AG10" s="31">
        <f t="shared" si="5"/>
        <v>92.110410468749379</v>
      </c>
      <c r="AH10" s="31">
        <f t="shared" si="38"/>
        <v>-76.008093450698041</v>
      </c>
      <c r="AI10" s="31">
        <f t="shared" si="39"/>
        <v>-89.990927688327076</v>
      </c>
      <c r="AJ10" s="31">
        <f t="shared" si="51"/>
        <v>5.4187383692227531</v>
      </c>
      <c r="AK10" s="31">
        <f t="shared" si="40"/>
        <v>57.596763514171734</v>
      </c>
      <c r="AL10" s="32">
        <f t="shared" si="41"/>
        <v>-4.7659054681195944E-5</v>
      </c>
      <c r="AM10" s="31">
        <f t="shared" si="42"/>
        <v>-0.18980287718233446</v>
      </c>
      <c r="AN10" s="31">
        <f t="shared" si="52"/>
        <v>21.521007728219409</v>
      </c>
      <c r="AO10" s="31">
        <f t="shared" si="53"/>
        <v>-32.58396705133768</v>
      </c>
      <c r="AP10" s="30">
        <f t="shared" si="11"/>
        <v>23.609121289162623</v>
      </c>
      <c r="AQ10" s="30">
        <f t="shared" si="12"/>
        <v>-29.542425094393248</v>
      </c>
      <c r="AR10" s="31">
        <f t="shared" si="54"/>
        <v>18.870170900623908</v>
      </c>
      <c r="AS10" s="33">
        <f t="shared" si="55"/>
        <v>-46.175483626654426</v>
      </c>
      <c r="AT10" s="31">
        <f t="shared" si="43"/>
        <v>5.7859647993197033E-14</v>
      </c>
      <c r="AU10" s="31">
        <f t="shared" si="44"/>
        <v>6.5817723525298741E-6</v>
      </c>
      <c r="AV10" s="32">
        <f t="shared" si="45"/>
        <v>0</v>
      </c>
      <c r="AW10" s="31">
        <f t="shared" si="46"/>
        <v>-2.1939241175099674E-7</v>
      </c>
      <c r="AX10" s="34">
        <f t="shared" si="56"/>
        <v>5.7859647993197033E-14</v>
      </c>
      <c r="AY10" s="35">
        <f t="shared" si="57"/>
        <v>6.3623799407788772E-6</v>
      </c>
      <c r="AZ10" s="10">
        <f t="shared" si="58"/>
        <v>18.870170900623965</v>
      </c>
      <c r="BA10" s="10">
        <f t="shared" si="59"/>
        <v>-46.175477264274484</v>
      </c>
      <c r="BB10" s="10">
        <f t="shared" si="60"/>
        <v>133.82452273572551</v>
      </c>
      <c r="BC10" s="37"/>
      <c r="BD10" s="46">
        <f t="shared" si="61"/>
        <v>19</v>
      </c>
      <c r="BE10" s="46">
        <f t="shared" si="62"/>
        <v>-46</v>
      </c>
      <c r="BF10" s="46">
        <f t="shared" si="63"/>
        <v>134</v>
      </c>
    </row>
    <row r="11" spans="1:64" x14ac:dyDescent="0.3">
      <c r="A11" t="s">
        <v>85</v>
      </c>
      <c r="B11" s="12">
        <f>Sheet1!B16</f>
        <v>18</v>
      </c>
      <c r="C11" t="s">
        <v>4</v>
      </c>
      <c r="V11" s="29">
        <v>1.07</v>
      </c>
      <c r="W11" s="36">
        <f t="shared" si="47"/>
        <v>117.489755493953</v>
      </c>
      <c r="X11" s="30">
        <f t="shared" si="18"/>
        <v>3.5218251811136261</v>
      </c>
      <c r="Y11" s="31">
        <f t="shared" si="33"/>
        <v>-0.25037616184752742</v>
      </c>
      <c r="Z11" s="31">
        <f t="shared" si="34"/>
        <v>-13.691105663263507</v>
      </c>
      <c r="AA11" s="31">
        <f t="shared" si="35"/>
        <v>5.6566792510319949E-5</v>
      </c>
      <c r="AB11" s="31">
        <f t="shared" si="36"/>
        <v>-0.20678107189315353</v>
      </c>
      <c r="AC11" s="31">
        <f t="shared" si="48"/>
        <v>2.5773425902351214E-9</v>
      </c>
      <c r="AD11" s="31">
        <f t="shared" si="37"/>
        <v>1.3957782949920513E-3</v>
      </c>
      <c r="AE11" s="31">
        <f t="shared" si="49"/>
        <v>3.2715055886359519</v>
      </c>
      <c r="AF11" s="31">
        <f t="shared" si="50"/>
        <v>-13.896490956861669</v>
      </c>
      <c r="AG11" s="31">
        <f t="shared" si="5"/>
        <v>92.110410468749379</v>
      </c>
      <c r="AH11" s="31">
        <f t="shared" si="38"/>
        <v>-76.208093445797331</v>
      </c>
      <c r="AI11" s="31">
        <f t="shared" si="39"/>
        <v>-89.991134199349759</v>
      </c>
      <c r="AJ11" s="31">
        <f t="shared" si="51"/>
        <v>5.5622425561970248</v>
      </c>
      <c r="AK11" s="31">
        <f t="shared" si="40"/>
        <v>58.190698829689744</v>
      </c>
      <c r="AL11" s="32">
        <f t="shared" si="41"/>
        <v>-4.9905143822867208E-5</v>
      </c>
      <c r="AM11" s="31">
        <f t="shared" si="42"/>
        <v>-0.19422392065237168</v>
      </c>
      <c r="AN11" s="31">
        <f t="shared" si="52"/>
        <v>21.464509674005249</v>
      </c>
      <c r="AO11" s="31">
        <f t="shared" si="53"/>
        <v>-31.994659290312388</v>
      </c>
      <c r="AP11" s="30">
        <f t="shared" si="11"/>
        <v>23.609121289162623</v>
      </c>
      <c r="AQ11" s="30">
        <f t="shared" si="12"/>
        <v>-29.542425094393248</v>
      </c>
      <c r="AR11" s="31">
        <f t="shared" si="54"/>
        <v>18.802711457410577</v>
      </c>
      <c r="AS11" s="33">
        <f t="shared" si="55"/>
        <v>-45.891150247174053</v>
      </c>
      <c r="AT11" s="31">
        <f t="shared" si="43"/>
        <v>5.9788302926303604E-14</v>
      </c>
      <c r="AU11" s="31">
        <f t="shared" si="44"/>
        <v>6.73508152513103E-6</v>
      </c>
      <c r="AV11" s="32">
        <f t="shared" si="45"/>
        <v>0</v>
      </c>
      <c r="AW11" s="31">
        <f t="shared" si="46"/>
        <v>-2.2450271750436875E-7</v>
      </c>
      <c r="AX11" s="34">
        <f t="shared" si="56"/>
        <v>5.9788302926303604E-14</v>
      </c>
      <c r="AY11" s="35">
        <f t="shared" si="57"/>
        <v>6.5105788076266611E-6</v>
      </c>
      <c r="AZ11" s="10">
        <f t="shared" si="58"/>
        <v>18.802711457410638</v>
      </c>
      <c r="BA11" s="10">
        <f t="shared" si="59"/>
        <v>-45.891143736595247</v>
      </c>
      <c r="BB11" s="10">
        <f t="shared" si="60"/>
        <v>134.10885626340476</v>
      </c>
      <c r="BC11" s="48"/>
      <c r="BD11" s="46">
        <f t="shared" si="61"/>
        <v>19</v>
      </c>
      <c r="BE11" s="46">
        <f t="shared" si="62"/>
        <v>-46</v>
      </c>
      <c r="BF11" s="46">
        <f t="shared" si="63"/>
        <v>134</v>
      </c>
    </row>
    <row r="12" spans="1:64" x14ac:dyDescent="0.3">
      <c r="A12" t="s">
        <v>86</v>
      </c>
      <c r="B12" s="37">
        <f>B11/B10</f>
        <v>20</v>
      </c>
      <c r="C12" t="s">
        <v>87</v>
      </c>
      <c r="V12" s="29">
        <v>1.08</v>
      </c>
      <c r="W12" s="38">
        <f t="shared" si="47"/>
        <v>120.22644346174133</v>
      </c>
      <c r="X12" s="30">
        <f t="shared" si="18"/>
        <v>3.5218251811136261</v>
      </c>
      <c r="Y12" s="31">
        <f t="shared" si="33"/>
        <v>-0.26182722191714825</v>
      </c>
      <c r="Z12" s="31">
        <f t="shared" si="34"/>
        <v>-13.997607884047559</v>
      </c>
      <c r="AA12" s="31">
        <f t="shared" si="35"/>
        <v>5.9232685130004045E-5</v>
      </c>
      <c r="AB12" s="31">
        <f t="shared" si="36"/>
        <v>-0.21159757850848493</v>
      </c>
      <c r="AC12" s="31">
        <f t="shared" si="48"/>
        <v>2.6988073492303491E-9</v>
      </c>
      <c r="AD12" s="31">
        <f t="shared" si="37"/>
        <v>1.4282901480296292E-3</v>
      </c>
      <c r="AE12" s="31">
        <f t="shared" si="49"/>
        <v>3.2600571945804155</v>
      </c>
      <c r="AF12" s="31">
        <f t="shared" si="50"/>
        <v>-14.207777172408015</v>
      </c>
      <c r="AG12" s="31">
        <f t="shared" si="5"/>
        <v>92.110410468749379</v>
      </c>
      <c r="AH12" s="31">
        <f t="shared" si="38"/>
        <v>-76.408093441117188</v>
      </c>
      <c r="AI12" s="31">
        <f t="shared" si="39"/>
        <v>-89.991336009607906</v>
      </c>
      <c r="AJ12" s="31">
        <f t="shared" si="51"/>
        <v>5.7075946349240425</v>
      </c>
      <c r="AK12" s="31">
        <f t="shared" si="40"/>
        <v>58.778588972589318</v>
      </c>
      <c r="AL12" s="32">
        <f t="shared" si="41"/>
        <v>-5.2257086643803837E-5</v>
      </c>
      <c r="AM12" s="31">
        <f t="shared" si="42"/>
        <v>-0.19874794105916868</v>
      </c>
      <c r="AN12" s="31">
        <f t="shared" si="52"/>
        <v>21.409859405469589</v>
      </c>
      <c r="AO12" s="31">
        <f t="shared" si="53"/>
        <v>-31.411494978077755</v>
      </c>
      <c r="AP12" s="30">
        <f t="shared" si="11"/>
        <v>23.609121289162623</v>
      </c>
      <c r="AQ12" s="30">
        <f t="shared" si="12"/>
        <v>-29.542425094393248</v>
      </c>
      <c r="AR12" s="31">
        <f t="shared" si="54"/>
        <v>18.736612794819383</v>
      </c>
      <c r="AS12" s="33">
        <f t="shared" si="55"/>
        <v>-45.61927215048577</v>
      </c>
      <c r="AT12" s="31">
        <f t="shared" si="43"/>
        <v>6.1716957859410149E-14</v>
      </c>
      <c r="AU12" s="31">
        <f t="shared" si="44"/>
        <v>6.8919617271061553E-6</v>
      </c>
      <c r="AV12" s="32">
        <f t="shared" si="45"/>
        <v>0</v>
      </c>
      <c r="AW12" s="31">
        <f t="shared" si="46"/>
        <v>-2.2973205757020625E-7</v>
      </c>
      <c r="AX12" s="34">
        <f t="shared" si="56"/>
        <v>6.1716957859410149E-14</v>
      </c>
      <c r="AY12" s="35">
        <f t="shared" si="57"/>
        <v>6.6622296695359494E-6</v>
      </c>
      <c r="AZ12" s="10">
        <f t="shared" si="58"/>
        <v>18.736612794819443</v>
      </c>
      <c r="BA12" s="10">
        <f t="shared" si="59"/>
        <v>-45.619265488256097</v>
      </c>
      <c r="BB12" s="10">
        <f t="shared" si="60"/>
        <v>134.3807345117439</v>
      </c>
      <c r="BC12" s="37"/>
      <c r="BD12" s="46">
        <f t="shared" si="61"/>
        <v>19</v>
      </c>
      <c r="BE12" s="46">
        <f t="shared" si="62"/>
        <v>-46</v>
      </c>
      <c r="BF12" s="46">
        <f t="shared" si="63"/>
        <v>134</v>
      </c>
    </row>
    <row r="13" spans="1:64" x14ac:dyDescent="0.3">
      <c r="A13" t="s">
        <v>88</v>
      </c>
      <c r="B13" s="12">
        <f>Sheet1!B12</f>
        <v>3</v>
      </c>
      <c r="C13" t="s">
        <v>4</v>
      </c>
      <c r="V13" s="29">
        <v>1.0900000000000001</v>
      </c>
      <c r="W13" s="36">
        <f t="shared" si="47"/>
        <v>123.02687708123818</v>
      </c>
      <c r="X13" s="30">
        <f t="shared" si="18"/>
        <v>3.5218251811136261</v>
      </c>
      <c r="Y13" s="31">
        <f t="shared" si="33"/>
        <v>-0.27378568055034602</v>
      </c>
      <c r="Z13" s="31">
        <f t="shared" si="34"/>
        <v>-14.310405356861134</v>
      </c>
      <c r="AA13" s="31">
        <f t="shared" si="35"/>
        <v>6.20242156436435E-5</v>
      </c>
      <c r="AB13" s="31">
        <f t="shared" si="36"/>
        <v>-0.21652627287875675</v>
      </c>
      <c r="AC13" s="31">
        <f t="shared" si="48"/>
        <v>2.8259982847184104E-9</v>
      </c>
      <c r="AD13" s="31">
        <f t="shared" si="37"/>
        <v>1.4615592994080924E-3</v>
      </c>
      <c r="AE13" s="31">
        <f t="shared" si="49"/>
        <v>3.2481015276049217</v>
      </c>
      <c r="AF13" s="31">
        <f t="shared" si="50"/>
        <v>-14.525470070440482</v>
      </c>
      <c r="AG13" s="31">
        <f t="shared" si="5"/>
        <v>92.110410468749379</v>
      </c>
      <c r="AH13" s="31">
        <f t="shared" si="38"/>
        <v>-76.608093436647678</v>
      </c>
      <c r="AI13" s="31">
        <f t="shared" si="39"/>
        <v>-89.99153322610394</v>
      </c>
      <c r="AJ13" s="31">
        <f t="shared" si="51"/>
        <v>5.8547564196284938</v>
      </c>
      <c r="AK13" s="31">
        <f t="shared" si="40"/>
        <v>59.360250480294383</v>
      </c>
      <c r="AL13" s="32">
        <f t="shared" si="41"/>
        <v>-5.4719871746690509E-5</v>
      </c>
      <c r="AM13" s="31">
        <f t="shared" si="42"/>
        <v>-0.20337733687245685</v>
      </c>
      <c r="AN13" s="31">
        <f t="shared" si="52"/>
        <v>21.357018731858446</v>
      </c>
      <c r="AO13" s="31">
        <f t="shared" si="53"/>
        <v>-30.834660082682014</v>
      </c>
      <c r="AP13" s="30">
        <f t="shared" si="11"/>
        <v>23.609121289162623</v>
      </c>
      <c r="AQ13" s="30">
        <f t="shared" si="12"/>
        <v>-29.542425094393248</v>
      </c>
      <c r="AR13" s="31">
        <f t="shared" si="54"/>
        <v>18.671816454232744</v>
      </c>
      <c r="AS13" s="33">
        <f t="shared" si="55"/>
        <v>-45.360130153122498</v>
      </c>
      <c r="AT13" s="31">
        <f t="shared" si="43"/>
        <v>6.5574267725623278E-14</v>
      </c>
      <c r="AU13" s="31">
        <f t="shared" si="44"/>
        <v>7.0524961384148903E-6</v>
      </c>
      <c r="AV13" s="32">
        <f t="shared" si="45"/>
        <v>0</v>
      </c>
      <c r="AW13" s="31">
        <f t="shared" si="46"/>
        <v>-2.3508320461383087E-7</v>
      </c>
      <c r="AX13" s="34">
        <f t="shared" si="56"/>
        <v>6.5574267725623278E-14</v>
      </c>
      <c r="AY13" s="35">
        <f t="shared" si="57"/>
        <v>6.8174129338010598E-6</v>
      </c>
      <c r="AZ13" s="10">
        <f t="shared" si="58"/>
        <v>18.671816454232808</v>
      </c>
      <c r="BA13" s="10">
        <f t="shared" si="59"/>
        <v>-45.360123335709567</v>
      </c>
      <c r="BB13" s="10">
        <f t="shared" si="60"/>
        <v>134.63987666429043</v>
      </c>
      <c r="BC13" s="48"/>
      <c r="BD13" s="46">
        <f t="shared" si="61"/>
        <v>19</v>
      </c>
      <c r="BE13" s="46">
        <f t="shared" si="62"/>
        <v>-45</v>
      </c>
      <c r="BF13" s="46">
        <f t="shared" si="63"/>
        <v>135</v>
      </c>
    </row>
    <row r="14" spans="1:64" x14ac:dyDescent="0.3">
      <c r="A14" t="s">
        <v>24</v>
      </c>
      <c r="B14" s="12">
        <f>Sheet1!B18</f>
        <v>90</v>
      </c>
      <c r="C14" t="s">
        <v>13</v>
      </c>
      <c r="D14">
        <f>B14/100</f>
        <v>0.9</v>
      </c>
      <c r="V14" s="29">
        <v>1.1000000000000001</v>
      </c>
      <c r="W14" s="38">
        <f t="shared" si="47"/>
        <v>125.8925411794168</v>
      </c>
      <c r="X14" s="30">
        <f t="shared" si="18"/>
        <v>3.5218251811136261</v>
      </c>
      <c r="Y14" s="31">
        <f t="shared" si="33"/>
        <v>-0.28627253149784715</v>
      </c>
      <c r="Z14" s="31">
        <f t="shared" si="34"/>
        <v>-14.629589317270765</v>
      </c>
      <c r="AA14" s="31">
        <f t="shared" si="35"/>
        <v>6.4947305012696605E-5</v>
      </c>
      <c r="AB14" s="31">
        <f t="shared" si="36"/>
        <v>-0.22156976797102573</v>
      </c>
      <c r="AC14" s="31">
        <f t="shared" si="48"/>
        <v>2.9591834797346643E-9</v>
      </c>
      <c r="AD14" s="31">
        <f t="shared" si="37"/>
        <v>1.4956033888717814E-3</v>
      </c>
      <c r="AE14" s="31">
        <f t="shared" si="49"/>
        <v>3.2356175998799754</v>
      </c>
      <c r="AF14" s="31">
        <f t="shared" si="50"/>
        <v>-14.84966348185292</v>
      </c>
      <c r="AG14" s="31">
        <f t="shared" si="5"/>
        <v>92.110410468749379</v>
      </c>
      <c r="AH14" s="31">
        <f t="shared" si="38"/>
        <v>-76.808093432379351</v>
      </c>
      <c r="AI14" s="31">
        <f t="shared" si="39"/>
        <v>-89.991725953404639</v>
      </c>
      <c r="AJ14" s="31">
        <f t="shared" si="51"/>
        <v>6.0036890373374971</v>
      </c>
      <c r="AK14" s="31">
        <f t="shared" si="40"/>
        <v>59.935512155057815</v>
      </c>
      <c r="AL14" s="32">
        <f t="shared" si="41"/>
        <v>-5.7298722838932603E-5</v>
      </c>
      <c r="AM14" s="31">
        <f t="shared" si="42"/>
        <v>-0.20811456241725637</v>
      </c>
      <c r="AN14" s="31">
        <f t="shared" si="52"/>
        <v>21.305948774984685</v>
      </c>
      <c r="AO14" s="31">
        <f t="shared" si="53"/>
        <v>-30.264328360764083</v>
      </c>
      <c r="AP14" s="30">
        <f t="shared" si="11"/>
        <v>23.609121289162623</v>
      </c>
      <c r="AQ14" s="30">
        <f t="shared" si="12"/>
        <v>-29.542425094393248</v>
      </c>
      <c r="AR14" s="31">
        <f t="shared" si="54"/>
        <v>18.608262569634039</v>
      </c>
      <c r="AS14" s="33">
        <f t="shared" si="55"/>
        <v>-45.113991842617004</v>
      </c>
      <c r="AT14" s="31">
        <f t="shared" si="43"/>
        <v>6.9431577591836395E-14</v>
      </c>
      <c r="AU14" s="31">
        <f t="shared" si="44"/>
        <v>7.2167698765270363E-6</v>
      </c>
      <c r="AV14" s="32">
        <f t="shared" si="45"/>
        <v>0</v>
      </c>
      <c r="AW14" s="31">
        <f t="shared" si="46"/>
        <v>-2.4055899588423584E-7</v>
      </c>
      <c r="AX14" s="34">
        <f t="shared" si="56"/>
        <v>6.9431577591836395E-14</v>
      </c>
      <c r="AY14" s="35">
        <f t="shared" si="57"/>
        <v>6.9762108806428005E-6</v>
      </c>
      <c r="AZ14" s="10">
        <f t="shared" si="58"/>
        <v>18.60826256963411</v>
      </c>
      <c r="BA14" s="10">
        <f t="shared" si="59"/>
        <v>-45.11398486640612</v>
      </c>
      <c r="BB14" s="10">
        <f t="shared" si="60"/>
        <v>134.88601513359387</v>
      </c>
      <c r="BC14" s="37"/>
      <c r="BD14" s="46">
        <f t="shared" si="61"/>
        <v>19</v>
      </c>
      <c r="BE14" s="46">
        <f t="shared" si="62"/>
        <v>-45</v>
      </c>
      <c r="BF14" s="46">
        <f t="shared" si="63"/>
        <v>135</v>
      </c>
    </row>
    <row r="15" spans="1:64" x14ac:dyDescent="0.3">
      <c r="B15" s="37"/>
      <c r="V15" s="29">
        <v>1.1100000000000001</v>
      </c>
      <c r="W15" s="36">
        <f t="shared" si="47"/>
        <v>128.82495516931345</v>
      </c>
      <c r="X15" s="30">
        <f t="shared" si="18"/>
        <v>3.5218251811136261</v>
      </c>
      <c r="Y15" s="31">
        <f t="shared" si="33"/>
        <v>-0.29930950320667626</v>
      </c>
      <c r="Z15" s="31">
        <f t="shared" si="34"/>
        <v>-14.955249723341307</v>
      </c>
      <c r="AA15" s="31">
        <f t="shared" si="35"/>
        <v>6.8008153232031437E-5</v>
      </c>
      <c r="AB15" s="31">
        <f t="shared" si="36"/>
        <v>-0.22673073760033211</v>
      </c>
      <c r="AC15" s="31">
        <f t="shared" si="48"/>
        <v>3.0986445178989685E-9</v>
      </c>
      <c r="AD15" s="31">
        <f t="shared" si="37"/>
        <v>1.5304404670474594E-3</v>
      </c>
      <c r="AE15" s="31">
        <f t="shared" si="49"/>
        <v>3.2225836891588262</v>
      </c>
      <c r="AF15" s="31">
        <f t="shared" si="50"/>
        <v>-15.180450020474593</v>
      </c>
      <c r="AG15" s="31">
        <f t="shared" si="5"/>
        <v>92.110410468749379</v>
      </c>
      <c r="AH15" s="31">
        <f t="shared" si="38"/>
        <v>-77.008093428303113</v>
      </c>
      <c r="AI15" s="31">
        <f t="shared" si="39"/>
        <v>-89.991914293696553</v>
      </c>
      <c r="AJ15" s="31">
        <f t="shared" si="51"/>
        <v>6.1543530376790727</v>
      </c>
      <c r="AK15" s="31">
        <f t="shared" si="40"/>
        <v>60.504215057812765</v>
      </c>
      <c r="AL15" s="32">
        <f t="shared" si="41"/>
        <v>-5.999910979844231E-5</v>
      </c>
      <c r="AM15" s="31">
        <f t="shared" si="42"/>
        <v>-0.21296212917403678</v>
      </c>
      <c r="AN15" s="31">
        <f t="shared" si="52"/>
        <v>21.256610079015541</v>
      </c>
      <c r="AO15" s="31">
        <f t="shared" si="53"/>
        <v>-29.700661365057826</v>
      </c>
      <c r="AP15" s="30">
        <f t="shared" si="11"/>
        <v>23.609121289162623</v>
      </c>
      <c r="AQ15" s="30">
        <f t="shared" si="12"/>
        <v>-29.542425094393248</v>
      </c>
      <c r="AR15" s="31">
        <f t="shared" si="54"/>
        <v>18.545889962943743</v>
      </c>
      <c r="AS15" s="33">
        <f t="shared" si="55"/>
        <v>-44.881111385532421</v>
      </c>
      <c r="AT15" s="31">
        <f t="shared" si="43"/>
        <v>7.3288887458049511E-14</v>
      </c>
      <c r="AU15" s="31">
        <f t="shared" si="44"/>
        <v>7.3848700415529561E-6</v>
      </c>
      <c r="AV15" s="32">
        <f t="shared" si="45"/>
        <v>0</v>
      </c>
      <c r="AW15" s="31">
        <f t="shared" si="46"/>
        <v>-2.4616233471843325E-7</v>
      </c>
      <c r="AX15" s="34">
        <f t="shared" si="56"/>
        <v>7.3288887458049511E-14</v>
      </c>
      <c r="AY15" s="35">
        <f t="shared" si="57"/>
        <v>7.1387077068345228E-6</v>
      </c>
      <c r="AZ15" s="10">
        <f t="shared" si="58"/>
        <v>18.545889962943818</v>
      </c>
      <c r="BA15" s="10">
        <f t="shared" si="59"/>
        <v>-44.881104246824712</v>
      </c>
      <c r="BB15" s="10">
        <f t="shared" si="60"/>
        <v>135.11889575317528</v>
      </c>
      <c r="BC15" s="48"/>
      <c r="BD15" s="46">
        <f t="shared" si="61"/>
        <v>19</v>
      </c>
      <c r="BE15" s="46">
        <f t="shared" si="62"/>
        <v>-45</v>
      </c>
      <c r="BF15" s="46">
        <f t="shared" si="63"/>
        <v>135</v>
      </c>
    </row>
    <row r="16" spans="1:64" x14ac:dyDescent="0.3">
      <c r="A16" s="85" t="s">
        <v>89</v>
      </c>
      <c r="B16" s="85"/>
      <c r="D16" t="s">
        <v>90</v>
      </c>
      <c r="V16" s="29">
        <v>1.1200000000000001</v>
      </c>
      <c r="W16" s="38">
        <f t="shared" si="47"/>
        <v>131.82567385564076</v>
      </c>
      <c r="X16" s="30">
        <f t="shared" si="18"/>
        <v>3.5218251811136261</v>
      </c>
      <c r="Y16" s="31">
        <f t="shared" si="33"/>
        <v>-0.31291907250728729</v>
      </c>
      <c r="Z16" s="31">
        <f t="shared" si="34"/>
        <v>-15.287475043217746</v>
      </c>
      <c r="AA16" s="31">
        <f t="shared" si="35"/>
        <v>7.1213252472169673E-5</v>
      </c>
      <c r="AB16" s="31">
        <f t="shared" si="36"/>
        <v>-0.23201191784589931</v>
      </c>
      <c r="AC16" s="31">
        <f t="shared" si="48"/>
        <v>3.2446803407255398E-9</v>
      </c>
      <c r="AD16" s="31">
        <f t="shared" si="37"/>
        <v>1.5660890050149959E-3</v>
      </c>
      <c r="AE16" s="31">
        <f t="shared" si="49"/>
        <v>3.2089773251034917</v>
      </c>
      <c r="AF16" s="31">
        <f t="shared" si="50"/>
        <v>-15.51792087205863</v>
      </c>
      <c r="AG16" s="31">
        <f t="shared" si="5"/>
        <v>92.110410468749379</v>
      </c>
      <c r="AH16" s="31">
        <f t="shared" si="38"/>
        <v>-77.208093424410336</v>
      </c>
      <c r="AI16" s="31">
        <f t="shared" si="39"/>
        <v>-89.992098346840194</v>
      </c>
      <c r="AJ16" s="31">
        <f t="shared" si="51"/>
        <v>6.3067085000496022</v>
      </c>
      <c r="AK16" s="31">
        <f t="shared" si="40"/>
        <v>61.066212455595888</v>
      </c>
      <c r="AL16" s="32">
        <f t="shared" si="41"/>
        <v>-6.2826760273767632E-5</v>
      </c>
      <c r="AM16" s="31">
        <f t="shared" si="42"/>
        <v>-0.21792260710910047</v>
      </c>
      <c r="AN16" s="31">
        <f t="shared" si="52"/>
        <v>21.208962717628371</v>
      </c>
      <c r="AO16" s="31">
        <f t="shared" si="53"/>
        <v>-29.143808498353405</v>
      </c>
      <c r="AP16" s="30">
        <f t="shared" si="11"/>
        <v>23.609121289162623</v>
      </c>
      <c r="AQ16" s="30">
        <f t="shared" si="12"/>
        <v>-29.542425094393248</v>
      </c>
      <c r="AR16" s="31">
        <f t="shared" si="54"/>
        <v>18.484636237501238</v>
      </c>
      <c r="AS16" s="33">
        <f t="shared" si="55"/>
        <v>-44.661729370412033</v>
      </c>
      <c r="AT16" s="31">
        <f t="shared" si="43"/>
        <v>7.5217542391156069E-14</v>
      </c>
      <c r="AU16" s="31">
        <f t="shared" si="44"/>
        <v>7.5568857624252193E-6</v>
      </c>
      <c r="AV16" s="32">
        <f t="shared" si="45"/>
        <v>0</v>
      </c>
      <c r="AW16" s="31">
        <f t="shared" si="46"/>
        <v>-2.5189619208084212E-7</v>
      </c>
      <c r="AX16" s="34">
        <f t="shared" si="56"/>
        <v>7.5217542391156069E-14</v>
      </c>
      <c r="AY16" s="35">
        <f t="shared" si="57"/>
        <v>7.3049895703443769E-6</v>
      </c>
      <c r="AZ16" s="10">
        <f t="shared" si="58"/>
        <v>18.484636237501313</v>
      </c>
      <c r="BA16" s="10">
        <f t="shared" si="59"/>
        <v>-44.66172206542246</v>
      </c>
      <c r="BB16" s="10">
        <f t="shared" si="60"/>
        <v>135.33827793457755</v>
      </c>
      <c r="BC16" s="37"/>
      <c r="BD16" s="46">
        <f t="shared" si="61"/>
        <v>18</v>
      </c>
      <c r="BE16" s="46">
        <f t="shared" si="62"/>
        <v>-45</v>
      </c>
      <c r="BF16" s="46">
        <f t="shared" si="63"/>
        <v>135</v>
      </c>
    </row>
    <row r="17" spans="1:58" x14ac:dyDescent="0.3">
      <c r="A17" t="s">
        <v>91</v>
      </c>
      <c r="B17">
        <f>(1-B13*D14/B11)</f>
        <v>0.85</v>
      </c>
      <c r="D17">
        <f>1-B17</f>
        <v>0.15000000000000002</v>
      </c>
      <c r="V17" s="29">
        <v>1.1299999999999999</v>
      </c>
      <c r="W17" s="36">
        <f t="shared" si="47"/>
        <v>134.89628825916535</v>
      </c>
      <c r="X17" s="30">
        <f t="shared" si="18"/>
        <v>3.5218251811136261</v>
      </c>
      <c r="Y17" s="31">
        <f t="shared" si="33"/>
        <v>-0.32712447739893447</v>
      </c>
      <c r="Z17" s="31">
        <f t="shared" si="34"/>
        <v>-15.626352030910265</v>
      </c>
      <c r="AA17" s="31">
        <f t="shared" si="35"/>
        <v>7.4569400850123436E-5</v>
      </c>
      <c r="AB17" s="31">
        <f t="shared" si="36"/>
        <v>-0.23741610850023892</v>
      </c>
      <c r="AC17" s="31">
        <f t="shared" si="48"/>
        <v>3.3975976043482916E-9</v>
      </c>
      <c r="AD17" s="31">
        <f t="shared" si="37"/>
        <v>1.6025679041009743E-3</v>
      </c>
      <c r="AE17" s="31">
        <f t="shared" si="49"/>
        <v>3.1947752765131394</v>
      </c>
      <c r="AF17" s="31">
        <f t="shared" si="50"/>
        <v>-15.862165571506404</v>
      </c>
      <c r="AG17" s="31">
        <f t="shared" si="5"/>
        <v>92.110410468749379</v>
      </c>
      <c r="AH17" s="31">
        <f t="shared" si="38"/>
        <v>-77.408093420692765</v>
      </c>
      <c r="AI17" s="31">
        <f t="shared" si="39"/>
        <v>-89.992278210422953</v>
      </c>
      <c r="AJ17" s="31">
        <f t="shared" si="51"/>
        <v>6.4607151376879397</v>
      </c>
      <c r="AK17" s="31">
        <f t="shared" si="40"/>
        <v>61.621369725249103</v>
      </c>
      <c r="AL17" s="32">
        <f t="shared" si="41"/>
        <v>-6.5787671837861032E-5</v>
      </c>
      <c r="AM17" s="31">
        <f t="shared" si="42"/>
        <v>-0.22299862603588638</v>
      </c>
      <c r="AN17" s="31">
        <f t="shared" si="52"/>
        <v>21.162966398072719</v>
      </c>
      <c r="AO17" s="31">
        <f t="shared" si="53"/>
        <v>-28.593907111209734</v>
      </c>
      <c r="AP17" s="30">
        <f t="shared" si="11"/>
        <v>23.609121289162623</v>
      </c>
      <c r="AQ17" s="30">
        <f t="shared" si="12"/>
        <v>-29.542425094393248</v>
      </c>
      <c r="AR17" s="31">
        <f t="shared" si="54"/>
        <v>18.424437869355234</v>
      </c>
      <c r="AS17" s="33">
        <f t="shared" si="55"/>
        <v>-44.45607268271614</v>
      </c>
      <c r="AT17" s="31">
        <f t="shared" si="43"/>
        <v>7.9074852257369185E-14</v>
      </c>
      <c r="AU17" s="31">
        <f t="shared" si="44"/>
        <v>7.732908244155926E-6</v>
      </c>
      <c r="AV17" s="32">
        <f t="shared" si="45"/>
        <v>0</v>
      </c>
      <c r="AW17" s="31">
        <f t="shared" si="46"/>
        <v>-2.5776360813853246E-7</v>
      </c>
      <c r="AX17" s="34">
        <f t="shared" si="56"/>
        <v>7.9074852257369185E-14</v>
      </c>
      <c r="AY17" s="35">
        <f t="shared" si="57"/>
        <v>7.4751446360173933E-6</v>
      </c>
      <c r="AZ17" s="10">
        <f t="shared" si="58"/>
        <v>18.424437869355312</v>
      </c>
      <c r="BA17" s="10">
        <f t="shared" si="59"/>
        <v>-44.456065207571505</v>
      </c>
      <c r="BB17" s="10">
        <f t="shared" si="60"/>
        <v>135.5439347924285</v>
      </c>
      <c r="BC17" s="48"/>
      <c r="BD17" s="46">
        <f t="shared" si="61"/>
        <v>18</v>
      </c>
      <c r="BE17" s="46">
        <f t="shared" si="62"/>
        <v>-44</v>
      </c>
      <c r="BF17" s="46">
        <f t="shared" si="63"/>
        <v>136</v>
      </c>
    </row>
    <row r="18" spans="1:58" x14ac:dyDescent="0.3">
      <c r="A18" t="s">
        <v>92</v>
      </c>
      <c r="B18">
        <f>1/PI()/B12/D8</f>
        <v>482.28770633907675</v>
      </c>
      <c r="C18" t="s">
        <v>93</v>
      </c>
      <c r="D18">
        <f>fp</f>
        <v>482.28770633907675</v>
      </c>
      <c r="E18">
        <f>fp</f>
        <v>482.28770633907675</v>
      </c>
      <c r="F18">
        <v>180</v>
      </c>
      <c r="G18">
        <v>-180</v>
      </c>
      <c r="V18" s="29">
        <v>1.1399999999999999</v>
      </c>
      <c r="W18" s="38">
        <f t="shared" si="47"/>
        <v>138.03842646028852</v>
      </c>
      <c r="X18" s="30">
        <f t="shared" si="18"/>
        <v>3.5218251811136261</v>
      </c>
      <c r="Y18" s="31">
        <f t="shared" si="33"/>
        <v>-0.34194972879990071</v>
      </c>
      <c r="Z18" s="31">
        <f t="shared" si="34"/>
        <v>-15.97196549009603</v>
      </c>
      <c r="AA18" s="31">
        <f t="shared" si="35"/>
        <v>7.8083716848097312E-5</v>
      </c>
      <c r="AB18" s="31">
        <f t="shared" si="36"/>
        <v>-0.24294617455192366</v>
      </c>
      <c r="AC18" s="31">
        <f t="shared" si="48"/>
        <v>3.5577203227954889E-9</v>
      </c>
      <c r="AD18" s="31">
        <f t="shared" si="37"/>
        <v>1.6398965059004288E-3</v>
      </c>
      <c r="AE18" s="31">
        <f t="shared" si="49"/>
        <v>3.1799535395882934</v>
      </c>
      <c r="AF18" s="31">
        <f t="shared" si="50"/>
        <v>-16.213271768142054</v>
      </c>
      <c r="AG18" s="31">
        <f t="shared" si="5"/>
        <v>92.110410468749379</v>
      </c>
      <c r="AH18" s="31">
        <f t="shared" si="38"/>
        <v>-77.608093417142513</v>
      </c>
      <c r="AI18" s="31">
        <f t="shared" si="39"/>
        <v>-89.992453979810861</v>
      </c>
      <c r="AJ18" s="31">
        <f t="shared" si="51"/>
        <v>6.6163323982465814</v>
      </c>
      <c r="AK18" s="31">
        <f t="shared" si="40"/>
        <v>62.169564216280953</v>
      </c>
      <c r="AL18" s="32">
        <f t="shared" si="41"/>
        <v>-6.888812470224897E-5</v>
      </c>
      <c r="AM18" s="31">
        <f t="shared" si="42"/>
        <v>-0.22819287700791199</v>
      </c>
      <c r="AN18" s="31">
        <f t="shared" si="52"/>
        <v>21.118580561728745</v>
      </c>
      <c r="AO18" s="31">
        <f t="shared" si="53"/>
        <v>-28.051082640537821</v>
      </c>
      <c r="AP18" s="30">
        <f t="shared" si="11"/>
        <v>23.609121289162623</v>
      </c>
      <c r="AQ18" s="30">
        <f t="shared" si="12"/>
        <v>-29.542425094393248</v>
      </c>
      <c r="AR18" s="31">
        <f t="shared" si="54"/>
        <v>18.365230296086413</v>
      </c>
      <c r="AS18" s="33">
        <f t="shared" si="55"/>
        <v>-44.264354408679878</v>
      </c>
      <c r="AT18" s="31">
        <f t="shared" si="43"/>
        <v>8.2932162123582289E-14</v>
      </c>
      <c r="AU18" s="31">
        <f t="shared" si="44"/>
        <v>7.9130308161948314E-6</v>
      </c>
      <c r="AV18" s="32">
        <f t="shared" si="45"/>
        <v>0</v>
      </c>
      <c r="AW18" s="31">
        <f t="shared" si="46"/>
        <v>-2.6376769387316268E-7</v>
      </c>
      <c r="AX18" s="34">
        <f t="shared" si="56"/>
        <v>8.2932162123582289E-14</v>
      </c>
      <c r="AY18" s="35">
        <f t="shared" si="57"/>
        <v>7.649263122321668E-6</v>
      </c>
      <c r="AZ18" s="10">
        <f t="shared" si="58"/>
        <v>18.365230296086494</v>
      </c>
      <c r="BA18" s="10">
        <f t="shared" si="59"/>
        <v>-44.264346759416753</v>
      </c>
      <c r="BB18" s="10">
        <f t="shared" si="60"/>
        <v>135.73565324058325</v>
      </c>
      <c r="BC18" s="37"/>
      <c r="BD18" s="46">
        <f t="shared" si="61"/>
        <v>18</v>
      </c>
      <c r="BE18" s="46">
        <f t="shared" si="62"/>
        <v>-44</v>
      </c>
      <c r="BF18" s="46">
        <f t="shared" si="63"/>
        <v>136</v>
      </c>
    </row>
    <row r="19" spans="1:58" x14ac:dyDescent="0.3">
      <c r="A19" t="s">
        <v>94</v>
      </c>
      <c r="B19">
        <f>B12*(1-B17)^2/2/PI()/D7</f>
        <v>32554.420177887689</v>
      </c>
      <c r="C19" t="s">
        <v>93</v>
      </c>
      <c r="D19">
        <f>fzRHP</f>
        <v>32554.420177887689</v>
      </c>
      <c r="E19">
        <f>fzRHP</f>
        <v>32554.420177887689</v>
      </c>
      <c r="V19" s="29">
        <v>1.1499999999999999</v>
      </c>
      <c r="W19" s="36">
        <f t="shared" si="47"/>
        <v>141.25375446227542</v>
      </c>
      <c r="X19" s="30">
        <f t="shared" si="18"/>
        <v>3.5218251811136261</v>
      </c>
      <c r="Y19" s="31">
        <f t="shared" si="33"/>
        <v>-0.35741962112075504</v>
      </c>
      <c r="Z19" s="31">
        <f t="shared" si="34"/>
        <v>-16.324398025797301</v>
      </c>
      <c r="AA19" s="31">
        <f t="shared" si="35"/>
        <v>8.1763654408969623E-5</v>
      </c>
      <c r="AB19" s="31">
        <f t="shared" si="36"/>
        <v>-0.24860504770280489</v>
      </c>
      <c r="AC19" s="31">
        <f t="shared" si="48"/>
        <v>3.7253917966446786E-9</v>
      </c>
      <c r="AD19" s="31">
        <f t="shared" si="37"/>
        <v>1.6780946025320071E-3</v>
      </c>
      <c r="AE19" s="31">
        <f t="shared" si="49"/>
        <v>3.1644873273726719</v>
      </c>
      <c r="AF19" s="31">
        <f t="shared" si="50"/>
        <v>-16.571324978897575</v>
      </c>
      <c r="AG19" s="31">
        <f t="shared" si="5"/>
        <v>92.110410468749379</v>
      </c>
      <c r="AH19" s="31">
        <f t="shared" si="38"/>
        <v>-77.808093413752047</v>
      </c>
      <c r="AI19" s="31">
        <f t="shared" si="39"/>
        <v>-89.992625748199174</v>
      </c>
      <c r="AJ19" s="31">
        <f t="shared" si="51"/>
        <v>6.7735195605032184</v>
      </c>
      <c r="AK19" s="31">
        <f t="shared" si="40"/>
        <v>62.710685075900045</v>
      </c>
      <c r="AL19" s="32">
        <f t="shared" si="41"/>
        <v>-7.213469503404514E-5</v>
      </c>
      <c r="AM19" s="31">
        <f t="shared" si="42"/>
        <v>-0.23350811374408234</v>
      </c>
      <c r="AN19" s="31">
        <f t="shared" si="52"/>
        <v>21.075764480805514</v>
      </c>
      <c r="AO19" s="31">
        <f t="shared" si="53"/>
        <v>-27.515448786043212</v>
      </c>
      <c r="AP19" s="30">
        <f t="shared" si="11"/>
        <v>23.609121289162623</v>
      </c>
      <c r="AQ19" s="30">
        <f t="shared" si="12"/>
        <v>-29.542425094393248</v>
      </c>
      <c r="AR19" s="31">
        <f t="shared" si="54"/>
        <v>18.306948002947561</v>
      </c>
      <c r="AS19" s="33">
        <f t="shared" si="55"/>
        <v>-44.086773764940787</v>
      </c>
      <c r="AT19" s="31">
        <f t="shared" si="43"/>
        <v>8.6789471989795417E-14</v>
      </c>
      <c r="AU19" s="31">
        <f t="shared" si="44"/>
        <v>8.0973489819138207E-6</v>
      </c>
      <c r="AV19" s="32">
        <f t="shared" si="45"/>
        <v>0</v>
      </c>
      <c r="AW19" s="31">
        <f t="shared" si="46"/>
        <v>-2.6991163273046253E-7</v>
      </c>
      <c r="AX19" s="34">
        <f t="shared" si="56"/>
        <v>8.6789471989795417E-14</v>
      </c>
      <c r="AY19" s="35">
        <f t="shared" si="57"/>
        <v>7.8274373491833577E-6</v>
      </c>
      <c r="AZ19" s="10">
        <f t="shared" si="58"/>
        <v>18.306948002947646</v>
      </c>
      <c r="BA19" s="10">
        <f t="shared" si="59"/>
        <v>-44.086765937503436</v>
      </c>
      <c r="BB19" s="10">
        <f t="shared" si="60"/>
        <v>135.91323406249657</v>
      </c>
      <c r="BC19" s="48"/>
      <c r="BD19" s="46">
        <f t="shared" si="61"/>
        <v>18</v>
      </c>
      <c r="BE19" s="46">
        <f t="shared" si="62"/>
        <v>-44</v>
      </c>
      <c r="BF19" s="46">
        <f t="shared" si="63"/>
        <v>136</v>
      </c>
    </row>
    <row r="20" spans="1:58" x14ac:dyDescent="0.3">
      <c r="A20" t="s">
        <v>95</v>
      </c>
      <c r="B20">
        <f>1/2/PI()/D8/D9</f>
        <v>4822877.0633907681</v>
      </c>
      <c r="C20" t="s">
        <v>93</v>
      </c>
      <c r="D20">
        <f>fzESR</f>
        <v>4822877.0633907681</v>
      </c>
      <c r="E20">
        <f>fzESR</f>
        <v>4822877.0633907681</v>
      </c>
      <c r="V20" s="29">
        <v>1.1599999999999999</v>
      </c>
      <c r="W20" s="38">
        <f t="shared" si="47"/>
        <v>144.54397707459276</v>
      </c>
      <c r="X20" s="30">
        <f t="shared" si="18"/>
        <v>3.5218251811136261</v>
      </c>
      <c r="Y20" s="31">
        <f t="shared" si="33"/>
        <v>-0.37355974151043536</v>
      </c>
      <c r="Z20" s="31">
        <f t="shared" si="34"/>
        <v>-16.683729783849376</v>
      </c>
      <c r="AA20" s="31">
        <f t="shared" si="35"/>
        <v>8.56170187413231E-5</v>
      </c>
      <c r="AB20" s="31">
        <f t="shared" si="36"/>
        <v>-0.2543957279204721</v>
      </c>
      <c r="AC20" s="31">
        <f t="shared" si="48"/>
        <v>3.9009630410930923E-9</v>
      </c>
      <c r="AD20" s="31">
        <f t="shared" si="37"/>
        <v>1.7171824471320205E-3</v>
      </c>
      <c r="AE20" s="31">
        <f t="shared" si="49"/>
        <v>3.148351060522895</v>
      </c>
      <c r="AF20" s="31">
        <f t="shared" si="50"/>
        <v>-16.936408329322717</v>
      </c>
      <c r="AG20" s="31">
        <f t="shared" si="5"/>
        <v>92.110410468749379</v>
      </c>
      <c r="AH20" s="31">
        <f t="shared" si="38"/>
        <v>-78.008093410514192</v>
      </c>
      <c r="AI20" s="31">
        <f t="shared" si="39"/>
        <v>-89.992793606661749</v>
      </c>
      <c r="AJ20" s="31">
        <f t="shared" si="51"/>
        <v>6.9322358269089719</v>
      </c>
      <c r="AK20" s="31">
        <f t="shared" si="40"/>
        <v>63.24463303932567</v>
      </c>
      <c r="AL20" s="32">
        <f t="shared" si="41"/>
        <v>-7.5534268911500908E-5</v>
      </c>
      <c r="AM20" s="31">
        <f t="shared" si="42"/>
        <v>-0.23894715408711803</v>
      </c>
      <c r="AN20" s="31">
        <f t="shared" si="52"/>
        <v>21.034477350875246</v>
      </c>
      <c r="AO20" s="31">
        <f t="shared" si="53"/>
        <v>-26.987107721423197</v>
      </c>
      <c r="AP20" s="30">
        <f t="shared" si="11"/>
        <v>23.609121289162623</v>
      </c>
      <c r="AQ20" s="30">
        <f t="shared" si="12"/>
        <v>-29.542425094393248</v>
      </c>
      <c r="AR20" s="31">
        <f t="shared" si="54"/>
        <v>18.249524606167515</v>
      </c>
      <c r="AS20" s="33">
        <f t="shared" si="55"/>
        <v>-43.923516050745917</v>
      </c>
      <c r="AT20" s="31">
        <f t="shared" si="43"/>
        <v>9.0646781856008508E-14</v>
      </c>
      <c r="AU20" s="31">
        <f t="shared" si="44"/>
        <v>8.2859604692441103E-6</v>
      </c>
      <c r="AV20" s="32">
        <f t="shared" si="45"/>
        <v>0</v>
      </c>
      <c r="AW20" s="31">
        <f t="shared" si="46"/>
        <v>-2.7619868230813897E-7</v>
      </c>
      <c r="AX20" s="34">
        <f t="shared" si="56"/>
        <v>9.0646781856008508E-14</v>
      </c>
      <c r="AY20" s="35">
        <f t="shared" si="57"/>
        <v>8.0097617869359706E-6</v>
      </c>
      <c r="AZ20" s="10">
        <f t="shared" si="58"/>
        <v>18.249524606167608</v>
      </c>
      <c r="BA20" s="10">
        <f t="shared" si="59"/>
        <v>-43.923508040984132</v>
      </c>
      <c r="BB20" s="10">
        <f t="shared" si="60"/>
        <v>136.07649195901587</v>
      </c>
      <c r="BC20" s="37"/>
      <c r="BD20" s="46">
        <f t="shared" si="61"/>
        <v>18</v>
      </c>
      <c r="BE20" s="46">
        <f t="shared" si="62"/>
        <v>-44</v>
      </c>
      <c r="BF20" s="46">
        <f t="shared" si="63"/>
        <v>136</v>
      </c>
    </row>
    <row r="21" spans="1:58" x14ac:dyDescent="0.3">
      <c r="A21" t="s">
        <v>96</v>
      </c>
      <c r="B21">
        <f>20*LOG(B12*D17/2)</f>
        <v>3.5218251811136261</v>
      </c>
      <c r="C21" t="s">
        <v>97</v>
      </c>
      <c r="D21">
        <f>DC_gain_power</f>
        <v>3.5218251811136261</v>
      </c>
      <c r="E21">
        <f>DC_gain_power</f>
        <v>3.5218251811136261</v>
      </c>
      <c r="F21">
        <v>100</v>
      </c>
      <c r="G21">
        <v>1000000</v>
      </c>
      <c r="V21" s="29">
        <v>1.17</v>
      </c>
      <c r="W21" s="36">
        <f t="shared" si="47"/>
        <v>147.91083881682073</v>
      </c>
      <c r="X21" s="30">
        <f t="shared" si="18"/>
        <v>3.5218251811136261</v>
      </c>
      <c r="Y21" s="31">
        <f t="shared" si="33"/>
        <v>-0.39039647761658147</v>
      </c>
      <c r="Z21" s="31">
        <f t="shared" si="34"/>
        <v>-17.05003817813158</v>
      </c>
      <c r="AA21" s="31">
        <f t="shared" si="35"/>
        <v>8.9651982876436109E-5</v>
      </c>
      <c r="AB21" s="31">
        <f t="shared" si="36"/>
        <v>-0.26032128502676571</v>
      </c>
      <c r="AC21" s="31">
        <f t="shared" si="48"/>
        <v>4.0848101438520294E-9</v>
      </c>
      <c r="AD21" s="31">
        <f t="shared" si="37"/>
        <v>1.7571807645929175E-3</v>
      </c>
      <c r="AE21" s="31">
        <f t="shared" si="49"/>
        <v>3.1315183595647316</v>
      </c>
      <c r="AF21" s="31">
        <f t="shared" si="50"/>
        <v>-17.308602282393753</v>
      </c>
      <c r="AG21" s="31">
        <f t="shared" si="5"/>
        <v>92.110410468749379</v>
      </c>
      <c r="AH21" s="31">
        <f t="shared" si="38"/>
        <v>-78.208093407422041</v>
      </c>
      <c r="AI21" s="31">
        <f t="shared" si="39"/>
        <v>-89.992957644199336</v>
      </c>
      <c r="AJ21" s="31">
        <f t="shared" si="51"/>
        <v>7.0924404117212845</v>
      </c>
      <c r="AK21" s="31">
        <f t="shared" si="40"/>
        <v>63.771320188533679</v>
      </c>
      <c r="AL21" s="32">
        <f t="shared" si="41"/>
        <v>-7.9094056918107528E-5</v>
      </c>
      <c r="AM21" s="31">
        <f t="shared" si="42"/>
        <v>-0.24451288149586459</v>
      </c>
      <c r="AN21" s="31">
        <f t="shared" si="52"/>
        <v>20.994678378991704</v>
      </c>
      <c r="AO21" s="31">
        <f t="shared" si="53"/>
        <v>-26.466150337161523</v>
      </c>
      <c r="AP21" s="30">
        <f t="shared" si="11"/>
        <v>23.609121289162623</v>
      </c>
      <c r="AQ21" s="30">
        <f t="shared" si="12"/>
        <v>-29.542425094393248</v>
      </c>
      <c r="AR21" s="31">
        <f t="shared" si="54"/>
        <v>18.192892933325812</v>
      </c>
      <c r="AS21" s="33">
        <f t="shared" si="55"/>
        <v>-43.774752619555272</v>
      </c>
      <c r="AT21" s="31">
        <f t="shared" si="43"/>
        <v>9.643274665532817E-14</v>
      </c>
      <c r="AU21" s="31">
        <f t="shared" si="44"/>
        <v>8.4789652824928424E-6</v>
      </c>
      <c r="AV21" s="32">
        <f t="shared" si="45"/>
        <v>0</v>
      </c>
      <c r="AW21" s="31">
        <f t="shared" si="46"/>
        <v>-2.8263217608309683E-7</v>
      </c>
      <c r="AX21" s="34">
        <f t="shared" si="56"/>
        <v>9.643274665532817E-14</v>
      </c>
      <c r="AY21" s="35">
        <f t="shared" si="57"/>
        <v>8.1963331064097456E-6</v>
      </c>
      <c r="AZ21" s="10">
        <f t="shared" si="58"/>
        <v>18.192892933325908</v>
      </c>
      <c r="BA21" s="10">
        <f t="shared" si="59"/>
        <v>-43.774744423222167</v>
      </c>
      <c r="BB21" s="10">
        <f t="shared" si="60"/>
        <v>136.22525557677784</v>
      </c>
      <c r="BC21" s="48"/>
      <c r="BD21" s="46">
        <f t="shared" si="61"/>
        <v>18</v>
      </c>
      <c r="BE21" s="46">
        <f t="shared" si="62"/>
        <v>-44</v>
      </c>
      <c r="BF21" s="46">
        <f t="shared" si="63"/>
        <v>136</v>
      </c>
    </row>
    <row r="22" spans="1:58" x14ac:dyDescent="0.3">
      <c r="V22" s="29">
        <v>1.18</v>
      </c>
      <c r="W22" s="38">
        <f t="shared" si="47"/>
        <v>151.35612484362088</v>
      </c>
      <c r="X22" s="30">
        <f t="shared" si="18"/>
        <v>3.5218251811136261</v>
      </c>
      <c r="Y22" s="31">
        <f t="shared" si="33"/>
        <v>-0.4079570236936037</v>
      </c>
      <c r="Z22" s="31">
        <f t="shared" si="34"/>
        <v>-17.423397605603007</v>
      </c>
      <c r="AA22" s="31">
        <f t="shared" si="35"/>
        <v>9.3877104992643332E-5</v>
      </c>
      <c r="AB22" s="31">
        <f t="shared" si="36"/>
        <v>-0.2663848603231781</v>
      </c>
      <c r="AC22" s="31">
        <f t="shared" si="48"/>
        <v>4.2773207645623274E-9</v>
      </c>
      <c r="AD22" s="31">
        <f t="shared" si="37"/>
        <v>1.7981107625519024E-3</v>
      </c>
      <c r="AE22" s="31">
        <f t="shared" si="49"/>
        <v>3.1139620388023359</v>
      </c>
      <c r="AF22" s="31">
        <f t="shared" si="50"/>
        <v>-17.687984355163636</v>
      </c>
      <c r="AG22" s="31">
        <f t="shared" si="5"/>
        <v>92.110410468749379</v>
      </c>
      <c r="AH22" s="31">
        <f t="shared" si="38"/>
        <v>-78.408093404469085</v>
      </c>
      <c r="AI22" s="31">
        <f t="shared" si="39"/>
        <v>-89.993117947786814</v>
      </c>
      <c r="AJ22" s="31">
        <f t="shared" si="51"/>
        <v>7.2540926245199335</v>
      </c>
      <c r="AK22" s="31">
        <f t="shared" si="40"/>
        <v>64.290669682614023</v>
      </c>
      <c r="AL22" s="32">
        <f t="shared" si="41"/>
        <v>-8.2821609437947697E-5</v>
      </c>
      <c r="AM22" s="31">
        <f t="shared" si="42"/>
        <v>-0.25020824657226809</v>
      </c>
      <c r="AN22" s="31">
        <f t="shared" si="52"/>
        <v>20.956326867190789</v>
      </c>
      <c r="AO22" s="31">
        <f t="shared" si="53"/>
        <v>-25.952656511745058</v>
      </c>
      <c r="AP22" s="30">
        <f t="shared" si="11"/>
        <v>23.609121289162623</v>
      </c>
      <c r="AQ22" s="30">
        <f t="shared" si="12"/>
        <v>-29.542425094393248</v>
      </c>
      <c r="AR22" s="31">
        <f t="shared" si="54"/>
        <v>18.136985100762498</v>
      </c>
      <c r="AS22" s="33">
        <f t="shared" si="55"/>
        <v>-43.640640866908697</v>
      </c>
      <c r="AT22" s="31">
        <f t="shared" si="43"/>
        <v>1.0029005652154129E-13</v>
      </c>
      <c r="AU22" s="31">
        <f t="shared" si="44"/>
        <v>8.6764657553667316E-6</v>
      </c>
      <c r="AV22" s="32">
        <f t="shared" si="45"/>
        <v>0</v>
      </c>
      <c r="AW22" s="31">
        <f t="shared" si="46"/>
        <v>-2.8921552517889332E-7</v>
      </c>
      <c r="AX22" s="34">
        <f t="shared" si="56"/>
        <v>1.0029005652154129E-13</v>
      </c>
      <c r="AY22" s="35">
        <f t="shared" si="57"/>
        <v>8.3872502301878391E-6</v>
      </c>
      <c r="AZ22" s="10">
        <f t="shared" si="58"/>
        <v>18.136985100762598</v>
      </c>
      <c r="BA22" s="10">
        <f t="shared" si="59"/>
        <v>-43.640632479658464</v>
      </c>
      <c r="BB22" s="10">
        <f t="shared" si="60"/>
        <v>136.35936752034155</v>
      </c>
      <c r="BC22" s="37"/>
      <c r="BD22" s="46">
        <f t="shared" si="61"/>
        <v>18</v>
      </c>
      <c r="BE22" s="46">
        <f t="shared" si="62"/>
        <v>-44</v>
      </c>
      <c r="BF22" s="46">
        <f t="shared" si="63"/>
        <v>136</v>
      </c>
    </row>
    <row r="23" spans="1:58" x14ac:dyDescent="0.3">
      <c r="A23" s="85" t="s">
        <v>98</v>
      </c>
      <c r="B23" s="85"/>
      <c r="V23" s="29">
        <v>1.19</v>
      </c>
      <c r="W23" s="36">
        <f t="shared" si="47"/>
        <v>154.88166189124817</v>
      </c>
      <c r="X23" s="30">
        <f t="shared" si="18"/>
        <v>3.5218251811136261</v>
      </c>
      <c r="Y23" s="31">
        <f t="shared" si="33"/>
        <v>-0.42626938488411376</v>
      </c>
      <c r="Z23" s="31">
        <f t="shared" si="34"/>
        <v>-17.803879149260158</v>
      </c>
      <c r="AA23" s="31">
        <f t="shared" si="35"/>
        <v>9.8301346576474313E-5</v>
      </c>
      <c r="AB23" s="31">
        <f t="shared" si="36"/>
        <v>-0.27258966825399078</v>
      </c>
      <c r="AC23" s="31">
        <f t="shared" si="48"/>
        <v>4.4789057067239507E-9</v>
      </c>
      <c r="AD23" s="31">
        <f t="shared" si="37"/>
        <v>1.8399941426354958E-3</v>
      </c>
      <c r="AE23" s="31">
        <f t="shared" si="49"/>
        <v>3.0956541020549944</v>
      </c>
      <c r="AF23" s="31">
        <f t="shared" si="50"/>
        <v>-18.074628823371512</v>
      </c>
      <c r="AG23" s="31">
        <f t="shared" si="5"/>
        <v>92.110410468749379</v>
      </c>
      <c r="AH23" s="31">
        <f t="shared" si="38"/>
        <v>-78.608093401649015</v>
      </c>
      <c r="AI23" s="31">
        <f t="shared" si="39"/>
        <v>-89.993274602419262</v>
      </c>
      <c r="AJ23" s="31">
        <f t="shared" si="51"/>
        <v>7.4171519489529105</v>
      </c>
      <c r="AK23" s="31">
        <f t="shared" si="40"/>
        <v>64.802615462901912</v>
      </c>
      <c r="AL23" s="32">
        <f t="shared" si="41"/>
        <v>-8.6724832663885939E-5</v>
      </c>
      <c r="AM23" s="31">
        <f t="shared" si="42"/>
        <v>-0.25603626862381607</v>
      </c>
      <c r="AN23" s="31">
        <f t="shared" si="52"/>
        <v>20.919382291220611</v>
      </c>
      <c r="AO23" s="31">
        <f t="shared" si="53"/>
        <v>-25.446695408141167</v>
      </c>
      <c r="AP23" s="30">
        <f t="shared" si="11"/>
        <v>23.609121289162623</v>
      </c>
      <c r="AQ23" s="30">
        <f t="shared" si="12"/>
        <v>-29.542425094393248</v>
      </c>
      <c r="AR23" s="31">
        <f t="shared" si="54"/>
        <v>18.081732588044975</v>
      </c>
      <c r="AS23" s="33">
        <f t="shared" si="55"/>
        <v>-43.521324231512679</v>
      </c>
      <c r="AT23" s="31">
        <f t="shared" si="43"/>
        <v>1.0414736638775438E-13</v>
      </c>
      <c r="AU23" s="31">
        <f t="shared" si="44"/>
        <v>8.878566605230713E-6</v>
      </c>
      <c r="AV23" s="32">
        <f t="shared" si="45"/>
        <v>0</v>
      </c>
      <c r="AW23" s="31">
        <f t="shared" si="46"/>
        <v>-2.9595222017435946E-7</v>
      </c>
      <c r="AX23" s="34">
        <f t="shared" si="56"/>
        <v>1.0414736638775438E-13</v>
      </c>
      <c r="AY23" s="35">
        <f t="shared" si="57"/>
        <v>8.5826143850563529E-6</v>
      </c>
      <c r="AZ23" s="10">
        <f t="shared" si="58"/>
        <v>18.081732588045078</v>
      </c>
      <c r="BA23" s="10">
        <f t="shared" si="59"/>
        <v>-43.521315648898295</v>
      </c>
      <c r="BB23" s="10">
        <f t="shared" si="60"/>
        <v>136.47868435110172</v>
      </c>
      <c r="BC23" s="48"/>
      <c r="BD23" s="46">
        <f t="shared" si="61"/>
        <v>18</v>
      </c>
      <c r="BE23" s="46">
        <f t="shared" si="62"/>
        <v>-44</v>
      </c>
      <c r="BF23" s="46">
        <f t="shared" si="63"/>
        <v>136</v>
      </c>
    </row>
    <row r="24" spans="1:58" x14ac:dyDescent="0.3">
      <c r="A24" t="s">
        <v>99</v>
      </c>
      <c r="B24" s="12">
        <v>224</v>
      </c>
      <c r="C24" t="s">
        <v>100</v>
      </c>
      <c r="D24">
        <f>B24*1000000</f>
        <v>224000000</v>
      </c>
      <c r="V24" s="29">
        <v>1.2</v>
      </c>
      <c r="W24" s="38">
        <f t="shared" si="47"/>
        <v>158.48931924611136</v>
      </c>
      <c r="X24" s="30">
        <f t="shared" si="18"/>
        <v>3.5218251811136261</v>
      </c>
      <c r="Y24" s="31">
        <f t="shared" si="33"/>
        <v>-0.44536237949220558</v>
      </c>
      <c r="Z24" s="31">
        <f t="shared" si="34"/>
        <v>-18.191550269217792</v>
      </c>
      <c r="AA24" s="31">
        <f t="shared" si="35"/>
        <v>1.0293409141090245E-4</v>
      </c>
      <c r="AB24" s="31">
        <f t="shared" si="36"/>
        <v>-0.27893899810802153</v>
      </c>
      <c r="AC24" s="31">
        <f t="shared" si="48"/>
        <v>4.6899892744213231E-9</v>
      </c>
      <c r="AD24" s="31">
        <f t="shared" si="37"/>
        <v>1.8828531119660325E-3</v>
      </c>
      <c r="AE24" s="31">
        <f t="shared" si="49"/>
        <v>3.0765657404028208</v>
      </c>
      <c r="AF24" s="31">
        <f t="shared" si="50"/>
        <v>-18.468606414213848</v>
      </c>
      <c r="AG24" s="31">
        <f t="shared" si="5"/>
        <v>92.110410468749379</v>
      </c>
      <c r="AH24" s="31">
        <f t="shared" si="38"/>
        <v>-78.808093398955876</v>
      </c>
      <c r="AI24" s="31">
        <f t="shared" si="39"/>
        <v>-89.993427691157009</v>
      </c>
      <c r="AJ24" s="31">
        <f t="shared" si="51"/>
        <v>7.5815781166048719</v>
      </c>
      <c r="AK24" s="31">
        <f t="shared" si="40"/>
        <v>65.30710193600035</v>
      </c>
      <c r="AL24" s="32">
        <f t="shared" si="41"/>
        <v>-9.0812005377441409E-5</v>
      </c>
      <c r="AM24" s="31">
        <f t="shared" si="42"/>
        <v>-0.26200003726226528</v>
      </c>
      <c r="AN24" s="31">
        <f t="shared" si="52"/>
        <v>20.883804374392998</v>
      </c>
      <c r="AO24" s="31">
        <f t="shared" si="53"/>
        <v>-24.948325792418924</v>
      </c>
      <c r="AP24" s="30">
        <f t="shared" si="11"/>
        <v>23.609121289162623</v>
      </c>
      <c r="AQ24" s="30">
        <f t="shared" si="12"/>
        <v>-29.542425094393248</v>
      </c>
      <c r="AR24" s="31">
        <f t="shared" si="54"/>
        <v>18.027066309565189</v>
      </c>
      <c r="AS24" s="33">
        <f t="shared" si="55"/>
        <v>-43.416932206632772</v>
      </c>
      <c r="AT24" s="31">
        <f t="shared" si="43"/>
        <v>1.0800467625396748E-13</v>
      </c>
      <c r="AU24" s="31">
        <f t="shared" si="44"/>
        <v>9.0853749886305082E-6</v>
      </c>
      <c r="AV24" s="32">
        <f t="shared" si="45"/>
        <v>0</v>
      </c>
      <c r="AW24" s="31">
        <f t="shared" si="46"/>
        <v>-3.0284583295435283E-7</v>
      </c>
      <c r="AX24" s="34">
        <f t="shared" si="56"/>
        <v>1.0800467625396748E-13</v>
      </c>
      <c r="AY24" s="35">
        <f t="shared" si="57"/>
        <v>8.7825291556761552E-6</v>
      </c>
      <c r="AZ24" s="10">
        <f t="shared" si="58"/>
        <v>18.027066309565296</v>
      </c>
      <c r="BA24" s="10">
        <f t="shared" si="59"/>
        <v>-43.416923424103615</v>
      </c>
      <c r="BB24" s="10">
        <f t="shared" si="60"/>
        <v>136.58307657589637</v>
      </c>
      <c r="BC24" s="37"/>
      <c r="BD24" s="46">
        <f t="shared" si="61"/>
        <v>18</v>
      </c>
      <c r="BE24" s="46">
        <f t="shared" si="62"/>
        <v>-43</v>
      </c>
      <c r="BF24" s="46">
        <f t="shared" si="63"/>
        <v>137</v>
      </c>
    </row>
    <row r="25" spans="1:58" x14ac:dyDescent="0.3">
      <c r="A25" t="s">
        <v>101</v>
      </c>
      <c r="B25" s="55">
        <f>Sheet1!B47</f>
        <v>56</v>
      </c>
      <c r="C25" t="s">
        <v>16</v>
      </c>
      <c r="D25">
        <f>B25*1000</f>
        <v>56000</v>
      </c>
      <c r="V25" s="29">
        <v>1.21</v>
      </c>
      <c r="W25" s="36">
        <f t="shared" si="47"/>
        <v>162.18100973589299</v>
      </c>
      <c r="X25" s="30">
        <f t="shared" si="18"/>
        <v>3.5218251811136261</v>
      </c>
      <c r="Y25" s="31">
        <f t="shared" si="33"/>
        <v>-0.46526563906030466</v>
      </c>
      <c r="Z25" s="31">
        <f t="shared" si="34"/>
        <v>-18.586474482206455</v>
      </c>
      <c r="AA25" s="31">
        <f t="shared" si="35"/>
        <v>1.0778516548518026E-4</v>
      </c>
      <c r="AB25" s="31">
        <f t="shared" si="36"/>
        <v>-0.28543621575986849</v>
      </c>
      <c r="AC25" s="31">
        <f t="shared" si="48"/>
        <v>4.9110227729078405E-9</v>
      </c>
      <c r="AD25" s="31">
        <f t="shared" si="37"/>
        <v>1.9267103949361642E-3</v>
      </c>
      <c r="AE25" s="31">
        <f t="shared" si="49"/>
        <v>3.0566673321298294</v>
      </c>
      <c r="AF25" s="31">
        <f t="shared" si="50"/>
        <v>-18.869983987571388</v>
      </c>
      <c r="AG25" s="31">
        <f t="shared" si="5"/>
        <v>92.110410468749379</v>
      </c>
      <c r="AH25" s="31">
        <f t="shared" si="38"/>
        <v>-79.008093396383941</v>
      </c>
      <c r="AI25" s="31">
        <f t="shared" si="39"/>
        <v>-89.993577295169757</v>
      </c>
      <c r="AJ25" s="31">
        <f t="shared" si="51"/>
        <v>7.7473311759238559</v>
      </c>
      <c r="AK25" s="31">
        <f t="shared" si="40"/>
        <v>65.804083637741229</v>
      </c>
      <c r="AL25" s="32">
        <f t="shared" si="41"/>
        <v>-9.5091796481077098E-5</v>
      </c>
      <c r="AM25" s="31">
        <f t="shared" si="42"/>
        <v>-0.26810271403948999</v>
      </c>
      <c r="AN25" s="31">
        <f t="shared" si="52"/>
        <v>20.84955315649281</v>
      </c>
      <c r="AO25" s="31">
        <f t="shared" si="53"/>
        <v>-24.457596371468018</v>
      </c>
      <c r="AP25" s="30">
        <f t="shared" si="11"/>
        <v>23.609121289162623</v>
      </c>
      <c r="AQ25" s="30">
        <f t="shared" si="12"/>
        <v>-29.542425094393248</v>
      </c>
      <c r="AR25" s="31">
        <f t="shared" si="54"/>
        <v>17.972916683392018</v>
      </c>
      <c r="AS25" s="33">
        <f t="shared" si="55"/>
        <v>-43.327580359039402</v>
      </c>
      <c r="AT25" s="31">
        <f t="shared" si="43"/>
        <v>1.1571929598639369E-13</v>
      </c>
      <c r="AU25" s="31">
        <f t="shared" si="44"/>
        <v>9.2970005581084293E-6</v>
      </c>
      <c r="AV25" s="32">
        <f t="shared" si="45"/>
        <v>0</v>
      </c>
      <c r="AW25" s="31">
        <f t="shared" si="46"/>
        <v>-3.0990001860361707E-7</v>
      </c>
      <c r="AX25" s="34">
        <f t="shared" si="56"/>
        <v>1.1571929598639369E-13</v>
      </c>
      <c r="AY25" s="35">
        <f t="shared" si="57"/>
        <v>8.9871005395048124E-6</v>
      </c>
      <c r="AZ25" s="10">
        <f t="shared" si="58"/>
        <v>17.972916683392135</v>
      </c>
      <c r="BA25" s="10">
        <f t="shared" si="59"/>
        <v>-43.327571371938859</v>
      </c>
      <c r="BB25" s="10">
        <f t="shared" si="60"/>
        <v>136.67242862806114</v>
      </c>
      <c r="BC25" s="48"/>
      <c r="BD25" s="46">
        <f t="shared" si="61"/>
        <v>18</v>
      </c>
      <c r="BE25" s="46">
        <f t="shared" si="62"/>
        <v>-43</v>
      </c>
      <c r="BF25" s="46">
        <f t="shared" si="63"/>
        <v>137</v>
      </c>
    </row>
    <row r="26" spans="1:58" x14ac:dyDescent="0.3">
      <c r="A26" t="s">
        <v>102</v>
      </c>
      <c r="B26" s="12">
        <f>Sheet1!B48/1000</f>
        <v>3.9E-2</v>
      </c>
      <c r="C26" t="s">
        <v>31</v>
      </c>
      <c r="D26">
        <f>B26/1000000</f>
        <v>3.8999999999999998E-8</v>
      </c>
      <c r="V26" s="29">
        <v>1.22</v>
      </c>
      <c r="W26" s="38">
        <f t="shared" si="47"/>
        <v>165.95869074375614</v>
      </c>
      <c r="X26" s="30">
        <f t="shared" si="18"/>
        <v>3.5218251811136261</v>
      </c>
      <c r="Y26" s="31">
        <f t="shared" si="33"/>
        <v>-0.48600960605545718</v>
      </c>
      <c r="Z26" s="31">
        <f t="shared" si="34"/>
        <v>-18.988711029881227</v>
      </c>
      <c r="AA26" s="31">
        <f t="shared" si="35"/>
        <v>1.1286485783008901E-4</v>
      </c>
      <c r="AB26" s="31">
        <f t="shared" si="36"/>
        <v>-0.29208476545156226</v>
      </c>
      <c r="AC26" s="31">
        <f t="shared" si="48"/>
        <v>5.1424710080213501E-9</v>
      </c>
      <c r="AD26" s="31">
        <f t="shared" si="37"/>
        <v>1.9715892452576377E-3</v>
      </c>
      <c r="AE26" s="31">
        <f t="shared" si="49"/>
        <v>3.0359284450584698</v>
      </c>
      <c r="AF26" s="31">
        <f t="shared" si="50"/>
        <v>-19.278824206087531</v>
      </c>
      <c r="AG26" s="31">
        <f t="shared" si="5"/>
        <v>92.110410468749379</v>
      </c>
      <c r="AH26" s="31">
        <f t="shared" si="38"/>
        <v>-79.208093393927768</v>
      </c>
      <c r="AI26" s="31">
        <f t="shared" si="39"/>
        <v>-89.993723493779484</v>
      </c>
      <c r="AJ26" s="31">
        <f t="shared" si="51"/>
        <v>7.9143715561821768</v>
      </c>
      <c r="AK26" s="31">
        <f t="shared" si="40"/>
        <v>66.293524881039133</v>
      </c>
      <c r="AL26" s="32">
        <f t="shared" si="41"/>
        <v>-9.9573283405399561E-5</v>
      </c>
      <c r="AM26" s="31">
        <f t="shared" si="42"/>
        <v>-0.27434753412131052</v>
      </c>
      <c r="AN26" s="31">
        <f t="shared" si="52"/>
        <v>20.816589057720378</v>
      </c>
      <c r="AO26" s="31">
        <f t="shared" si="53"/>
        <v>-23.974546146861663</v>
      </c>
      <c r="AP26" s="30">
        <f t="shared" si="11"/>
        <v>23.609121289162623</v>
      </c>
      <c r="AQ26" s="30">
        <f t="shared" si="12"/>
        <v>-29.542425094393248</v>
      </c>
      <c r="AR26" s="31">
        <f t="shared" si="54"/>
        <v>17.919213697548219</v>
      </c>
      <c r="AS26" s="33">
        <f t="shared" si="55"/>
        <v>-43.25337035294919</v>
      </c>
      <c r="AT26" s="31">
        <f t="shared" si="43"/>
        <v>1.1957660585260678E-13</v>
      </c>
      <c r="AU26" s="31">
        <f t="shared" si="44"/>
        <v>9.5135555203426175E-6</v>
      </c>
      <c r="AV26" s="32">
        <f t="shared" si="45"/>
        <v>0</v>
      </c>
      <c r="AW26" s="31">
        <f t="shared" si="46"/>
        <v>-3.1711851734475685E-7</v>
      </c>
      <c r="AX26" s="34">
        <f t="shared" si="56"/>
        <v>1.1957660585260678E-13</v>
      </c>
      <c r="AY26" s="35">
        <f t="shared" si="57"/>
        <v>9.1964370029978598E-6</v>
      </c>
      <c r="AZ26" s="10">
        <f t="shared" si="58"/>
        <v>17.91921369754834</v>
      </c>
      <c r="BA26" s="10">
        <f t="shared" si="59"/>
        <v>-43.253361156512184</v>
      </c>
      <c r="BB26" s="10">
        <f t="shared" si="60"/>
        <v>136.7466388434878</v>
      </c>
      <c r="BC26" s="37"/>
      <c r="BD26" s="46">
        <f t="shared" si="61"/>
        <v>18</v>
      </c>
      <c r="BE26" s="46">
        <f t="shared" si="62"/>
        <v>-43</v>
      </c>
      <c r="BF26" s="46">
        <f t="shared" si="63"/>
        <v>137</v>
      </c>
    </row>
    <row r="27" spans="1:58" x14ac:dyDescent="0.3">
      <c r="A27" t="s">
        <v>103</v>
      </c>
      <c r="B27" s="12">
        <f>Sheet1!B49</f>
        <v>82</v>
      </c>
      <c r="C27" t="s">
        <v>35</v>
      </c>
      <c r="D27">
        <f>B27/1000000000000</f>
        <v>8.2000000000000001E-11</v>
      </c>
      <c r="V27" s="29">
        <v>1.23</v>
      </c>
      <c r="W27" s="36">
        <f t="shared" si="47"/>
        <v>169.82436524617447</v>
      </c>
      <c r="X27" s="30">
        <f t="shared" si="18"/>
        <v>3.5218251811136261</v>
      </c>
      <c r="Y27" s="31">
        <f t="shared" si="33"/>
        <v>-0.50762552896589463</v>
      </c>
      <c r="Z27" s="31">
        <f t="shared" si="34"/>
        <v>-19.398314536445536</v>
      </c>
      <c r="AA27" s="31">
        <f t="shared" si="35"/>
        <v>1.1818394233064352E-4</v>
      </c>
      <c r="AB27" s="31">
        <f t="shared" si="36"/>
        <v>-0.29888817161555609</v>
      </c>
      <c r="AC27" s="31">
        <f t="shared" si="48"/>
        <v>5.3848277154235869E-9</v>
      </c>
      <c r="AD27" s="31">
        <f t="shared" si="37"/>
        <v>2.0175134582907121E-3</v>
      </c>
      <c r="AE27" s="31">
        <f t="shared" si="49"/>
        <v>3.0143178414748899</v>
      </c>
      <c r="AF27" s="31">
        <f t="shared" si="50"/>
        <v>-19.6951851946028</v>
      </c>
      <c r="AG27" s="31">
        <f t="shared" si="5"/>
        <v>92.110410468749379</v>
      </c>
      <c r="AH27" s="31">
        <f t="shared" si="38"/>
        <v>-79.408093391582142</v>
      </c>
      <c r="AI27" s="31">
        <f t="shared" si="39"/>
        <v>-89.993866364502651</v>
      </c>
      <c r="AJ27" s="31">
        <f t="shared" si="51"/>
        <v>8.0826601264841553</v>
      </c>
      <c r="AK27" s="31">
        <f t="shared" si="40"/>
        <v>66.775399390478441</v>
      </c>
      <c r="AL27" s="32">
        <f t="shared" si="41"/>
        <v>-1.0426597134500571E-4</v>
      </c>
      <c r="AM27" s="31">
        <f t="shared" si="42"/>
        <v>-0.28073780800017517</v>
      </c>
      <c r="AN27" s="31">
        <f t="shared" si="52"/>
        <v>20.784872937680049</v>
      </c>
      <c r="AO27" s="31">
        <f t="shared" si="53"/>
        <v>-23.499204782024385</v>
      </c>
      <c r="AP27" s="30">
        <f t="shared" si="11"/>
        <v>23.609121289162623</v>
      </c>
      <c r="AQ27" s="30">
        <f t="shared" si="12"/>
        <v>-29.542425094393248</v>
      </c>
      <c r="AR27" s="31">
        <f t="shared" si="54"/>
        <v>17.865886973924315</v>
      </c>
      <c r="AS27" s="33">
        <f t="shared" si="55"/>
        <v>-43.194389976627185</v>
      </c>
      <c r="AT27" s="31">
        <f t="shared" si="43"/>
        <v>1.2536257065192643E-13</v>
      </c>
      <c r="AU27" s="31">
        <f t="shared" si="44"/>
        <v>9.7351546956404773E-6</v>
      </c>
      <c r="AV27" s="32">
        <f t="shared" si="45"/>
        <v>0</v>
      </c>
      <c r="AW27" s="31">
        <f t="shared" si="46"/>
        <v>-3.2450515652135242E-7</v>
      </c>
      <c r="AX27" s="34">
        <f t="shared" si="56"/>
        <v>1.2536257065192643E-13</v>
      </c>
      <c r="AY27" s="35">
        <f t="shared" si="57"/>
        <v>9.4106495391191254E-6</v>
      </c>
      <c r="AZ27" s="10">
        <f t="shared" si="58"/>
        <v>17.865886973924439</v>
      </c>
      <c r="BA27" s="10">
        <f t="shared" si="59"/>
        <v>-43.194380565977646</v>
      </c>
      <c r="BB27" s="10">
        <f t="shared" si="60"/>
        <v>136.80561943402236</v>
      </c>
      <c r="BC27" s="48"/>
      <c r="BD27" s="46">
        <f t="shared" si="61"/>
        <v>18</v>
      </c>
      <c r="BE27" s="46">
        <f t="shared" si="62"/>
        <v>-43</v>
      </c>
      <c r="BF27" s="46">
        <f t="shared" si="63"/>
        <v>137</v>
      </c>
    </row>
    <row r="28" spans="1:58" x14ac:dyDescent="0.3">
      <c r="A28" t="s">
        <v>104</v>
      </c>
      <c r="B28">
        <f>1/2/PI()/D25/D26</f>
        <v>72.873142441344029</v>
      </c>
      <c r="C28" t="s">
        <v>93</v>
      </c>
      <c r="D28">
        <f>fz_comp</f>
        <v>72.873142441344029</v>
      </c>
      <c r="E28">
        <f>fz_comp</f>
        <v>72.873142441344029</v>
      </c>
      <c r="F28">
        <v>180</v>
      </c>
      <c r="G28">
        <v>-180</v>
      </c>
      <c r="V28" s="29">
        <v>1.24</v>
      </c>
      <c r="W28" s="38">
        <f t="shared" si="47"/>
        <v>173.78008287493756</v>
      </c>
      <c r="X28" s="30">
        <f t="shared" si="18"/>
        <v>3.5218251811136261</v>
      </c>
      <c r="Y28" s="31">
        <f t="shared" si="33"/>
        <v>-0.53014545460479245</v>
      </c>
      <c r="Z28" s="31">
        <f t="shared" si="34"/>
        <v>-19.815334656212418</v>
      </c>
      <c r="AA28" s="31">
        <f t="shared" si="35"/>
        <v>1.2375370057986112E-4</v>
      </c>
      <c r="AB28" s="31">
        <f t="shared" si="36"/>
        <v>-0.30585004074000754</v>
      </c>
      <c r="AC28" s="31">
        <f t="shared" si="48"/>
        <v>5.6386078459804448E-9</v>
      </c>
      <c r="AD28" s="31">
        <f t="shared" si="37"/>
        <v>2.0645073836607825E-3</v>
      </c>
      <c r="AE28" s="31">
        <f t="shared" si="49"/>
        <v>2.9918034858480214</v>
      </c>
      <c r="AF28" s="31">
        <f t="shared" si="50"/>
        <v>-20.119120189568765</v>
      </c>
      <c r="AG28" s="31">
        <f t="shared" si="5"/>
        <v>92.110410468749379</v>
      </c>
      <c r="AH28" s="31">
        <f t="shared" si="38"/>
        <v>-79.608093389342088</v>
      </c>
      <c r="AI28" s="31">
        <f t="shared" si="39"/>
        <v>-89.994005983091185</v>
      </c>
      <c r="AJ28" s="31">
        <f t="shared" si="51"/>
        <v>8.2521582498668273</v>
      </c>
      <c r="AK28" s="31">
        <f t="shared" si="40"/>
        <v>67.249689926345837</v>
      </c>
      <c r="AL28" s="32">
        <f t="shared" si="41"/>
        <v>-1.091798134194383E-4</v>
      </c>
      <c r="AM28" s="31">
        <f t="shared" si="42"/>
        <v>-0.28727692324759369</v>
      </c>
      <c r="AN28" s="31">
        <f t="shared" si="52"/>
        <v>20.754366149460697</v>
      </c>
      <c r="AO28" s="31">
        <f t="shared" si="53"/>
        <v>-23.03159297999294</v>
      </c>
      <c r="AP28" s="30">
        <f t="shared" si="11"/>
        <v>23.609121289162623</v>
      </c>
      <c r="AQ28" s="30">
        <f t="shared" si="12"/>
        <v>-29.542425094393248</v>
      </c>
      <c r="AR28" s="31">
        <f t="shared" si="54"/>
        <v>17.812865830078092</v>
      </c>
      <c r="AS28" s="33">
        <f t="shared" si="55"/>
        <v>-43.150713169561705</v>
      </c>
      <c r="AT28" s="31">
        <f t="shared" si="43"/>
        <v>1.3114853545124605E-13</v>
      </c>
      <c r="AU28" s="31">
        <f t="shared" si="44"/>
        <v>9.9619155788179736E-6</v>
      </c>
      <c r="AV28" s="32">
        <f t="shared" si="45"/>
        <v>0</v>
      </c>
      <c r="AW28" s="31">
        <f t="shared" si="46"/>
        <v>-3.320638526272691E-7</v>
      </c>
      <c r="AX28" s="34">
        <f t="shared" si="56"/>
        <v>1.3114853545124605E-13</v>
      </c>
      <c r="AY28" s="35">
        <f t="shared" si="57"/>
        <v>9.6298517261907039E-6</v>
      </c>
      <c r="AZ28" s="10">
        <f t="shared" si="58"/>
        <v>17.812865830078223</v>
      </c>
      <c r="BA28" s="10">
        <f t="shared" si="59"/>
        <v>-43.15070353970998</v>
      </c>
      <c r="BB28" s="10">
        <f t="shared" si="60"/>
        <v>136.84929646029002</v>
      </c>
      <c r="BC28" s="37"/>
      <c r="BD28" s="46">
        <f t="shared" si="61"/>
        <v>18</v>
      </c>
      <c r="BE28" s="46">
        <f t="shared" si="62"/>
        <v>-43</v>
      </c>
      <c r="BF28" s="46">
        <f t="shared" si="63"/>
        <v>137</v>
      </c>
    </row>
    <row r="29" spans="1:58" x14ac:dyDescent="0.3">
      <c r="A29" t="s">
        <v>105</v>
      </c>
      <c r="B29">
        <f>1/2/PI()/(D26+D27)/D24</f>
        <v>1.8180060866974674E-2</v>
      </c>
      <c r="C29" t="s">
        <v>93</v>
      </c>
      <c r="D29">
        <f>fp_comp1</f>
        <v>1.8180060866974674E-2</v>
      </c>
      <c r="E29">
        <f>fp_comp1</f>
        <v>1.8180060866974674E-2</v>
      </c>
      <c r="V29" s="29">
        <v>1.25</v>
      </c>
      <c r="W29" s="36">
        <f t="shared" si="47"/>
        <v>177.82794100389236</v>
      </c>
      <c r="X29" s="30">
        <f t="shared" si="18"/>
        <v>3.5218251811136261</v>
      </c>
      <c r="Y29" s="31">
        <f t="shared" si="33"/>
        <v>-0.55360221741555027</v>
      </c>
      <c r="Z29" s="31">
        <f t="shared" si="34"/>
        <v>-20.239815711851548</v>
      </c>
      <c r="AA29" s="31">
        <f t="shared" si="35"/>
        <v>1.2958594579091438E-4</v>
      </c>
      <c r="AB29" s="31">
        <f t="shared" si="36"/>
        <v>-0.31297406327732058</v>
      </c>
      <c r="AC29" s="31">
        <f t="shared" si="48"/>
        <v>5.9043475657619582E-9</v>
      </c>
      <c r="AD29" s="31">
        <f t="shared" si="37"/>
        <v>2.1125959381688647E-3</v>
      </c>
      <c r="AE29" s="31">
        <f t="shared" si="49"/>
        <v>2.9683525555482144</v>
      </c>
      <c r="AF29" s="31">
        <f t="shared" si="50"/>
        <v>-20.5506771791907</v>
      </c>
      <c r="AG29" s="31">
        <f t="shared" si="5"/>
        <v>92.110410468749379</v>
      </c>
      <c r="AH29" s="31">
        <f t="shared" si="38"/>
        <v>-79.80809338720286</v>
      </c>
      <c r="AI29" s="31">
        <f t="shared" si="39"/>
        <v>-89.994142423572697</v>
      </c>
      <c r="AJ29" s="31">
        <f t="shared" si="51"/>
        <v>8.4228278325698049</v>
      </c>
      <c r="AK29" s="31">
        <f t="shared" si="40"/>
        <v>67.716387900676267</v>
      </c>
      <c r="AL29" s="32">
        <f t="shared" si="41"/>
        <v>-1.1432523177760251E-4</v>
      </c>
      <c r="AM29" s="31">
        <f t="shared" si="42"/>
        <v>-0.29396834630723506</v>
      </c>
      <c r="AN29" s="31">
        <f t="shared" si="52"/>
        <v>20.725030588884547</v>
      </c>
      <c r="AO29" s="31">
        <f t="shared" si="53"/>
        <v>-22.571722869203665</v>
      </c>
      <c r="AP29" s="30">
        <f t="shared" si="11"/>
        <v>23.609121289162623</v>
      </c>
      <c r="AQ29" s="30">
        <f t="shared" si="12"/>
        <v>-29.542425094393248</v>
      </c>
      <c r="AR29" s="31">
        <f t="shared" si="54"/>
        <v>17.760079339202139</v>
      </c>
      <c r="AS29" s="33">
        <f t="shared" si="55"/>
        <v>-43.122400048394368</v>
      </c>
      <c r="AT29" s="31">
        <f t="shared" si="43"/>
        <v>1.3886315518367223E-13</v>
      </c>
      <c r="AU29" s="31">
        <f t="shared" si="44"/>
        <v>1.0193958401496903E-5</v>
      </c>
      <c r="AV29" s="32">
        <f t="shared" si="45"/>
        <v>0</v>
      </c>
      <c r="AW29" s="31">
        <f t="shared" si="46"/>
        <v>-3.3979861338323371E-7</v>
      </c>
      <c r="AX29" s="34">
        <f t="shared" si="56"/>
        <v>1.3886315518367223E-13</v>
      </c>
      <c r="AY29" s="35">
        <f t="shared" si="57"/>
        <v>9.85415978811367E-6</v>
      </c>
      <c r="AZ29" s="10">
        <f t="shared" si="58"/>
        <v>17.760079339202278</v>
      </c>
      <c r="BA29" s="10">
        <f t="shared" si="59"/>
        <v>-43.122390194234583</v>
      </c>
      <c r="BB29" s="10">
        <f t="shared" si="60"/>
        <v>136.87760980576542</v>
      </c>
      <c r="BC29" s="48"/>
      <c r="BD29" s="46">
        <f t="shared" si="61"/>
        <v>18</v>
      </c>
      <c r="BE29" s="46">
        <f t="shared" si="62"/>
        <v>-43</v>
      </c>
      <c r="BF29" s="46">
        <f t="shared" si="63"/>
        <v>137</v>
      </c>
    </row>
    <row r="30" spans="1:58" x14ac:dyDescent="0.3">
      <c r="A30" t="s">
        <v>106</v>
      </c>
      <c r="B30">
        <f>1/2/PI()/D25/D27</f>
        <v>34659.17750259045</v>
      </c>
      <c r="C30" t="s">
        <v>93</v>
      </c>
      <c r="D30">
        <f>fp_comp2</f>
        <v>34659.17750259045</v>
      </c>
      <c r="E30">
        <f>fp_comp2</f>
        <v>34659.17750259045</v>
      </c>
      <c r="V30" s="29">
        <v>1.26</v>
      </c>
      <c r="W30" s="38">
        <f t="shared" si="47"/>
        <v>181.97008586099841</v>
      </c>
      <c r="X30" s="30">
        <f t="shared" si="18"/>
        <v>3.5218251811136261</v>
      </c>
      <c r="Y30" s="31">
        <f t="shared" si="33"/>
        <v>-0.57802942557167158</v>
      </c>
      <c r="Z30" s="31">
        <f t="shared" si="34"/>
        <v>-20.671796324205669</v>
      </c>
      <c r="AA30" s="31">
        <f t="shared" si="35"/>
        <v>1.3569304785634095E-4</v>
      </c>
      <c r="AB30" s="31">
        <f t="shared" si="36"/>
        <v>-0.32026401559694512</v>
      </c>
      <c r="AC30" s="31">
        <f t="shared" si="48"/>
        <v>6.1826100420070989E-9</v>
      </c>
      <c r="AD30" s="31">
        <f t="shared" si="37"/>
        <v>2.1618046190028137E-3</v>
      </c>
      <c r="AE30" s="31">
        <f t="shared" si="49"/>
        <v>2.9439314547724207</v>
      </c>
      <c r="AF30" s="31">
        <f t="shared" si="50"/>
        <v>-20.98989853518361</v>
      </c>
      <c r="AG30" s="31">
        <f t="shared" si="5"/>
        <v>92.110410468749379</v>
      </c>
      <c r="AH30" s="31">
        <f t="shared" si="38"/>
        <v>-80.008093385159896</v>
      </c>
      <c r="AI30" s="31">
        <f t="shared" si="39"/>
        <v>-89.994275758289746</v>
      </c>
      <c r="AJ30" s="31">
        <f t="shared" si="51"/>
        <v>8.594631368577101</v>
      </c>
      <c r="AK30" s="31">
        <f t="shared" si="40"/>
        <v>68.175492987729314</v>
      </c>
      <c r="AL30" s="32">
        <f t="shared" si="41"/>
        <v>-1.1971313969871578E-4</v>
      </c>
      <c r="AM30" s="31">
        <f t="shared" si="42"/>
        <v>-0.30081562432962722</v>
      </c>
      <c r="AN30" s="31">
        <f t="shared" si="52"/>
        <v>20.696828739026884</v>
      </c>
      <c r="AO30" s="31">
        <f t="shared" si="53"/>
        <v>-22.119598394890058</v>
      </c>
      <c r="AP30" s="30">
        <f t="shared" si="11"/>
        <v>23.609121289162623</v>
      </c>
      <c r="AQ30" s="30">
        <f t="shared" si="12"/>
        <v>-29.542425094393248</v>
      </c>
      <c r="AR30" s="31">
        <f t="shared" si="54"/>
        <v>17.707456388568676</v>
      </c>
      <c r="AS30" s="33">
        <f t="shared" si="55"/>
        <v>-43.109496930073668</v>
      </c>
      <c r="AT30" s="31">
        <f t="shared" si="43"/>
        <v>1.4272046504988532E-13</v>
      </c>
      <c r="AU30" s="31">
        <f t="shared" si="44"/>
        <v>1.0431406195853292E-5</v>
      </c>
      <c r="AV30" s="32">
        <f t="shared" si="45"/>
        <v>0</v>
      </c>
      <c r="AW30" s="31">
        <f t="shared" si="46"/>
        <v>-3.4771353986178028E-7</v>
      </c>
      <c r="AX30" s="34">
        <f t="shared" si="56"/>
        <v>1.4272046504988532E-13</v>
      </c>
      <c r="AY30" s="35">
        <f t="shared" si="57"/>
        <v>1.0083692655991511E-5</v>
      </c>
      <c r="AZ30" s="10">
        <f t="shared" si="58"/>
        <v>17.707456388568819</v>
      </c>
      <c r="BA30" s="10">
        <f t="shared" si="59"/>
        <v>-43.10948684638101</v>
      </c>
      <c r="BB30" s="10">
        <f t="shared" si="60"/>
        <v>136.890513153619</v>
      </c>
      <c r="BC30" s="37"/>
      <c r="BD30" s="46">
        <f t="shared" si="61"/>
        <v>18</v>
      </c>
      <c r="BE30" s="46">
        <f t="shared" si="62"/>
        <v>-43</v>
      </c>
      <c r="BF30" s="46">
        <f t="shared" si="63"/>
        <v>137</v>
      </c>
    </row>
    <row r="31" spans="1:58" x14ac:dyDescent="0.3">
      <c r="A31" t="s">
        <v>107</v>
      </c>
      <c r="B31">
        <f>20*LOG(D24*D4)</f>
        <v>92.110410468749379</v>
      </c>
      <c r="C31" t="s">
        <v>97</v>
      </c>
      <c r="D31">
        <f>DC_gain_comp</f>
        <v>92.110410468749379</v>
      </c>
      <c r="E31">
        <f>DC_gain_comp</f>
        <v>92.110410468749379</v>
      </c>
      <c r="F31">
        <v>100</v>
      </c>
      <c r="G31">
        <v>1000000</v>
      </c>
      <c r="V31" s="29">
        <v>1.27</v>
      </c>
      <c r="W31" s="36">
        <f t="shared" si="47"/>
        <v>186.2087136662868</v>
      </c>
      <c r="X31" s="30">
        <f t="shared" si="18"/>
        <v>3.5218251811136261</v>
      </c>
      <c r="Y31" s="31">
        <f t="shared" si="33"/>
        <v>-0.6034614436649266</v>
      </c>
      <c r="Z31" s="31">
        <f t="shared" si="34"/>
        <v>-21.11130903470216</v>
      </c>
      <c r="AA31" s="31">
        <f t="shared" si="35"/>
        <v>1.4208795957162241E-4</v>
      </c>
      <c r="AB31" s="31">
        <f t="shared" si="36"/>
        <v>-0.32772376198345088</v>
      </c>
      <c r="AC31" s="31">
        <f t="shared" si="48"/>
        <v>6.4739873717786844E-9</v>
      </c>
      <c r="AD31" s="31">
        <f t="shared" si="37"/>
        <v>2.2121595172562712E-3</v>
      </c>
      <c r="AE31" s="31">
        <f t="shared" si="49"/>
        <v>2.9185058318822588</v>
      </c>
      <c r="AF31" s="31">
        <f t="shared" si="50"/>
        <v>-21.436820637168353</v>
      </c>
      <c r="AG31" s="31">
        <f t="shared" si="5"/>
        <v>92.110410468749379</v>
      </c>
      <c r="AH31" s="31">
        <f t="shared" si="38"/>
        <v>-80.20809338320889</v>
      </c>
      <c r="AI31" s="31">
        <f t="shared" si="39"/>
        <v>-89.994406057938164</v>
      </c>
      <c r="AJ31" s="31">
        <f t="shared" si="51"/>
        <v>8.7675319795569777</v>
      </c>
      <c r="AK31" s="31">
        <f t="shared" si="40"/>
        <v>68.627012731150828</v>
      </c>
      <c r="AL31" s="32">
        <f t="shared" si="41"/>
        <v>-1.2535496473032909E-4</v>
      </c>
      <c r="AM31" s="31">
        <f t="shared" si="42"/>
        <v>-0.30782238704941745</v>
      </c>
      <c r="AN31" s="31">
        <f t="shared" si="52"/>
        <v>20.669723710132736</v>
      </c>
      <c r="AO31" s="31">
        <f t="shared" si="53"/>
        <v>-21.675215713836753</v>
      </c>
      <c r="AP31" s="30">
        <f t="shared" si="11"/>
        <v>23.609121289162623</v>
      </c>
      <c r="AQ31" s="30">
        <f t="shared" si="12"/>
        <v>-29.542425094393248</v>
      </c>
      <c r="AR31" s="31">
        <f t="shared" si="54"/>
        <v>17.654925736784367</v>
      </c>
      <c r="AS31" s="33">
        <f t="shared" si="55"/>
        <v>-43.112036351005102</v>
      </c>
      <c r="AT31" s="31">
        <f t="shared" si="43"/>
        <v>1.5043508478231148E-13</v>
      </c>
      <c r="AU31" s="31">
        <f t="shared" si="44"/>
        <v>1.0674384859850709E-5</v>
      </c>
      <c r="AV31" s="32">
        <f t="shared" si="45"/>
        <v>0</v>
      </c>
      <c r="AW31" s="31">
        <f t="shared" si="46"/>
        <v>-3.5581282866169441E-7</v>
      </c>
      <c r="AX31" s="34">
        <f t="shared" si="56"/>
        <v>1.5043508478231148E-13</v>
      </c>
      <c r="AY31" s="35">
        <f t="shared" si="57"/>
        <v>1.0318572031189015E-5</v>
      </c>
      <c r="AZ31" s="10">
        <f t="shared" si="58"/>
        <v>17.654925736784516</v>
      </c>
      <c r="BA31" s="10">
        <f t="shared" si="59"/>
        <v>-43.112026032433072</v>
      </c>
      <c r="BB31" s="10">
        <f t="shared" si="60"/>
        <v>136.88797396756692</v>
      </c>
      <c r="BC31" s="48"/>
      <c r="BD31" s="46">
        <f t="shared" si="61"/>
        <v>18</v>
      </c>
      <c r="BE31" s="46">
        <f t="shared" si="62"/>
        <v>-43</v>
      </c>
      <c r="BF31" s="46">
        <f t="shared" si="63"/>
        <v>137</v>
      </c>
    </row>
    <row r="32" spans="1:58" x14ac:dyDescent="0.3">
      <c r="A32" t="s">
        <v>108</v>
      </c>
      <c r="B32">
        <f>20*LOG(D25*D4)</f>
        <v>20.069210642190129</v>
      </c>
      <c r="C32" t="s">
        <v>97</v>
      </c>
      <c r="D32">
        <f>B32</f>
        <v>20.069210642190129</v>
      </c>
      <c r="E32">
        <f>B32</f>
        <v>20.069210642190129</v>
      </c>
      <c r="V32" s="29">
        <v>1.28</v>
      </c>
      <c r="W32" s="38">
        <f t="shared" si="47"/>
        <v>190.54607179632478</v>
      </c>
      <c r="X32" s="30">
        <f t="shared" si="18"/>
        <v>3.5218251811136261</v>
      </c>
      <c r="Y32" s="31">
        <f t="shared" si="33"/>
        <v>-0.62993337177784714</v>
      </c>
      <c r="Z32" s="31">
        <f t="shared" si="34"/>
        <v>-21.558379921534879</v>
      </c>
      <c r="AA32" s="31">
        <f t="shared" si="35"/>
        <v>1.4878424409636837E-4</v>
      </c>
      <c r="AB32" s="31">
        <f t="shared" si="36"/>
        <v>-0.33535725668091365</v>
      </c>
      <c r="AC32" s="31">
        <f t="shared" si="48"/>
        <v>6.7790986533084394E-9</v>
      </c>
      <c r="AD32" s="31">
        <f t="shared" si="37"/>
        <v>2.2636873317625076E-3</v>
      </c>
      <c r="AE32" s="31">
        <f t="shared" si="49"/>
        <v>2.8920406003589743</v>
      </c>
      <c r="AF32" s="31">
        <f t="shared" si="50"/>
        <v>-21.891473490884032</v>
      </c>
      <c r="AG32" s="31">
        <f t="shared" si="5"/>
        <v>92.110410468749379</v>
      </c>
      <c r="AH32" s="31">
        <f t="shared" si="38"/>
        <v>-80.40809338134568</v>
      </c>
      <c r="AI32" s="31">
        <f t="shared" si="39"/>
        <v>-89.99453339160452</v>
      </c>
      <c r="AJ32" s="31">
        <f t="shared" si="51"/>
        <v>8.941493450345769</v>
      </c>
      <c r="AK32" s="31">
        <f t="shared" si="40"/>
        <v>69.070962149910883</v>
      </c>
      <c r="AL32" s="32">
        <f t="shared" si="41"/>
        <v>-1.3126267293096347E-4</v>
      </c>
      <c r="AM32" s="31">
        <f t="shared" si="42"/>
        <v>-0.31499234870616838</v>
      </c>
      <c r="AN32" s="31">
        <f t="shared" si="52"/>
        <v>20.643679275076536</v>
      </c>
      <c r="AO32" s="31">
        <f t="shared" si="53"/>
        <v>-21.238563590399806</v>
      </c>
      <c r="AP32" s="30">
        <f t="shared" si="11"/>
        <v>23.609121289162623</v>
      </c>
      <c r="AQ32" s="30">
        <f t="shared" si="12"/>
        <v>-29.542425094393248</v>
      </c>
      <c r="AR32" s="31">
        <f t="shared" si="54"/>
        <v>17.602416070204885</v>
      </c>
      <c r="AS32" s="33">
        <f t="shared" si="55"/>
        <v>-43.130037081283838</v>
      </c>
      <c r="AT32" s="31">
        <f t="shared" si="43"/>
        <v>1.5814970451473764E-13</v>
      </c>
      <c r="AU32" s="31">
        <f t="shared" si="44"/>
        <v>1.0923023223993006E-5</v>
      </c>
      <c r="AV32" s="32">
        <f t="shared" si="45"/>
        <v>0</v>
      </c>
      <c r="AW32" s="31">
        <f t="shared" si="46"/>
        <v>-3.641007741331046E-7</v>
      </c>
      <c r="AX32" s="34">
        <f t="shared" si="56"/>
        <v>1.5814970451473764E-13</v>
      </c>
      <c r="AY32" s="35">
        <f t="shared" si="57"/>
        <v>1.0558922449859901E-5</v>
      </c>
      <c r="AZ32" s="10">
        <f t="shared" si="58"/>
        <v>17.602416070205045</v>
      </c>
      <c r="BA32" s="10">
        <f t="shared" si="59"/>
        <v>-43.130026522361391</v>
      </c>
      <c r="BB32" s="10">
        <f t="shared" si="60"/>
        <v>136.86997347763861</v>
      </c>
      <c r="BC32" s="37"/>
      <c r="BD32" s="46">
        <f t="shared" si="61"/>
        <v>18</v>
      </c>
      <c r="BE32" s="46">
        <f t="shared" si="62"/>
        <v>-43</v>
      </c>
      <c r="BF32" s="46">
        <f t="shared" si="63"/>
        <v>137</v>
      </c>
    </row>
    <row r="33" spans="1:58" x14ac:dyDescent="0.3">
      <c r="V33" s="29">
        <v>1.29</v>
      </c>
      <c r="W33" s="36">
        <f t="shared" si="47"/>
        <v>194.98445997580464</v>
      </c>
      <c r="X33" s="30">
        <f t="shared" si="18"/>
        <v>3.5218251811136261</v>
      </c>
      <c r="Y33" s="31">
        <f t="shared" si="33"/>
        <v>-0.65748102074105508</v>
      </c>
      <c r="Z33" s="31">
        <f t="shared" si="34"/>
        <v>-22.01302821094739</v>
      </c>
      <c r="AA33" s="31">
        <f t="shared" si="35"/>
        <v>1.5579610372440841E-4</v>
      </c>
      <c r="AB33" s="31">
        <f t="shared" si="36"/>
        <v>-0.34316854598467639</v>
      </c>
      <c r="AC33" s="31">
        <f t="shared" si="48"/>
        <v>7.0985861286871158E-9</v>
      </c>
      <c r="AD33" s="31">
        <f t="shared" si="37"/>
        <v>2.3164153832504909E-3</v>
      </c>
      <c r="AE33" s="31">
        <f t="shared" si="49"/>
        <v>2.864499963574882</v>
      </c>
      <c r="AF33" s="31">
        <f t="shared" si="50"/>
        <v>-22.353880341548813</v>
      </c>
      <c r="AG33" s="31">
        <f t="shared" si="5"/>
        <v>92.110410468749379</v>
      </c>
      <c r="AH33" s="31">
        <f t="shared" si="38"/>
        <v>-80.608093379566341</v>
      </c>
      <c r="AI33" s="31">
        <f t="shared" si="39"/>
        <v>-89.994657826802808</v>
      </c>
      <c r="AJ33" s="31">
        <f t="shared" si="51"/>
        <v>9.1164802601384824</v>
      </c>
      <c r="AK33" s="31">
        <f t="shared" si="40"/>
        <v>69.507363344940714</v>
      </c>
      <c r="AL33" s="32">
        <f t="shared" si="41"/>
        <v>-1.3744879422704904E-4</v>
      </c>
      <c r="AM33" s="31">
        <f t="shared" si="42"/>
        <v>-0.32232931000969445</v>
      </c>
      <c r="AN33" s="31">
        <f t="shared" si="52"/>
        <v>20.618659900527291</v>
      </c>
      <c r="AO33" s="31">
        <f t="shared" si="53"/>
        <v>-20.80962379187179</v>
      </c>
      <c r="AP33" s="30">
        <f t="shared" si="11"/>
        <v>23.609121289162623</v>
      </c>
      <c r="AQ33" s="30">
        <f t="shared" si="12"/>
        <v>-29.542425094393248</v>
      </c>
      <c r="AR33" s="31">
        <f t="shared" si="54"/>
        <v>17.549856058871544</v>
      </c>
      <c r="AS33" s="33">
        <f t="shared" si="55"/>
        <v>-43.163504133420602</v>
      </c>
      <c r="AT33" s="31">
        <f t="shared" si="43"/>
        <v>1.6586432424716379E-13</v>
      </c>
      <c r="AU33" s="31">
        <f t="shared" si="44"/>
        <v>1.1177453119631968E-5</v>
      </c>
      <c r="AV33" s="32">
        <f t="shared" si="45"/>
        <v>0</v>
      </c>
      <c r="AW33" s="31">
        <f t="shared" si="46"/>
        <v>-3.7258177065440366E-7</v>
      </c>
      <c r="AX33" s="34">
        <f t="shared" si="56"/>
        <v>1.6586432424716379E-13</v>
      </c>
      <c r="AY33" s="35">
        <f t="shared" si="57"/>
        <v>1.0804871348977564E-5</v>
      </c>
      <c r="AZ33" s="10">
        <f t="shared" si="58"/>
        <v>17.549856058871711</v>
      </c>
      <c r="BA33" s="10">
        <f t="shared" si="59"/>
        <v>-43.163493328549251</v>
      </c>
      <c r="BB33" s="10">
        <f t="shared" si="60"/>
        <v>136.83650667145076</v>
      </c>
      <c r="BC33" s="48"/>
      <c r="BD33" s="46">
        <f t="shared" si="61"/>
        <v>18</v>
      </c>
      <c r="BE33" s="46">
        <f t="shared" si="62"/>
        <v>-43</v>
      </c>
      <c r="BF33" s="46">
        <f t="shared" si="63"/>
        <v>137</v>
      </c>
    </row>
    <row r="34" spans="1:58" x14ac:dyDescent="0.3">
      <c r="A34" s="85" t="s">
        <v>109</v>
      </c>
      <c r="B34" s="85"/>
      <c r="V34" s="29">
        <v>1.3</v>
      </c>
      <c r="W34" s="38">
        <f t="shared" si="47"/>
        <v>199.52623149688804</v>
      </c>
      <c r="X34" s="30">
        <f t="shared" si="18"/>
        <v>3.5218251811136261</v>
      </c>
      <c r="Y34" s="31">
        <f t="shared" si="33"/>
        <v>-0.68614088338286294</v>
      </c>
      <c r="Z34" s="31">
        <f t="shared" si="34"/>
        <v>-22.475265885109284</v>
      </c>
      <c r="AA34" s="31">
        <f t="shared" si="35"/>
        <v>1.6313840998008868E-4</v>
      </c>
      <c r="AB34" s="31">
        <f t="shared" si="36"/>
        <v>-0.35116177038157209</v>
      </c>
      <c r="AC34" s="31">
        <f t="shared" si="48"/>
        <v>7.4331325417588628E-9</v>
      </c>
      <c r="AD34" s="31">
        <f t="shared" si="37"/>
        <v>2.3703716288306993E-3</v>
      </c>
      <c r="AE34" s="31">
        <f t="shared" si="49"/>
        <v>2.8358474435738756</v>
      </c>
      <c r="AF34" s="31">
        <f t="shared" si="50"/>
        <v>-22.824057283862025</v>
      </c>
      <c r="AG34" s="31">
        <f t="shared" si="5"/>
        <v>92.110410468749379</v>
      </c>
      <c r="AH34" s="31">
        <f t="shared" si="38"/>
        <v>-80.808093377867095</v>
      </c>
      <c r="AI34" s="31">
        <f t="shared" si="39"/>
        <v>-89.994779429510231</v>
      </c>
      <c r="AJ34" s="31">
        <f t="shared" si="51"/>
        <v>9.2924576095626712</v>
      </c>
      <c r="AK34" s="31">
        <f t="shared" si="40"/>
        <v>69.936245108223574</v>
      </c>
      <c r="AL34" s="32">
        <f t="shared" si="41"/>
        <v>-1.4392644899414918E-4</v>
      </c>
      <c r="AM34" s="31">
        <f t="shared" si="42"/>
        <v>-0.32983716015095804</v>
      </c>
      <c r="AN34" s="31">
        <f t="shared" si="52"/>
        <v>20.594630773995959</v>
      </c>
      <c r="AO34" s="31">
        <f t="shared" si="53"/>
        <v>-20.388371481437616</v>
      </c>
      <c r="AP34" s="30">
        <f t="shared" si="11"/>
        <v>23.609121289162623</v>
      </c>
      <c r="AQ34" s="30">
        <f t="shared" si="12"/>
        <v>-29.542425094393248</v>
      </c>
      <c r="AR34" s="31">
        <f t="shared" si="54"/>
        <v>17.497174412339209</v>
      </c>
      <c r="AS34" s="33">
        <f t="shared" si="55"/>
        <v>-43.212428765299641</v>
      </c>
      <c r="AT34" s="31">
        <f t="shared" si="43"/>
        <v>1.7357894397958995E-13</v>
      </c>
      <c r="AU34" s="31">
        <f t="shared" si="44"/>
        <v>1.1437809448866037E-5</v>
      </c>
      <c r="AV34" s="32">
        <f t="shared" si="45"/>
        <v>0</v>
      </c>
      <c r="AW34" s="31">
        <f t="shared" si="46"/>
        <v>-3.8126031496220633E-7</v>
      </c>
      <c r="AX34" s="34">
        <f t="shared" si="56"/>
        <v>1.7357894397958995E-13</v>
      </c>
      <c r="AY34" s="35">
        <f t="shared" si="57"/>
        <v>1.1056549133903831E-5</v>
      </c>
      <c r="AZ34" s="10">
        <f t="shared" si="58"/>
        <v>17.497174412339383</v>
      </c>
      <c r="BA34" s="10">
        <f t="shared" si="59"/>
        <v>-43.212417708750507</v>
      </c>
      <c r="BB34" s="10">
        <f t="shared" si="60"/>
        <v>136.78758229124949</v>
      </c>
      <c r="BC34" s="37"/>
      <c r="BD34" s="46">
        <f t="shared" si="61"/>
        <v>17</v>
      </c>
      <c r="BE34" s="46">
        <f t="shared" si="62"/>
        <v>-43</v>
      </c>
      <c r="BF34" s="46">
        <f t="shared" si="63"/>
        <v>137</v>
      </c>
    </row>
    <row r="35" spans="1:58" x14ac:dyDescent="0.3">
      <c r="A35" t="s">
        <v>110</v>
      </c>
      <c r="B35" s="12">
        <f>Sheet1!B21</f>
        <v>48.7</v>
      </c>
      <c r="C35" t="s">
        <v>16</v>
      </c>
      <c r="D35">
        <f>B35*1000</f>
        <v>48700</v>
      </c>
      <c r="V35" s="29">
        <v>1.31</v>
      </c>
      <c r="W35" s="36">
        <f t="shared" si="47"/>
        <v>204.17379446695298</v>
      </c>
      <c r="X35" s="30">
        <f t="shared" si="18"/>
        <v>3.5218251811136261</v>
      </c>
      <c r="Y35" s="31">
        <f t="shared" si="33"/>
        <v>-0.71595010158783223</v>
      </c>
      <c r="Z35" s="31">
        <f t="shared" si="34"/>
        <v>-22.945097288242494</v>
      </c>
      <c r="AA35" s="31">
        <f t="shared" si="35"/>
        <v>1.7082673516606581E-4</v>
      </c>
      <c r="AB35" s="31">
        <f t="shared" si="36"/>
        <v>-0.35934116673971883</v>
      </c>
      <c r="AC35" s="31">
        <f t="shared" si="48"/>
        <v>7.783445708881755E-9</v>
      </c>
      <c r="AD35" s="31">
        <f t="shared" si="37"/>
        <v>2.4255846768183528E-3</v>
      </c>
      <c r="AE35" s="31">
        <f t="shared" si="49"/>
        <v>2.8060459140444056</v>
      </c>
      <c r="AF35" s="31">
        <f t="shared" si="50"/>
        <v>-23.302012870305393</v>
      </c>
      <c r="AG35" s="31">
        <f t="shared" si="5"/>
        <v>92.110410468749379</v>
      </c>
      <c r="AH35" s="31">
        <f t="shared" si="38"/>
        <v>-81.008093376244318</v>
      </c>
      <c r="AI35" s="31">
        <f t="shared" si="39"/>
        <v>-89.994898264202149</v>
      </c>
      <c r="AJ35" s="31">
        <f t="shared" si="51"/>
        <v>9.4693914438230653</v>
      </c>
      <c r="AK35" s="31">
        <f t="shared" si="40"/>
        <v>70.357642535927738</v>
      </c>
      <c r="AL35" s="32">
        <f t="shared" si="41"/>
        <v>-1.5070937587120117E-4</v>
      </c>
      <c r="AM35" s="31">
        <f t="shared" si="42"/>
        <v>-0.33751987885957452</v>
      </c>
      <c r="AN35" s="31">
        <f t="shared" si="52"/>
        <v>20.571557826952255</v>
      </c>
      <c r="AO35" s="31">
        <f t="shared" si="53"/>
        <v>-19.974775607133985</v>
      </c>
      <c r="AP35" s="30">
        <f t="shared" si="11"/>
        <v>23.609121289162623</v>
      </c>
      <c r="AQ35" s="30">
        <f t="shared" si="12"/>
        <v>-29.542425094393248</v>
      </c>
      <c r="AR35" s="31">
        <f t="shared" si="54"/>
        <v>17.444299935766036</v>
      </c>
      <c r="AS35" s="33">
        <f t="shared" si="55"/>
        <v>-43.276788477439382</v>
      </c>
      <c r="AT35" s="31">
        <f t="shared" si="43"/>
        <v>1.8129356371201606E-13</v>
      </c>
      <c r="AU35" s="31">
        <f t="shared" si="44"/>
        <v>1.1704230256067202E-5</v>
      </c>
      <c r="AV35" s="32">
        <f t="shared" si="45"/>
        <v>0</v>
      </c>
      <c r="AW35" s="31">
        <f t="shared" si="46"/>
        <v>-3.901410085355788E-7</v>
      </c>
      <c r="AX35" s="34">
        <f t="shared" si="56"/>
        <v>1.8129356371201606E-13</v>
      </c>
      <c r="AY35" s="35">
        <f t="shared" si="57"/>
        <v>1.1314089247531624E-5</v>
      </c>
      <c r="AZ35" s="10">
        <f t="shared" si="58"/>
        <v>17.444299935766217</v>
      </c>
      <c r="BA35" s="10">
        <f t="shared" si="59"/>
        <v>-43.276777163350133</v>
      </c>
      <c r="BB35" s="10">
        <f t="shared" si="60"/>
        <v>136.72322283664988</v>
      </c>
      <c r="BC35" s="48"/>
      <c r="BD35" s="46">
        <f t="shared" si="61"/>
        <v>17</v>
      </c>
      <c r="BE35" s="46">
        <f t="shared" si="62"/>
        <v>-43</v>
      </c>
      <c r="BF35" s="46">
        <f t="shared" si="63"/>
        <v>137</v>
      </c>
    </row>
    <row r="36" spans="1:58" x14ac:dyDescent="0.3">
      <c r="A36" t="s">
        <v>111</v>
      </c>
      <c r="B36">
        <f>(B11-B3)/B3*B35</f>
        <v>1412.3000000000002</v>
      </c>
      <c r="C36" t="s">
        <v>16</v>
      </c>
      <c r="V36" s="29">
        <v>1.32</v>
      </c>
      <c r="W36" s="38">
        <f t="shared" si="47"/>
        <v>208.92961308540401</v>
      </c>
      <c r="X36" s="30">
        <f t="shared" si="18"/>
        <v>3.5218251811136261</v>
      </c>
      <c r="Y36" s="31">
        <f t="shared" si="33"/>
        <v>-0.7469464289930845</v>
      </c>
      <c r="Z36" s="31">
        <f t="shared" si="34"/>
        <v>-23.422518732821562</v>
      </c>
      <c r="AA36" s="31">
        <f t="shared" si="35"/>
        <v>1.7887738536638093E-4</v>
      </c>
      <c r="AB36" s="31">
        <f t="shared" si="36"/>
        <v>-0.3677110705490193</v>
      </c>
      <c r="AC36" s="31">
        <f t="shared" si="48"/>
        <v>8.1502681622024382E-9</v>
      </c>
      <c r="AD36" s="31">
        <f t="shared" si="37"/>
        <v>2.4820838019019168E-3</v>
      </c>
      <c r="AE36" s="31">
        <f t="shared" si="49"/>
        <v>2.7750576376561762</v>
      </c>
      <c r="AF36" s="31">
        <f t="shared" si="50"/>
        <v>-23.787747719568682</v>
      </c>
      <c r="AG36" s="31">
        <f t="shared" si="5"/>
        <v>92.110410468749379</v>
      </c>
      <c r="AH36" s="31">
        <f t="shared" si="38"/>
        <v>-81.208093374694585</v>
      </c>
      <c r="AI36" s="31">
        <f t="shared" si="39"/>
        <v>-89.995014393886265</v>
      </c>
      <c r="AJ36" s="31">
        <f t="shared" si="51"/>
        <v>9.6472484721126701</v>
      </c>
      <c r="AK36" s="31">
        <f t="shared" si="40"/>
        <v>70.771596647006731</v>
      </c>
      <c r="AL36" s="32">
        <f t="shared" si="41"/>
        <v>-1.5781196088690758E-4</v>
      </c>
      <c r="AM36" s="31">
        <f t="shared" si="42"/>
        <v>-0.34538153850899206</v>
      </c>
      <c r="AN36" s="31">
        <f t="shared" si="52"/>
        <v>20.54940775420658</v>
      </c>
      <c r="AO36" s="31">
        <f t="shared" si="53"/>
        <v>-19.568799285388526</v>
      </c>
      <c r="AP36" s="30">
        <f t="shared" si="11"/>
        <v>23.609121289162623</v>
      </c>
      <c r="AQ36" s="30">
        <f t="shared" si="12"/>
        <v>-29.542425094393248</v>
      </c>
      <c r="AR36" s="31">
        <f t="shared" si="54"/>
        <v>17.391161586632126</v>
      </c>
      <c r="AS36" s="33">
        <f t="shared" si="55"/>
        <v>-43.356547004957207</v>
      </c>
      <c r="AT36" s="31">
        <f t="shared" si="43"/>
        <v>1.8900818344444224E-13</v>
      </c>
      <c r="AU36" s="31">
        <f t="shared" si="44"/>
        <v>1.1976856801073937E-5</v>
      </c>
      <c r="AV36" s="32">
        <f t="shared" si="45"/>
        <v>0</v>
      </c>
      <c r="AW36" s="31">
        <f t="shared" si="46"/>
        <v>-3.9922856003580374E-7</v>
      </c>
      <c r="AX36" s="34">
        <f t="shared" si="56"/>
        <v>1.8900818344444224E-13</v>
      </c>
      <c r="AY36" s="35">
        <f t="shared" si="57"/>
        <v>1.1577628241038134E-5</v>
      </c>
      <c r="AZ36" s="10">
        <f t="shared" si="58"/>
        <v>17.391161586632315</v>
      </c>
      <c r="BA36" s="10">
        <f t="shared" si="59"/>
        <v>-43.356535427328964</v>
      </c>
      <c r="BB36" s="10">
        <f t="shared" si="60"/>
        <v>136.64346457267104</v>
      </c>
      <c r="BC36" s="37"/>
      <c r="BD36" s="46">
        <f t="shared" si="61"/>
        <v>17</v>
      </c>
      <c r="BE36" s="46">
        <f t="shared" si="62"/>
        <v>-43</v>
      </c>
      <c r="BF36" s="46">
        <f t="shared" si="63"/>
        <v>137</v>
      </c>
    </row>
    <row r="37" spans="1:58" x14ac:dyDescent="0.3">
      <c r="V37" s="29">
        <v>1.33</v>
      </c>
      <c r="W37" s="36">
        <f t="shared" si="47"/>
        <v>213.79620895022333</v>
      </c>
      <c r="X37" s="30">
        <f t="shared" si="18"/>
        <v>3.5218251811136261</v>
      </c>
      <c r="Y37" s="31">
        <f t="shared" si="33"/>
        <v>-0.77916818916617403</v>
      </c>
      <c r="Z37" s="31">
        <f t="shared" si="34"/>
        <v>-23.907518107840179</v>
      </c>
      <c r="AA37" s="31">
        <f t="shared" si="35"/>
        <v>1.8730743502623647E-4</v>
      </c>
      <c r="AB37" s="31">
        <f t="shared" si="36"/>
        <v>-0.37627591821352702</v>
      </c>
      <c r="AC37" s="31">
        <f t="shared" si="48"/>
        <v>8.5343790783110255E-9</v>
      </c>
      <c r="AD37" s="31">
        <f t="shared" si="37"/>
        <v>2.5398989606649231E-3</v>
      </c>
      <c r="AE37" s="31">
        <f t="shared" si="49"/>
        <v>2.7428443079168572</v>
      </c>
      <c r="AF37" s="31">
        <f t="shared" si="50"/>
        <v>-24.281254127093039</v>
      </c>
      <c r="AG37" s="31">
        <f t="shared" si="5"/>
        <v>92.110410468749379</v>
      </c>
      <c r="AH37" s="31">
        <f t="shared" si="38"/>
        <v>-81.408093373214584</v>
      </c>
      <c r="AI37" s="31">
        <f t="shared" si="39"/>
        <v>-89.995127880136067</v>
      </c>
      <c r="AJ37" s="31">
        <f t="shared" si="51"/>
        <v>9.8259961834919167</v>
      </c>
      <c r="AK37" s="31">
        <f t="shared" si="40"/>
        <v>71.178154008532488</v>
      </c>
      <c r="AL37" s="32">
        <f t="shared" si="41"/>
        <v>-1.6524926797163123E-4</v>
      </c>
      <c r="AM37" s="31">
        <f t="shared" si="42"/>
        <v>-0.35342630627044042</v>
      </c>
      <c r="AN37" s="31">
        <f t="shared" si="52"/>
        <v>20.528148029758739</v>
      </c>
      <c r="AO37" s="31">
        <f t="shared" si="53"/>
        <v>-19.170400177874019</v>
      </c>
      <c r="AP37" s="30">
        <f t="shared" si="11"/>
        <v>23.609121289162623</v>
      </c>
      <c r="AQ37" s="30">
        <f t="shared" si="12"/>
        <v>-29.542425094393248</v>
      </c>
      <c r="AR37" s="31">
        <f t="shared" si="54"/>
        <v>17.337688532444975</v>
      </c>
      <c r="AS37" s="33">
        <f t="shared" si="55"/>
        <v>-43.451654304967057</v>
      </c>
      <c r="AT37" s="31">
        <f t="shared" si="43"/>
        <v>1.9865145810997485E-13</v>
      </c>
      <c r="AU37" s="31">
        <f t="shared" si="44"/>
        <v>1.2255833634089045E-5</v>
      </c>
      <c r="AV37" s="32">
        <f t="shared" si="45"/>
        <v>0</v>
      </c>
      <c r="AW37" s="31">
        <f t="shared" si="46"/>
        <v>-4.0852778780297441E-7</v>
      </c>
      <c r="AX37" s="34">
        <f t="shared" si="56"/>
        <v>1.9865145810997485E-13</v>
      </c>
      <c r="AY37" s="35">
        <f t="shared" si="57"/>
        <v>1.184730584628607E-5</v>
      </c>
      <c r="AZ37" s="10">
        <f t="shared" si="58"/>
        <v>17.337688532445174</v>
      </c>
      <c r="BA37" s="10">
        <f t="shared" si="59"/>
        <v>-43.451642457661208</v>
      </c>
      <c r="BB37" s="10">
        <f t="shared" si="60"/>
        <v>136.54835754233881</v>
      </c>
      <c r="BC37" s="48"/>
      <c r="BD37" s="46">
        <f t="shared" si="61"/>
        <v>17</v>
      </c>
      <c r="BE37" s="46">
        <f t="shared" si="62"/>
        <v>-43</v>
      </c>
      <c r="BF37" s="46">
        <f t="shared" si="63"/>
        <v>137</v>
      </c>
    </row>
    <row r="38" spans="1:58" x14ac:dyDescent="0.3">
      <c r="V38" s="29">
        <v>1.34</v>
      </c>
      <c r="W38" s="38">
        <f t="shared" si="47"/>
        <v>218.77616239495538</v>
      </c>
      <c r="X38" s="30">
        <f t="shared" si="18"/>
        <v>3.5218251811136261</v>
      </c>
      <c r="Y38" s="31">
        <f t="shared" si="33"/>
        <v>-0.81265422912633523</v>
      </c>
      <c r="Z38" s="31">
        <f t="shared" si="34"/>
        <v>-24.40007449130308</v>
      </c>
      <c r="AA38" s="31">
        <f t="shared" si="35"/>
        <v>1.961347631469587E-4</v>
      </c>
      <c r="AB38" s="31">
        <f t="shared" si="36"/>
        <v>-0.38504024939686315</v>
      </c>
      <c r="AC38" s="31">
        <f t="shared" si="48"/>
        <v>8.936592349586159E-9</v>
      </c>
      <c r="AD38" s="31">
        <f t="shared" si="37"/>
        <v>2.5990608074693512E-3</v>
      </c>
      <c r="AE38" s="31">
        <f t="shared" si="49"/>
        <v>2.7093670956870306</v>
      </c>
      <c r="AF38" s="31">
        <f t="shared" si="50"/>
        <v>-24.782515679892473</v>
      </c>
      <c r="AG38" s="31">
        <f t="shared" si="5"/>
        <v>92.110410468749379</v>
      </c>
      <c r="AH38" s="31">
        <f t="shared" si="38"/>
        <v>-81.608093371801203</v>
      </c>
      <c r="AI38" s="31">
        <f t="shared" si="39"/>
        <v>-89.995238783123497</v>
      </c>
      <c r="AJ38" s="31">
        <f t="shared" si="51"/>
        <v>10.005602859441048</v>
      </c>
      <c r="AK38" s="31">
        <f t="shared" si="40"/>
        <v>71.577366368874664</v>
      </c>
      <c r="AL38" s="32">
        <f t="shared" si="41"/>
        <v>-1.730370708915078E-4</v>
      </c>
      <c r="AM38" s="31">
        <f t="shared" si="42"/>
        <v>-0.36165844631676619</v>
      </c>
      <c r="AN38" s="31">
        <f t="shared" si="52"/>
        <v>20.507746919318333</v>
      </c>
      <c r="AO38" s="31">
        <f t="shared" si="53"/>
        <v>-18.7795308605656</v>
      </c>
      <c r="AP38" s="30">
        <f t="shared" si="11"/>
        <v>23.609121289162623</v>
      </c>
      <c r="AQ38" s="30">
        <f t="shared" si="12"/>
        <v>-29.542425094393248</v>
      </c>
      <c r="AR38" s="31">
        <f t="shared" si="54"/>
        <v>17.283810209774739</v>
      </c>
      <c r="AS38" s="33">
        <f t="shared" si="55"/>
        <v>-43.56204654045807</v>
      </c>
      <c r="AT38" s="31">
        <f t="shared" si="43"/>
        <v>2.0829473277550752E-13</v>
      </c>
      <c r="AU38" s="31">
        <f t="shared" si="44"/>
        <v>1.2541308672322078E-5</v>
      </c>
      <c r="AV38" s="32">
        <f t="shared" si="45"/>
        <v>0</v>
      </c>
      <c r="AW38" s="31">
        <f t="shared" si="46"/>
        <v>-4.1804362241074259E-7</v>
      </c>
      <c r="AX38" s="34">
        <f t="shared" si="56"/>
        <v>2.0829473277550752E-13</v>
      </c>
      <c r="AY38" s="35">
        <f t="shared" si="57"/>
        <v>1.2123265049911336E-5</v>
      </c>
      <c r="AZ38" s="10">
        <f t="shared" si="58"/>
        <v>17.283810209774948</v>
      </c>
      <c r="BA38" s="10">
        <f t="shared" si="59"/>
        <v>-43.562034417193018</v>
      </c>
      <c r="BB38" s="10">
        <f t="shared" si="60"/>
        <v>136.43796558280698</v>
      </c>
      <c r="BC38" s="37"/>
      <c r="BD38" s="46">
        <f t="shared" si="61"/>
        <v>17</v>
      </c>
      <c r="BE38" s="46">
        <f t="shared" si="62"/>
        <v>-44</v>
      </c>
      <c r="BF38" s="46">
        <f t="shared" si="63"/>
        <v>136</v>
      </c>
    </row>
    <row r="39" spans="1:58" x14ac:dyDescent="0.3">
      <c r="V39" s="29">
        <v>1.35</v>
      </c>
      <c r="W39" s="36">
        <f t="shared" si="47"/>
        <v>223.87211385683403</v>
      </c>
      <c r="X39" s="30">
        <f t="shared" si="18"/>
        <v>3.5218251811136261</v>
      </c>
      <c r="Y39" s="31">
        <f t="shared" si="33"/>
        <v>-0.84744386809229288</v>
      </c>
      <c r="Z39" s="31">
        <f t="shared" si="34"/>
        <v>-24.900157769265864</v>
      </c>
      <c r="AA39" s="31">
        <f t="shared" si="35"/>
        <v>2.0537809119633636E-4</v>
      </c>
      <c r="AB39" s="31">
        <f t="shared" si="36"/>
        <v>-0.39400870942189442</v>
      </c>
      <c r="AC39" s="31">
        <f t="shared" si="48"/>
        <v>9.3577604415048393E-9</v>
      </c>
      <c r="AD39" s="31">
        <f t="shared" si="37"/>
        <v>2.6596007107089711E-3</v>
      </c>
      <c r="AE39" s="31">
        <f t="shared" si="49"/>
        <v>2.6745867004702899</v>
      </c>
      <c r="AF39" s="31">
        <f t="shared" si="50"/>
        <v>-25.291506877977049</v>
      </c>
      <c r="AG39" s="31">
        <f t="shared" si="5"/>
        <v>92.110410468749379</v>
      </c>
      <c r="AH39" s="31">
        <f t="shared" si="38"/>
        <v>-81.808093370451445</v>
      </c>
      <c r="AI39" s="31">
        <f t="shared" si="39"/>
        <v>-89.995347161650756</v>
      </c>
      <c r="AJ39" s="31">
        <f t="shared" si="51"/>
        <v>10.186037583292562</v>
      </c>
      <c r="AK39" s="31">
        <f t="shared" si="40"/>
        <v>71.969290299691707</v>
      </c>
      <c r="AL39" s="32">
        <f t="shared" si="41"/>
        <v>-1.8119188668682214E-4</v>
      </c>
      <c r="AM39" s="31">
        <f t="shared" si="42"/>
        <v>-0.3700823220772943</v>
      </c>
      <c r="AN39" s="31">
        <f t="shared" si="52"/>
        <v>20.488173489703808</v>
      </c>
      <c r="AO39" s="31">
        <f t="shared" si="53"/>
        <v>-18.396139184036343</v>
      </c>
      <c r="AP39" s="30">
        <f t="shared" si="11"/>
        <v>23.609121289162623</v>
      </c>
      <c r="AQ39" s="30">
        <f t="shared" si="12"/>
        <v>-29.542425094393248</v>
      </c>
      <c r="AR39" s="31">
        <f t="shared" si="54"/>
        <v>17.229456384943472</v>
      </c>
      <c r="AS39" s="33">
        <f t="shared" si="55"/>
        <v>-43.687646062013393</v>
      </c>
      <c r="AT39" s="31">
        <f t="shared" si="43"/>
        <v>2.1793800744104016E-13</v>
      </c>
      <c r="AU39" s="31">
        <f t="shared" si="44"/>
        <v>1.2833433278417018E-5</v>
      </c>
      <c r="AV39" s="32">
        <f t="shared" si="45"/>
        <v>0</v>
      </c>
      <c r="AW39" s="31">
        <f t="shared" si="46"/>
        <v>-4.2778110928057441E-7</v>
      </c>
      <c r="AX39" s="34">
        <f t="shared" si="56"/>
        <v>2.1793800744104016E-13</v>
      </c>
      <c r="AY39" s="35">
        <f t="shared" si="57"/>
        <v>1.2405652169136443E-5</v>
      </c>
      <c r="AZ39" s="10">
        <f t="shared" si="58"/>
        <v>17.229456384943688</v>
      </c>
      <c r="BA39" s="10">
        <f t="shared" si="59"/>
        <v>-43.687633656361221</v>
      </c>
      <c r="BB39" s="10">
        <f t="shared" si="60"/>
        <v>136.31236634363879</v>
      </c>
      <c r="BC39" s="48"/>
      <c r="BD39" s="46">
        <f t="shared" si="61"/>
        <v>17</v>
      </c>
      <c r="BE39" s="46">
        <f t="shared" si="62"/>
        <v>-44</v>
      </c>
      <c r="BF39" s="46">
        <f t="shared" si="63"/>
        <v>136</v>
      </c>
    </row>
    <row r="40" spans="1:58" x14ac:dyDescent="0.3">
      <c r="V40" s="29">
        <v>1.36</v>
      </c>
      <c r="W40" s="38">
        <f t="shared" si="47"/>
        <v>229.08676527677738</v>
      </c>
      <c r="X40" s="30">
        <f t="shared" si="18"/>
        <v>3.5218251811136261</v>
      </c>
      <c r="Y40" s="31">
        <f t="shared" si="33"/>
        <v>-0.88357684136435422</v>
      </c>
      <c r="Z40" s="31">
        <f t="shared" si="34"/>
        <v>-25.407728263902889</v>
      </c>
      <c r="AA40" s="31">
        <f t="shared" si="35"/>
        <v>2.1505702279015867E-4</v>
      </c>
      <c r="AB40" s="31">
        <f t="shared" si="36"/>
        <v>-0.40318605172591138</v>
      </c>
      <c r="AC40" s="31">
        <f t="shared" si="48"/>
        <v>9.7987782499522603E-9</v>
      </c>
      <c r="AD40" s="31">
        <f t="shared" si="37"/>
        <v>2.7215507694412803E-3</v>
      </c>
      <c r="AE40" s="31">
        <f t="shared" si="49"/>
        <v>2.6384634065708403</v>
      </c>
      <c r="AF40" s="31">
        <f t="shared" si="50"/>
        <v>-25.80819276485936</v>
      </c>
      <c r="AG40" s="31">
        <f t="shared" si="5"/>
        <v>92.110410468749379</v>
      </c>
      <c r="AH40" s="31">
        <f t="shared" si="38"/>
        <v>-82.008093369162424</v>
      </c>
      <c r="AI40" s="31">
        <f t="shared" si="39"/>
        <v>-89.995453073181579</v>
      </c>
      <c r="AJ40" s="31">
        <f t="shared" si="51"/>
        <v>10.36727024675022</v>
      </c>
      <c r="AK40" s="31">
        <f t="shared" si="40"/>
        <v>72.353986847560961</v>
      </c>
      <c r="AL40" s="32">
        <f t="shared" si="41"/>
        <v>-1.8973101069766414E-4</v>
      </c>
      <c r="AM40" s="31">
        <f t="shared" si="42"/>
        <v>-0.37870239854488463</v>
      </c>
      <c r="AN40" s="31">
        <f t="shared" si="52"/>
        <v>20.469397615326479</v>
      </c>
      <c r="AO40" s="31">
        <f t="shared" si="53"/>
        <v>-18.020168624165503</v>
      </c>
      <c r="AP40" s="30">
        <f t="shared" si="11"/>
        <v>23.609121289162623</v>
      </c>
      <c r="AQ40" s="30">
        <f t="shared" si="12"/>
        <v>-29.542425094393248</v>
      </c>
      <c r="AR40" s="31">
        <f t="shared" si="54"/>
        <v>17.174557216666688</v>
      </c>
      <c r="AS40" s="33">
        <f t="shared" si="55"/>
        <v>-43.828361389024863</v>
      </c>
      <c r="AT40" s="31">
        <f t="shared" si="43"/>
        <v>2.275812821065728E-13</v>
      </c>
      <c r="AU40" s="31">
        <f t="shared" si="44"/>
        <v>1.3132362340706749E-5</v>
      </c>
      <c r="AV40" s="32">
        <f t="shared" si="45"/>
        <v>0</v>
      </c>
      <c r="AW40" s="31">
        <f t="shared" si="46"/>
        <v>-4.3774541135689928E-7</v>
      </c>
      <c r="AX40" s="34">
        <f t="shared" si="56"/>
        <v>2.275812821065728E-13</v>
      </c>
      <c r="AY40" s="35">
        <f t="shared" si="57"/>
        <v>1.2694616929349849E-5</v>
      </c>
      <c r="AZ40" s="10">
        <f t="shared" si="58"/>
        <v>17.174557216666916</v>
      </c>
      <c r="BA40" s="10">
        <f t="shared" si="59"/>
        <v>-43.828348694407936</v>
      </c>
      <c r="BB40" s="10">
        <f t="shared" si="60"/>
        <v>136.17165130559206</v>
      </c>
      <c r="BC40" s="37"/>
      <c r="BD40" s="46">
        <f t="shared" si="61"/>
        <v>17</v>
      </c>
      <c r="BE40" s="46">
        <f t="shared" si="62"/>
        <v>-44</v>
      </c>
      <c r="BF40" s="46">
        <f t="shared" si="63"/>
        <v>136</v>
      </c>
    </row>
    <row r="41" spans="1:58" x14ac:dyDescent="0.3">
      <c r="V41" s="29">
        <v>1.37</v>
      </c>
      <c r="W41" s="36">
        <f t="shared" si="47"/>
        <v>234.42288153199235</v>
      </c>
      <c r="X41" s="30">
        <f t="shared" si="18"/>
        <v>3.5218251811136261</v>
      </c>
      <c r="Y41" s="31">
        <f t="shared" si="33"/>
        <v>-0.9210932392766159</v>
      </c>
      <c r="Z41" s="31">
        <f t="shared" si="34"/>
        <v>-25.922736373232354</v>
      </c>
      <c r="AA41" s="31">
        <f t="shared" si="35"/>
        <v>2.2519208525669451E-4</v>
      </c>
      <c r="AB41" s="31">
        <f t="shared" si="36"/>
        <v>-0.41257714037256837</v>
      </c>
      <c r="AC41" s="31">
        <f t="shared" si="48"/>
        <v>1.0260579243911918E-8</v>
      </c>
      <c r="AD41" s="31">
        <f t="shared" si="37"/>
        <v>2.7849438304068459E-3</v>
      </c>
      <c r="AE41" s="31">
        <f t="shared" si="49"/>
        <v>2.6009571441828458</v>
      </c>
      <c r="AF41" s="31">
        <f t="shared" si="50"/>
        <v>-26.332528569774517</v>
      </c>
      <c r="AG41" s="31">
        <f t="shared" si="5"/>
        <v>92.110410468749379</v>
      </c>
      <c r="AH41" s="31">
        <f t="shared" si="38"/>
        <v>-82.208093367931411</v>
      </c>
      <c r="AI41" s="31">
        <f t="shared" si="39"/>
        <v>-89.995556573871667</v>
      </c>
      <c r="AJ41" s="31">
        <f t="shared" si="51"/>
        <v>10.549271553699487</v>
      </c>
      <c r="AK41" s="31">
        <f t="shared" si="40"/>
        <v>72.731521195942946</v>
      </c>
      <c r="AL41" s="32">
        <f t="shared" si="41"/>
        <v>-1.9867255323095966E-4</v>
      </c>
      <c r="AM41" s="31">
        <f t="shared" si="42"/>
        <v>-0.38752324463637317</v>
      </c>
      <c r="AN41" s="31">
        <f t="shared" si="52"/>
        <v>20.451389981964223</v>
      </c>
      <c r="AO41" s="31">
        <f t="shared" si="53"/>
        <v>-17.651558622565094</v>
      </c>
      <c r="AP41" s="30">
        <f t="shared" si="11"/>
        <v>23.609121289162623</v>
      </c>
      <c r="AQ41" s="30">
        <f t="shared" si="12"/>
        <v>-29.542425094393248</v>
      </c>
      <c r="AR41" s="31">
        <f t="shared" si="54"/>
        <v>17.119043320916443</v>
      </c>
      <c r="AS41" s="33">
        <f t="shared" si="55"/>
        <v>-43.984087192339615</v>
      </c>
      <c r="AT41" s="31">
        <f t="shared" si="43"/>
        <v>2.3915321170521189E-13</v>
      </c>
      <c r="AU41" s="31">
        <f t="shared" si="44"/>
        <v>1.3438254355336892E-5</v>
      </c>
      <c r="AV41" s="32">
        <f t="shared" si="45"/>
        <v>0</v>
      </c>
      <c r="AW41" s="31">
        <f t="shared" si="46"/>
        <v>-4.4794181184457118E-7</v>
      </c>
      <c r="AX41" s="34">
        <f t="shared" si="56"/>
        <v>2.3915321170521189E-13</v>
      </c>
      <c r="AY41" s="35">
        <f t="shared" si="57"/>
        <v>1.299031254349232E-5</v>
      </c>
      <c r="AZ41" s="10">
        <f t="shared" si="58"/>
        <v>17.119043320916681</v>
      </c>
      <c r="BA41" s="10">
        <f t="shared" si="59"/>
        <v>-43.984074202027074</v>
      </c>
      <c r="BB41" s="10">
        <f t="shared" si="60"/>
        <v>136.01592579797293</v>
      </c>
      <c r="BC41" s="48"/>
      <c r="BD41" s="46">
        <f t="shared" si="61"/>
        <v>17</v>
      </c>
      <c r="BE41" s="46">
        <f t="shared" si="62"/>
        <v>-44</v>
      </c>
      <c r="BF41" s="46">
        <f t="shared" si="63"/>
        <v>136</v>
      </c>
    </row>
    <row r="42" spans="1:58" x14ac:dyDescent="0.3">
      <c r="V42" s="29">
        <v>1.38</v>
      </c>
      <c r="W42" s="38">
        <f t="shared" si="47"/>
        <v>239.88329190194906</v>
      </c>
      <c r="X42" s="30">
        <f t="shared" si="18"/>
        <v>3.5218251811136261</v>
      </c>
      <c r="Y42" s="31">
        <f t="shared" si="33"/>
        <v>-0.96003344118652012</v>
      </c>
      <c r="Z42" s="31">
        <f t="shared" si="34"/>
        <v>-26.445122225265305</v>
      </c>
      <c r="AA42" s="31">
        <f t="shared" si="35"/>
        <v>2.3580477314955734E-4</v>
      </c>
      <c r="AB42" s="31">
        <f t="shared" si="36"/>
        <v>-0.42218695262188044</v>
      </c>
      <c r="AC42" s="31">
        <f t="shared" si="48"/>
        <v>1.0744147037395167E-8</v>
      </c>
      <c r="AD42" s="31">
        <f t="shared" si="37"/>
        <v>2.8498135054450739E-3</v>
      </c>
      <c r="AE42" s="31">
        <f t="shared" si="49"/>
        <v>2.5620275554444021</v>
      </c>
      <c r="AF42" s="31">
        <f t="shared" si="50"/>
        <v>-26.864459364381741</v>
      </c>
      <c r="AG42" s="31">
        <f t="shared" si="5"/>
        <v>92.110410468749379</v>
      </c>
      <c r="AH42" s="31">
        <f t="shared" si="38"/>
        <v>-82.408093366755821</v>
      </c>
      <c r="AI42" s="31">
        <f t="shared" si="39"/>
        <v>-89.995657718598437</v>
      </c>
      <c r="AJ42" s="31">
        <f t="shared" si="51"/>
        <v>10.732013021510927</v>
      </c>
      <c r="AK42" s="31">
        <f t="shared" si="40"/>
        <v>73.101962338052331</v>
      </c>
      <c r="AL42" s="32">
        <f t="shared" si="41"/>
        <v>-2.0803547794998137E-4</v>
      </c>
      <c r="AM42" s="31">
        <f t="shared" si="42"/>
        <v>-0.3965495356076183</v>
      </c>
      <c r="AN42" s="31">
        <f t="shared" si="52"/>
        <v>20.434122088026534</v>
      </c>
      <c r="AO42" s="31">
        <f t="shared" si="53"/>
        <v>-17.290244916153725</v>
      </c>
      <c r="AP42" s="30">
        <f t="shared" si="11"/>
        <v>23.609121289162623</v>
      </c>
      <c r="AQ42" s="30">
        <f t="shared" si="12"/>
        <v>-29.542425094393248</v>
      </c>
      <c r="AR42" s="31">
        <f t="shared" si="54"/>
        <v>17.06284583824031</v>
      </c>
      <c r="AS42" s="33">
        <f t="shared" si="55"/>
        <v>-44.154704280535469</v>
      </c>
      <c r="AT42" s="31">
        <f t="shared" si="43"/>
        <v>2.5072514130385104E-13</v>
      </c>
      <c r="AU42" s="31">
        <f t="shared" si="44"/>
        <v>1.3751271510302543E-5</v>
      </c>
      <c r="AV42" s="32">
        <f t="shared" si="45"/>
        <v>0</v>
      </c>
      <c r="AW42" s="31">
        <f t="shared" si="46"/>
        <v>-4.583757170100936E-7</v>
      </c>
      <c r="AX42" s="34">
        <f t="shared" si="56"/>
        <v>2.5072514130385104E-13</v>
      </c>
      <c r="AY42" s="35">
        <f t="shared" si="57"/>
        <v>1.329289579329245E-5</v>
      </c>
      <c r="AZ42" s="10">
        <f t="shared" si="58"/>
        <v>17.062845838240563</v>
      </c>
      <c r="BA42" s="10">
        <f t="shared" si="59"/>
        <v>-44.154690987639675</v>
      </c>
      <c r="BB42" s="10">
        <f t="shared" si="60"/>
        <v>135.84530901236033</v>
      </c>
      <c r="BC42" s="37"/>
      <c r="BD42" s="46">
        <f t="shared" si="61"/>
        <v>17</v>
      </c>
      <c r="BE42" s="46">
        <f t="shared" si="62"/>
        <v>-44</v>
      </c>
      <c r="BF42" s="46">
        <f t="shared" si="63"/>
        <v>136</v>
      </c>
    </row>
    <row r="43" spans="1:58" x14ac:dyDescent="0.3">
      <c r="V43" s="29">
        <v>1.39</v>
      </c>
      <c r="W43" s="36">
        <f t="shared" si="47"/>
        <v>245.47089156850305</v>
      </c>
      <c r="X43" s="30">
        <f t="shared" si="18"/>
        <v>3.5218251811136261</v>
      </c>
      <c r="Y43" s="31">
        <f t="shared" si="33"/>
        <v>-1.000438044503873</v>
      </c>
      <c r="Z43" s="31">
        <f t="shared" si="34"/>
        <v>-26.974815349468386</v>
      </c>
      <c r="AA43" s="31">
        <f t="shared" si="35"/>
        <v>2.4691759381874524E-4</v>
      </c>
      <c r="AB43" s="31">
        <f t="shared" si="36"/>
        <v>-0.43202058155959533</v>
      </c>
      <c r="AC43" s="31">
        <f t="shared" si="48"/>
        <v>1.1250501888856664E-8</v>
      </c>
      <c r="AD43" s="31">
        <f t="shared" si="37"/>
        <v>2.9161941893156595E-3</v>
      </c>
      <c r="AE43" s="31">
        <f t="shared" si="49"/>
        <v>2.5216340654540739</v>
      </c>
      <c r="AF43" s="31">
        <f t="shared" si="50"/>
        <v>-27.403919736838667</v>
      </c>
      <c r="AG43" s="31">
        <f t="shared" si="5"/>
        <v>92.110410468749379</v>
      </c>
      <c r="AH43" s="31">
        <f t="shared" si="38"/>
        <v>-82.608093365633124</v>
      </c>
      <c r="AI43" s="31">
        <f t="shared" si="39"/>
        <v>-89.995756560990159</v>
      </c>
      <c r="AJ43" s="31">
        <f t="shared" si="51"/>
        <v>10.915466980033866</v>
      </c>
      <c r="AK43" s="31">
        <f t="shared" si="40"/>
        <v>73.465382761093295</v>
      </c>
      <c r="AL43" s="32">
        <f t="shared" si="41"/>
        <v>-2.1783964208191972E-4</v>
      </c>
      <c r="AM43" s="31">
        <f t="shared" si="42"/>
        <v>-0.40578605552439789</v>
      </c>
      <c r="AN43" s="31">
        <f t="shared" si="52"/>
        <v>20.417566243508038</v>
      </c>
      <c r="AO43" s="31">
        <f t="shared" si="53"/>
        <v>-16.936159855421263</v>
      </c>
      <c r="AP43" s="30">
        <f t="shared" si="11"/>
        <v>23.609121289162623</v>
      </c>
      <c r="AQ43" s="30">
        <f t="shared" si="12"/>
        <v>-29.542425094393248</v>
      </c>
      <c r="AR43" s="31">
        <f t="shared" si="54"/>
        <v>17.005896503731481</v>
      </c>
      <c r="AS43" s="33">
        <f t="shared" si="55"/>
        <v>-44.340079592259926</v>
      </c>
      <c r="AT43" s="31">
        <f t="shared" si="43"/>
        <v>2.6229707090249013E-13</v>
      </c>
      <c r="AU43" s="31">
        <f t="shared" si="44"/>
        <v>1.4071579771442565E-5</v>
      </c>
      <c r="AV43" s="32">
        <f t="shared" si="45"/>
        <v>0</v>
      </c>
      <c r="AW43" s="31">
        <f t="shared" si="46"/>
        <v>-4.6905265904809489E-7</v>
      </c>
      <c r="AX43" s="34">
        <f t="shared" si="56"/>
        <v>2.6229707090249013E-13</v>
      </c>
      <c r="AY43" s="35">
        <f t="shared" si="57"/>
        <v>1.360252711239447E-5</v>
      </c>
      <c r="AZ43" s="10">
        <f t="shared" si="58"/>
        <v>17.005896503731744</v>
      </c>
      <c r="BA43" s="10">
        <f t="shared" si="59"/>
        <v>-44.340065989732814</v>
      </c>
      <c r="BB43" s="10">
        <f t="shared" si="60"/>
        <v>135.65993401026719</v>
      </c>
      <c r="BC43" s="48"/>
      <c r="BD43" s="46">
        <f t="shared" si="61"/>
        <v>17</v>
      </c>
      <c r="BE43" s="46">
        <f t="shared" si="62"/>
        <v>-44</v>
      </c>
      <c r="BF43" s="46">
        <f t="shared" si="63"/>
        <v>136</v>
      </c>
    </row>
    <row r="44" spans="1:58" x14ac:dyDescent="0.3">
      <c r="V44" s="29">
        <v>1.4</v>
      </c>
      <c r="W44" s="38">
        <f t="shared" si="47"/>
        <v>251.188643150958</v>
      </c>
      <c r="X44" s="30">
        <f t="shared" si="18"/>
        <v>3.5218251811136261</v>
      </c>
      <c r="Y44" s="31">
        <f t="shared" si="33"/>
        <v>-1.0423477887996606</v>
      </c>
      <c r="Z44" s="31">
        <f t="shared" si="34"/>
        <v>-27.51173436853508</v>
      </c>
      <c r="AA44" s="31">
        <f t="shared" si="35"/>
        <v>2.5855411511491736E-4</v>
      </c>
      <c r="AB44" s="31">
        <f t="shared" si="36"/>
        <v>-0.44208323878728739</v>
      </c>
      <c r="AC44" s="31">
        <f t="shared" si="48"/>
        <v>1.1780721916398567E-8</v>
      </c>
      <c r="AD44" s="31">
        <f t="shared" si="37"/>
        <v>2.9841210779351273E-3</v>
      </c>
      <c r="AE44" s="31">
        <f t="shared" si="49"/>
        <v>2.479735958209802</v>
      </c>
      <c r="AF44" s="31">
        <f t="shared" si="50"/>
        <v>-27.950833486244431</v>
      </c>
      <c r="AG44" s="31">
        <f t="shared" si="5"/>
        <v>92.110410468749379</v>
      </c>
      <c r="AH44" s="31">
        <f t="shared" si="38"/>
        <v>-82.80809336456096</v>
      </c>
      <c r="AI44" s="31">
        <f t="shared" si="39"/>
        <v>-89.995853153454391</v>
      </c>
      <c r="AJ44" s="31">
        <f t="shared" si="51"/>
        <v>11.099606568472002</v>
      </c>
      <c r="AK44" s="31">
        <f t="shared" si="40"/>
        <v>73.821858142210885</v>
      </c>
      <c r="AL44" s="32">
        <f t="shared" si="41"/>
        <v>-2.2810583850921E-4</v>
      </c>
      <c r="AM44" s="31">
        <f t="shared" si="42"/>
        <v>-0.41523769979042524</v>
      </c>
      <c r="AN44" s="31">
        <f t="shared" si="52"/>
        <v>20.40169556682191</v>
      </c>
      <c r="AO44" s="31">
        <f t="shared" si="53"/>
        <v>-16.589232711033929</v>
      </c>
      <c r="AP44" s="30">
        <f t="shared" si="11"/>
        <v>23.609121289162623</v>
      </c>
      <c r="AQ44" s="30">
        <f t="shared" si="12"/>
        <v>-29.542425094393248</v>
      </c>
      <c r="AR44" s="31">
        <f t="shared" si="54"/>
        <v>16.948127719801082</v>
      </c>
      <c r="AS44" s="33">
        <f t="shared" si="55"/>
        <v>-44.540066197278364</v>
      </c>
      <c r="AT44" s="31">
        <f t="shared" si="43"/>
        <v>2.7386900050112923E-13</v>
      </c>
      <c r="AU44" s="31">
        <f t="shared" si="44"/>
        <v>1.4399348970436775E-5</v>
      </c>
      <c r="AV44" s="32">
        <f t="shared" si="45"/>
        <v>0</v>
      </c>
      <c r="AW44" s="31">
        <f t="shared" si="46"/>
        <v>-4.7997829901456919E-7</v>
      </c>
      <c r="AX44" s="34">
        <f t="shared" si="56"/>
        <v>2.7386900050112923E-13</v>
      </c>
      <c r="AY44" s="35">
        <f t="shared" si="57"/>
        <v>1.3919370671422206E-5</v>
      </c>
      <c r="AZ44" s="10">
        <f t="shared" si="58"/>
        <v>16.948127719801356</v>
      </c>
      <c r="BA44" s="10">
        <f t="shared" si="59"/>
        <v>-44.540052277907691</v>
      </c>
      <c r="BB44" s="10">
        <f t="shared" si="60"/>
        <v>135.45994772209229</v>
      </c>
      <c r="BC44" s="37"/>
      <c r="BD44" s="46">
        <f t="shared" si="61"/>
        <v>17</v>
      </c>
      <c r="BE44" s="46">
        <f t="shared" si="62"/>
        <v>-45</v>
      </c>
      <c r="BF44" s="46">
        <f t="shared" si="63"/>
        <v>135</v>
      </c>
    </row>
    <row r="45" spans="1:58" x14ac:dyDescent="0.3">
      <c r="V45" s="29">
        <v>1.41</v>
      </c>
      <c r="W45" s="36">
        <f t="shared" si="47"/>
        <v>257.03957827688646</v>
      </c>
      <c r="X45" s="30">
        <f t="shared" si="18"/>
        <v>3.5218251811136261</v>
      </c>
      <c r="Y45" s="31">
        <f t="shared" si="33"/>
        <v>-1.0858034750762897</v>
      </c>
      <c r="Z45" s="31">
        <f t="shared" si="34"/>
        <v>-28.055786713545199</v>
      </c>
      <c r="AA45" s="31">
        <f t="shared" si="35"/>
        <v>2.7073901534631052E-4</v>
      </c>
      <c r="AB45" s="31">
        <f t="shared" si="36"/>
        <v>-0.45238025717455332</v>
      </c>
      <c r="AC45" s="31">
        <f t="shared" si="48"/>
        <v>1.2335929597185979E-8</v>
      </c>
      <c r="AD45" s="31">
        <f t="shared" si="37"/>
        <v>3.05363018703818E-3</v>
      </c>
      <c r="AE45" s="31">
        <f t="shared" si="49"/>
        <v>2.4362924573886122</v>
      </c>
      <c r="AF45" s="31">
        <f t="shared" si="50"/>
        <v>-28.505113340532713</v>
      </c>
      <c r="AG45" s="31">
        <f t="shared" si="5"/>
        <v>92.110410468749379</v>
      </c>
      <c r="AH45" s="31">
        <f t="shared" si="38"/>
        <v>-83.008093363537071</v>
      </c>
      <c r="AI45" s="31">
        <f t="shared" si="39"/>
        <v>-89.995947547205716</v>
      </c>
      <c r="AJ45" s="31">
        <f t="shared" si="51"/>
        <v>11.284405730326675</v>
      </c>
      <c r="AK45" s="31">
        <f t="shared" si="40"/>
        <v>74.171467056413164</v>
      </c>
      <c r="AL45" s="32">
        <f t="shared" si="41"/>
        <v>-2.3885583985950546E-4</v>
      </c>
      <c r="AM45" s="31">
        <f t="shared" si="42"/>
        <v>-0.42490947773378795</v>
      </c>
      <c r="AN45" s="31">
        <f t="shared" si="52"/>
        <v>20.386483979699122</v>
      </c>
      <c r="AO45" s="31">
        <f t="shared" si="53"/>
        <v>-16.249389968526341</v>
      </c>
      <c r="AP45" s="30">
        <f t="shared" si="11"/>
        <v>23.609121289162623</v>
      </c>
      <c r="AQ45" s="30">
        <f t="shared" si="12"/>
        <v>-29.542425094393248</v>
      </c>
      <c r="AR45" s="31">
        <f t="shared" si="54"/>
        <v>16.889472631857107</v>
      </c>
      <c r="AS45" s="33">
        <f t="shared" si="55"/>
        <v>-44.754503309059054</v>
      </c>
      <c r="AT45" s="31">
        <f t="shared" si="43"/>
        <v>2.8736958503287483E-13</v>
      </c>
      <c r="AU45" s="31">
        <f t="shared" si="44"/>
        <v>1.4734752894853035E-5</v>
      </c>
      <c r="AV45" s="32">
        <f t="shared" si="45"/>
        <v>0</v>
      </c>
      <c r="AW45" s="31">
        <f t="shared" si="46"/>
        <v>-4.9115842982844537E-7</v>
      </c>
      <c r="AX45" s="34">
        <f t="shared" si="56"/>
        <v>2.8736958503287483E-13</v>
      </c>
      <c r="AY45" s="35">
        <f t="shared" si="57"/>
        <v>1.4243594465024589E-5</v>
      </c>
      <c r="AZ45" s="10">
        <f t="shared" si="58"/>
        <v>16.889472631857394</v>
      </c>
      <c r="BA45" s="10">
        <f t="shared" si="59"/>
        <v>-44.75448906546459</v>
      </c>
      <c r="BB45" s="10">
        <f t="shared" si="60"/>
        <v>135.24551093453542</v>
      </c>
      <c r="BC45" s="48"/>
      <c r="BD45" s="46">
        <f t="shared" si="61"/>
        <v>17</v>
      </c>
      <c r="BE45" s="46">
        <f t="shared" si="62"/>
        <v>-45</v>
      </c>
      <c r="BF45" s="46">
        <f t="shared" si="63"/>
        <v>135</v>
      </c>
    </row>
    <row r="46" spans="1:58" x14ac:dyDescent="0.3">
      <c r="V46" s="29">
        <v>1.42</v>
      </c>
      <c r="W46" s="38">
        <f t="shared" si="47"/>
        <v>263.02679918953822</v>
      </c>
      <c r="X46" s="30">
        <f t="shared" si="18"/>
        <v>3.5218251811136261</v>
      </c>
      <c r="Y46" s="31">
        <f t="shared" si="33"/>
        <v>-1.1308458803252091</v>
      </c>
      <c r="Z46" s="31">
        <f t="shared" si="34"/>
        <v>-28.606868365651565</v>
      </c>
      <c r="AA46" s="31">
        <f t="shared" si="35"/>
        <v>2.8349813559225468E-4</v>
      </c>
      <c r="AB46" s="31">
        <f t="shared" si="36"/>
        <v>-0.4629170936747129</v>
      </c>
      <c r="AC46" s="31">
        <f t="shared" si="48"/>
        <v>1.2917305268031417E-8</v>
      </c>
      <c r="AD46" s="31">
        <f t="shared" si="37"/>
        <v>3.1247583712737041E-3</v>
      </c>
      <c r="AE46" s="31">
        <f t="shared" si="49"/>
        <v>2.3912628118413148</v>
      </c>
      <c r="AF46" s="31">
        <f t="shared" si="50"/>
        <v>-29.066660700955001</v>
      </c>
      <c r="AG46" s="31">
        <f t="shared" si="5"/>
        <v>92.110410468749379</v>
      </c>
      <c r="AH46" s="31">
        <f t="shared" si="38"/>
        <v>-83.208093362559254</v>
      </c>
      <c r="AI46" s="31">
        <f t="shared" si="39"/>
        <v>-89.996039792292962</v>
      </c>
      <c r="AJ46" s="31">
        <f t="shared" si="51"/>
        <v>11.4698392065863</v>
      </c>
      <c r="AK46" s="31">
        <f t="shared" si="40"/>
        <v>74.514290696629274</v>
      </c>
      <c r="AL46" s="32">
        <f t="shared" si="41"/>
        <v>-2.5011244464651539E-4</v>
      </c>
      <c r="AM46" s="31">
        <f t="shared" si="42"/>
        <v>-0.43480651525313396</v>
      </c>
      <c r="AN46" s="31">
        <f t="shared" si="52"/>
        <v>20.371906200331779</v>
      </c>
      <c r="AO46" s="31">
        <f t="shared" si="53"/>
        <v>-15.916555610916822</v>
      </c>
      <c r="AP46" s="30">
        <f t="shared" si="11"/>
        <v>23.609121289162623</v>
      </c>
      <c r="AQ46" s="30">
        <f t="shared" si="12"/>
        <v>-29.542425094393248</v>
      </c>
      <c r="AR46" s="31">
        <f t="shared" si="54"/>
        <v>16.829865206942468</v>
      </c>
      <c r="AS46" s="33">
        <f t="shared" si="55"/>
        <v>-44.983216311871821</v>
      </c>
      <c r="AT46" s="31">
        <f t="shared" si="43"/>
        <v>3.0087016956462034E-13</v>
      </c>
      <c r="AU46" s="31">
        <f t="shared" si="44"/>
        <v>1.5077969380291644E-5</v>
      </c>
      <c r="AV46" s="32">
        <f t="shared" si="45"/>
        <v>0</v>
      </c>
      <c r="AW46" s="31">
        <f t="shared" si="46"/>
        <v>-5.0259897934306652E-7</v>
      </c>
      <c r="AX46" s="34">
        <f t="shared" si="56"/>
        <v>3.0087016956462034E-13</v>
      </c>
      <c r="AY46" s="35">
        <f t="shared" si="57"/>
        <v>1.4575370400948577E-5</v>
      </c>
      <c r="AZ46" s="10">
        <f t="shared" si="58"/>
        <v>16.82986520694277</v>
      </c>
      <c r="BA46" s="10">
        <f t="shared" si="59"/>
        <v>-44.983201736501421</v>
      </c>
      <c r="BB46" s="10">
        <f t="shared" si="60"/>
        <v>135.01679826349857</v>
      </c>
      <c r="BC46" s="37"/>
      <c r="BD46" s="46">
        <f t="shared" si="61"/>
        <v>17</v>
      </c>
      <c r="BE46" s="46">
        <f t="shared" si="62"/>
        <v>-45</v>
      </c>
      <c r="BF46" s="46">
        <f t="shared" si="63"/>
        <v>135</v>
      </c>
    </row>
    <row r="47" spans="1:58" x14ac:dyDescent="0.3">
      <c r="V47" s="29">
        <v>1.43</v>
      </c>
      <c r="W47" s="36">
        <f t="shared" si="47"/>
        <v>269.15348039269156</v>
      </c>
      <c r="X47" s="30">
        <f t="shared" si="18"/>
        <v>3.5218251811136261</v>
      </c>
      <c r="Y47" s="31">
        <f t="shared" si="33"/>
        <v>-1.1775156675448808</v>
      </c>
      <c r="Z47" s="31">
        <f t="shared" si="34"/>
        <v>-29.164863627465888</v>
      </c>
      <c r="AA47" s="31">
        <f t="shared" si="35"/>
        <v>2.9685853447144231E-4</v>
      </c>
      <c r="AB47" s="31">
        <f t="shared" si="36"/>
        <v>-0.47369933220545624</v>
      </c>
      <c r="AC47" s="31">
        <f t="shared" si="48"/>
        <v>1.3526079410775029E-8</v>
      </c>
      <c r="AD47" s="31">
        <f t="shared" si="37"/>
        <v>3.1975433437455981E-3</v>
      </c>
      <c r="AE47" s="31">
        <f t="shared" si="49"/>
        <v>2.3446063856292962</v>
      </c>
      <c r="AF47" s="31">
        <f t="shared" si="50"/>
        <v>-29.635365416327598</v>
      </c>
      <c r="AG47" s="31">
        <f t="shared" si="5"/>
        <v>92.110410468749379</v>
      </c>
      <c r="AH47" s="31">
        <f t="shared" si="38"/>
        <v>-83.408093361625433</v>
      </c>
      <c r="AI47" s="31">
        <f t="shared" si="39"/>
        <v>-89.996129937625682</v>
      </c>
      <c r="AJ47" s="31">
        <f t="shared" si="51"/>
        <v>11.655882527333274</v>
      </c>
      <c r="AK47" s="31">
        <f t="shared" si="40"/>
        <v>74.850412605988907</v>
      </c>
      <c r="AL47" s="32">
        <f t="shared" si="41"/>
        <v>-2.6189952559976955E-4</v>
      </c>
      <c r="AM47" s="31">
        <f t="shared" si="42"/>
        <v>-0.44493405752496462</v>
      </c>
      <c r="AN47" s="31">
        <f t="shared" si="52"/>
        <v>20.357937734931621</v>
      </c>
      <c r="AO47" s="31">
        <f t="shared" si="53"/>
        <v>-15.590651389161739</v>
      </c>
      <c r="AP47" s="30">
        <f t="shared" si="11"/>
        <v>23.609121289162623</v>
      </c>
      <c r="AQ47" s="30">
        <f t="shared" si="12"/>
        <v>-29.542425094393248</v>
      </c>
      <c r="AR47" s="31">
        <f t="shared" si="54"/>
        <v>16.76924031533029</v>
      </c>
      <c r="AS47" s="33">
        <f t="shared" si="55"/>
        <v>-45.226016805489337</v>
      </c>
      <c r="AT47" s="31">
        <f t="shared" si="43"/>
        <v>3.162994090294724E-13</v>
      </c>
      <c r="AU47" s="31">
        <f t="shared" si="44"/>
        <v>1.5429180404676208E-5</v>
      </c>
      <c r="AV47" s="32">
        <f t="shared" si="45"/>
        <v>0</v>
      </c>
      <c r="AW47" s="31">
        <f t="shared" si="46"/>
        <v>-5.1430601348921933E-7</v>
      </c>
      <c r="AX47" s="34">
        <f t="shared" si="56"/>
        <v>3.162994090294724E-13</v>
      </c>
      <c r="AY47" s="35">
        <f t="shared" si="57"/>
        <v>1.4914874391186989E-5</v>
      </c>
      <c r="AZ47" s="10">
        <f t="shared" si="58"/>
        <v>16.769240315330606</v>
      </c>
      <c r="BA47" s="10">
        <f t="shared" si="59"/>
        <v>-45.226001890614945</v>
      </c>
      <c r="BB47" s="10">
        <f t="shared" si="60"/>
        <v>134.77399810938505</v>
      </c>
      <c r="BC47" s="48"/>
      <c r="BD47" s="46">
        <f t="shared" si="61"/>
        <v>17</v>
      </c>
      <c r="BE47" s="46">
        <f t="shared" si="62"/>
        <v>-45</v>
      </c>
      <c r="BF47" s="46">
        <f t="shared" si="63"/>
        <v>135</v>
      </c>
    </row>
    <row r="48" spans="1:58" x14ac:dyDescent="0.3">
      <c r="V48" s="29">
        <v>1.44</v>
      </c>
      <c r="W48" s="38">
        <f t="shared" si="47"/>
        <v>275.42287033381666</v>
      </c>
      <c r="X48" s="30">
        <f t="shared" si="18"/>
        <v>3.5218251811136261</v>
      </c>
      <c r="Y48" s="31">
        <f t="shared" si="33"/>
        <v>-1.2258532914411489</v>
      </c>
      <c r="Z48" s="31">
        <f t="shared" si="34"/>
        <v>-29.7296449273165</v>
      </c>
      <c r="AA48" s="31">
        <f t="shared" si="35"/>
        <v>3.1084854549972944E-4</v>
      </c>
      <c r="AB48" s="31">
        <f t="shared" si="36"/>
        <v>-0.48473268659589663</v>
      </c>
      <c r="AC48" s="31">
        <f t="shared" si="48"/>
        <v>1.41635422955592E-8</v>
      </c>
      <c r="AD48" s="31">
        <f t="shared" si="37"/>
        <v>3.2720236960087504E-3</v>
      </c>
      <c r="AE48" s="31">
        <f t="shared" si="49"/>
        <v>2.2962827523815195</v>
      </c>
      <c r="AF48" s="31">
        <f t="shared" si="50"/>
        <v>-30.211105590216388</v>
      </c>
      <c r="AG48" s="31">
        <f t="shared" si="5"/>
        <v>92.110410468749379</v>
      </c>
      <c r="AH48" s="31">
        <f t="shared" si="38"/>
        <v>-83.608093360733648</v>
      </c>
      <c r="AI48" s="31">
        <f t="shared" si="39"/>
        <v>-89.99621803100014</v>
      </c>
      <c r="AJ48" s="31">
        <f t="shared" si="51"/>
        <v>11.842512001931489</v>
      </c>
      <c r="AK48" s="31">
        <f t="shared" si="40"/>
        <v>75.179918422335305</v>
      </c>
      <c r="AL48" s="32">
        <f t="shared" si="41"/>
        <v>-2.7424208027991825E-4</v>
      </c>
      <c r="AM48" s="31">
        <f t="shared" si="42"/>
        <v>-0.4552974717734149</v>
      </c>
      <c r="AN48" s="31">
        <f t="shared" si="52"/>
        <v>20.34455486786694</v>
      </c>
      <c r="AO48" s="31">
        <f t="shared" si="53"/>
        <v>-15.27159708043825</v>
      </c>
      <c r="AP48" s="30">
        <f t="shared" si="11"/>
        <v>23.609121289162623</v>
      </c>
      <c r="AQ48" s="30">
        <f t="shared" si="12"/>
        <v>-29.542425094393248</v>
      </c>
      <c r="AR48" s="31">
        <f t="shared" si="54"/>
        <v>16.707533815017829</v>
      </c>
      <c r="AS48" s="33">
        <f t="shared" si="55"/>
        <v>-45.482702670654639</v>
      </c>
      <c r="AT48" s="31">
        <f t="shared" si="43"/>
        <v>3.297999935612179E-13</v>
      </c>
      <c r="AU48" s="31">
        <f t="shared" si="44"/>
        <v>1.5788572184740678E-5</v>
      </c>
      <c r="AV48" s="32">
        <f t="shared" si="45"/>
        <v>0</v>
      </c>
      <c r="AW48" s="31">
        <f t="shared" si="46"/>
        <v>-5.262857394913692E-7</v>
      </c>
      <c r="AX48" s="34">
        <f t="shared" si="56"/>
        <v>3.297999935612179E-13</v>
      </c>
      <c r="AY48" s="35">
        <f t="shared" si="57"/>
        <v>1.5262286445249309E-5</v>
      </c>
      <c r="AZ48" s="10">
        <f t="shared" si="58"/>
        <v>16.707533815018159</v>
      </c>
      <c r="BA48" s="10">
        <f t="shared" si="59"/>
        <v>-45.482687408368193</v>
      </c>
      <c r="BB48" s="10">
        <f t="shared" si="60"/>
        <v>134.51731259163182</v>
      </c>
      <c r="BC48" s="37"/>
      <c r="BD48" s="46">
        <f t="shared" si="61"/>
        <v>17</v>
      </c>
      <c r="BE48" s="46">
        <f t="shared" si="62"/>
        <v>-45</v>
      </c>
      <c r="BF48" s="46">
        <f t="shared" si="63"/>
        <v>135</v>
      </c>
    </row>
    <row r="49" spans="1:58" x14ac:dyDescent="0.3">
      <c r="V49" s="29">
        <v>1.45</v>
      </c>
      <c r="W49" s="36">
        <f t="shared" si="47"/>
        <v>281.83829312644548</v>
      </c>
      <c r="X49" s="30">
        <f t="shared" si="18"/>
        <v>3.5218251811136261</v>
      </c>
      <c r="Y49" s="31">
        <f t="shared" si="33"/>
        <v>-1.275898900083285</v>
      </c>
      <c r="Z49" s="31">
        <f t="shared" si="34"/>
        <v>-30.301072659518965</v>
      </c>
      <c r="AA49" s="31">
        <f t="shared" si="35"/>
        <v>3.2549783713365353E-4</v>
      </c>
      <c r="AB49" s="31">
        <f t="shared" si="36"/>
        <v>-0.49602300360153451</v>
      </c>
      <c r="AC49" s="31">
        <f t="shared" si="48"/>
        <v>1.4831049766793276E-8</v>
      </c>
      <c r="AD49" s="31">
        <f t="shared" si="37"/>
        <v>3.3482389185307874E-3</v>
      </c>
      <c r="AE49" s="31">
        <f t="shared" si="49"/>
        <v>2.2462517936985247</v>
      </c>
      <c r="AF49" s="31">
        <f t="shared" si="50"/>
        <v>-30.793747424201971</v>
      </c>
      <c r="AG49" s="31">
        <f t="shared" si="5"/>
        <v>92.110410468749379</v>
      </c>
      <c r="AH49" s="31">
        <f t="shared" si="38"/>
        <v>-83.808093359882008</v>
      </c>
      <c r="AI49" s="31">
        <f t="shared" si="39"/>
        <v>-89.996304119124602</v>
      </c>
      <c r="AJ49" s="31">
        <f t="shared" si="51"/>
        <v>12.029704707949698</v>
      </c>
      <c r="AK49" s="31">
        <f t="shared" si="40"/>
        <v>75.502895634919696</v>
      </c>
      <c r="AL49" s="32">
        <f t="shared" si="41"/>
        <v>-2.8716628404051268E-4</v>
      </c>
      <c r="AM49" s="31">
        <f t="shared" si="42"/>
        <v>-0.46590225010394026</v>
      </c>
      <c r="AN49" s="31">
        <f t="shared" si="52"/>
        <v>20.331734650533029</v>
      </c>
      <c r="AO49" s="31">
        <f t="shared" si="53"/>
        <v>-14.959310734308847</v>
      </c>
      <c r="AP49" s="30">
        <f t="shared" si="11"/>
        <v>23.609121289162623</v>
      </c>
      <c r="AQ49" s="30">
        <f t="shared" si="12"/>
        <v>-29.542425094393248</v>
      </c>
      <c r="AR49" s="31">
        <f t="shared" si="54"/>
        <v>16.64468263900093</v>
      </c>
      <c r="AS49" s="33">
        <f t="shared" si="55"/>
        <v>-45.753058158510818</v>
      </c>
      <c r="AT49" s="31">
        <f t="shared" si="43"/>
        <v>3.4522923302606991E-13</v>
      </c>
      <c r="AU49" s="31">
        <f t="shared" si="44"/>
        <v>1.6156335274763958E-5</v>
      </c>
      <c r="AV49" s="32">
        <f t="shared" si="45"/>
        <v>0</v>
      </c>
      <c r="AW49" s="31">
        <f t="shared" si="46"/>
        <v>-5.3854450915881286E-7</v>
      </c>
      <c r="AX49" s="34">
        <f t="shared" si="56"/>
        <v>3.4522923302606991E-13</v>
      </c>
      <c r="AY49" s="35">
        <f t="shared" si="57"/>
        <v>1.5617790765605147E-5</v>
      </c>
      <c r="AZ49" s="10">
        <f t="shared" si="58"/>
        <v>16.644682639001275</v>
      </c>
      <c r="BA49" s="10">
        <f t="shared" si="59"/>
        <v>-45.753042540720053</v>
      </c>
      <c r="BB49" s="10">
        <f t="shared" si="60"/>
        <v>134.24695745927994</v>
      </c>
      <c r="BC49" s="48"/>
      <c r="BD49" s="46">
        <f t="shared" si="61"/>
        <v>17</v>
      </c>
      <c r="BE49" s="46">
        <f t="shared" si="62"/>
        <v>-46</v>
      </c>
      <c r="BF49" s="46">
        <f t="shared" si="63"/>
        <v>134</v>
      </c>
    </row>
    <row r="50" spans="1:58" x14ac:dyDescent="0.3">
      <c r="A50" s="85" t="s">
        <v>112</v>
      </c>
      <c r="B50" s="85"/>
      <c r="V50" s="29">
        <v>1.46</v>
      </c>
      <c r="W50" s="38">
        <f t="shared" si="47"/>
        <v>288.40315031266067</v>
      </c>
      <c r="X50" s="30">
        <f t="shared" si="18"/>
        <v>3.5218251811136261</v>
      </c>
      <c r="Y50" s="31">
        <f t="shared" si="33"/>
        <v>-1.3276922328411391</v>
      </c>
      <c r="Z50" s="31">
        <f t="shared" si="34"/>
        <v>-30.878995063730887</v>
      </c>
      <c r="AA50" s="31">
        <f t="shared" si="35"/>
        <v>3.408374756517583E-4</v>
      </c>
      <c r="AB50" s="31">
        <f t="shared" si="36"/>
        <v>-0.50757626598865568</v>
      </c>
      <c r="AC50" s="31">
        <f t="shared" si="48"/>
        <v>1.5530015528533761E-8</v>
      </c>
      <c r="AD50" s="31">
        <f t="shared" si="37"/>
        <v>3.4262294216304365E-3</v>
      </c>
      <c r="AE50" s="31">
        <f t="shared" si="49"/>
        <v>2.1944738012781544</v>
      </c>
      <c r="AF50" s="31">
        <f t="shared" si="50"/>
        <v>-31.383145100297913</v>
      </c>
      <c r="AG50" s="31">
        <f t="shared" si="5"/>
        <v>92.110410468749379</v>
      </c>
      <c r="AH50" s="31">
        <f t="shared" si="38"/>
        <v>-84.008093359068695</v>
      </c>
      <c r="AI50" s="31">
        <f t="shared" si="39"/>
        <v>-89.996388247644106</v>
      </c>
      <c r="AJ50" s="31">
        <f t="shared" si="51"/>
        <v>12.217438478967452</v>
      </c>
      <c r="AK50" s="31">
        <f t="shared" si="40"/>
        <v>75.81943335316754</v>
      </c>
      <c r="AL50" s="32">
        <f t="shared" si="41"/>
        <v>-3.0069954553898923E-4</v>
      </c>
      <c r="AM50" s="31">
        <f t="shared" si="42"/>
        <v>-0.47675401240235221</v>
      </c>
      <c r="AN50" s="31">
        <f t="shared" si="52"/>
        <v>20.319454889102598</v>
      </c>
      <c r="AO50" s="31">
        <f t="shared" si="53"/>
        <v>-14.653708906878919</v>
      </c>
      <c r="AP50" s="30">
        <f t="shared" si="11"/>
        <v>23.609121289162623</v>
      </c>
      <c r="AQ50" s="30">
        <f t="shared" si="12"/>
        <v>-29.542425094393248</v>
      </c>
      <c r="AR50" s="31">
        <f t="shared" si="54"/>
        <v>16.580624885150126</v>
      </c>
      <c r="AS50" s="33">
        <f t="shared" si="55"/>
        <v>-46.036854007176828</v>
      </c>
      <c r="AT50" s="31">
        <f t="shared" si="43"/>
        <v>3.6258712742402843E-13</v>
      </c>
      <c r="AU50" s="31">
        <f t="shared" si="44"/>
        <v>1.6532664667604288E-5</v>
      </c>
      <c r="AV50" s="32">
        <f t="shared" si="45"/>
        <v>0</v>
      </c>
      <c r="AW50" s="31">
        <f t="shared" si="46"/>
        <v>-5.5108882225349156E-7</v>
      </c>
      <c r="AX50" s="34">
        <f t="shared" si="56"/>
        <v>3.6258712742402843E-13</v>
      </c>
      <c r="AY50" s="35">
        <f t="shared" si="57"/>
        <v>1.5981575845350795E-5</v>
      </c>
      <c r="AZ50" s="10">
        <f t="shared" si="58"/>
        <v>16.580624885150488</v>
      </c>
      <c r="BA50" s="10">
        <f t="shared" si="59"/>
        <v>-46.036838025600986</v>
      </c>
      <c r="BB50" s="10">
        <f t="shared" si="60"/>
        <v>133.96316197439901</v>
      </c>
      <c r="BC50" s="37"/>
      <c r="BD50" s="46">
        <f t="shared" si="61"/>
        <v>17</v>
      </c>
      <c r="BE50" s="46">
        <f t="shared" si="62"/>
        <v>-46</v>
      </c>
      <c r="BF50" s="46">
        <f t="shared" si="63"/>
        <v>134</v>
      </c>
    </row>
    <row r="51" spans="1:58" x14ac:dyDescent="0.3">
      <c r="A51" t="s">
        <v>113</v>
      </c>
      <c r="B51" s="41">
        <f>Sheet1!B51*10^-12</f>
        <v>1.1274918132819434E-16</v>
      </c>
      <c r="C51" t="s">
        <v>114</v>
      </c>
      <c r="V51" s="29">
        <v>1.47</v>
      </c>
      <c r="W51" s="36">
        <f t="shared" si="47"/>
        <v>295.12092266663865</v>
      </c>
      <c r="X51" s="30">
        <f t="shared" si="18"/>
        <v>3.5218251811136261</v>
      </c>
      <c r="Y51" s="31">
        <f t="shared" si="33"/>
        <v>-1.3812725149819636</v>
      </c>
      <c r="Z51" s="31">
        <f t="shared" si="34"/>
        <v>-31.46324814635442</v>
      </c>
      <c r="AA51" s="31">
        <f t="shared" si="35"/>
        <v>3.5689999098721767E-4</v>
      </c>
      <c r="AB51" s="31">
        <f t="shared" si="36"/>
        <v>-0.51939859568972935</v>
      </c>
      <c r="AC51" s="31">
        <f t="shared" si="48"/>
        <v>1.6261922716413851E-8</v>
      </c>
      <c r="AD51" s="31">
        <f t="shared" si="37"/>
        <v>3.5060365569036119E-3</v>
      </c>
      <c r="AE51" s="31">
        <f t="shared" si="49"/>
        <v>2.1409095823845723</v>
      </c>
      <c r="AF51" s="31">
        <f t="shared" si="50"/>
        <v>-31.979140705487247</v>
      </c>
      <c r="AG51" s="31">
        <f t="shared" si="5"/>
        <v>92.110410468749379</v>
      </c>
      <c r="AH51" s="31">
        <f t="shared" si="38"/>
        <v>-84.208093358291976</v>
      </c>
      <c r="AI51" s="31">
        <f t="shared" si="39"/>
        <v>-89.996470461164733</v>
      </c>
      <c r="AJ51" s="31">
        <f t="shared" si="51"/>
        <v>12.405691891401965</v>
      </c>
      <c r="AK51" s="31">
        <f t="shared" si="40"/>
        <v>76.129622087356381</v>
      </c>
      <c r="AL51" s="32">
        <f t="shared" si="41"/>
        <v>-3.1487056480190926E-4</v>
      </c>
      <c r="AM51" s="31">
        <f t="shared" si="42"/>
        <v>-0.48785850930068003</v>
      </c>
      <c r="AN51" s="31">
        <f t="shared" si="52"/>
        <v>20.307694131294568</v>
      </c>
      <c r="AO51" s="31">
        <f t="shared" si="53"/>
        <v>-14.354706883109033</v>
      </c>
      <c r="AP51" s="30">
        <f t="shared" si="11"/>
        <v>23.609121289162623</v>
      </c>
      <c r="AQ51" s="30">
        <f t="shared" si="12"/>
        <v>-29.542425094393248</v>
      </c>
      <c r="AR51" s="31">
        <f t="shared" si="54"/>
        <v>16.515299908448515</v>
      </c>
      <c r="AS51" s="33">
        <f t="shared" si="55"/>
        <v>-46.333847588596278</v>
      </c>
      <c r="AT51" s="31">
        <f t="shared" si="43"/>
        <v>3.7801636688888034E-13</v>
      </c>
      <c r="AU51" s="31">
        <f t="shared" si="44"/>
        <v>1.6917759898087069E-5</v>
      </c>
      <c r="AV51" s="32">
        <f t="shared" si="45"/>
        <v>0</v>
      </c>
      <c r="AW51" s="31">
        <f t="shared" si="46"/>
        <v>-5.6392532993625208E-7</v>
      </c>
      <c r="AX51" s="34">
        <f t="shared" si="56"/>
        <v>3.7801636688888034E-13</v>
      </c>
      <c r="AY51" s="35">
        <f t="shared" si="57"/>
        <v>1.6353834568150818E-5</v>
      </c>
      <c r="AZ51" s="10">
        <f t="shared" si="58"/>
        <v>16.515299908448892</v>
      </c>
      <c r="BA51" s="10">
        <f t="shared" si="59"/>
        <v>-46.333831234761711</v>
      </c>
      <c r="BB51" s="10">
        <f t="shared" si="60"/>
        <v>133.6661687652383</v>
      </c>
      <c r="BC51" s="48"/>
      <c r="BD51" s="46">
        <f t="shared" si="61"/>
        <v>17</v>
      </c>
      <c r="BE51" s="46">
        <f t="shared" si="62"/>
        <v>-46</v>
      </c>
      <c r="BF51" s="46">
        <f t="shared" si="63"/>
        <v>134</v>
      </c>
    </row>
    <row r="52" spans="1:58" x14ac:dyDescent="0.3">
      <c r="A52" t="s">
        <v>110</v>
      </c>
      <c r="B52" s="12">
        <f>B35*1000</f>
        <v>48700</v>
      </c>
      <c r="C52" t="s">
        <v>87</v>
      </c>
      <c r="V52" s="29">
        <v>1.48</v>
      </c>
      <c r="W52" s="38">
        <f t="shared" si="47"/>
        <v>301.99517204020162</v>
      </c>
      <c r="X52" s="30">
        <f t="shared" si="18"/>
        <v>3.5218251811136261</v>
      </c>
      <c r="Y52" s="31">
        <f t="shared" si="33"/>
        <v>-1.4366783493583337</v>
      </c>
      <c r="Z52" s="31">
        <f t="shared" si="34"/>
        <v>-32.0536556468005</v>
      </c>
      <c r="AA52" s="31">
        <f t="shared" si="35"/>
        <v>3.7371944567729331E-4</v>
      </c>
      <c r="AB52" s="31">
        <f t="shared" si="36"/>
        <v>-0.53149625703139425</v>
      </c>
      <c r="AC52" s="31">
        <f t="shared" si="48"/>
        <v>1.7028323897643324E-8</v>
      </c>
      <c r="AD52" s="31">
        <f t="shared" si="37"/>
        <v>3.5877026391485677E-3</v>
      </c>
      <c r="AE52" s="31">
        <f t="shared" si="49"/>
        <v>2.0855205682292937</v>
      </c>
      <c r="AF52" s="31">
        <f t="shared" si="50"/>
        <v>-32.581564201192741</v>
      </c>
      <c r="AG52" s="31">
        <f t="shared" si="5"/>
        <v>92.110410468749379</v>
      </c>
      <c r="AH52" s="31">
        <f t="shared" si="38"/>
        <v>-84.408093357550214</v>
      </c>
      <c r="AI52" s="31">
        <f t="shared" si="39"/>
        <v>-89.996550803277174</v>
      </c>
      <c r="AJ52" s="31">
        <f t="shared" si="51"/>
        <v>12.594444250485761</v>
      </c>
      <c r="AK52" s="31">
        <f t="shared" si="40"/>
        <v>76.43355354100126</v>
      </c>
      <c r="AL52" s="32">
        <f t="shared" si="41"/>
        <v>-3.2970939406843611E-4</v>
      </c>
      <c r="AM52" s="31">
        <f t="shared" si="42"/>
        <v>-0.49922162521136187</v>
      </c>
      <c r="AN52" s="31">
        <f t="shared" si="52"/>
        <v>20.296431652290856</v>
      </c>
      <c r="AO52" s="31">
        <f t="shared" si="53"/>
        <v>-14.062218887487276</v>
      </c>
      <c r="AP52" s="30">
        <f t="shared" si="11"/>
        <v>23.609121289162623</v>
      </c>
      <c r="AQ52" s="30">
        <f t="shared" si="12"/>
        <v>-29.542425094393248</v>
      </c>
      <c r="AR52" s="31">
        <f t="shared" si="54"/>
        <v>16.448648415289522</v>
      </c>
      <c r="AS52" s="33">
        <f t="shared" si="55"/>
        <v>-46.643783088680017</v>
      </c>
      <c r="AT52" s="31">
        <f t="shared" si="43"/>
        <v>3.9730291621994516E-13</v>
      </c>
      <c r="AU52" s="31">
        <f t="shared" si="44"/>
        <v>1.7311825148800833E-5</v>
      </c>
      <c r="AV52" s="32">
        <f t="shared" si="45"/>
        <v>0</v>
      </c>
      <c r="AW52" s="31">
        <f t="shared" si="46"/>
        <v>-5.7706083829337873E-7</v>
      </c>
      <c r="AX52" s="34">
        <f t="shared" si="56"/>
        <v>3.9730291621994516E-13</v>
      </c>
      <c r="AY52" s="35">
        <f t="shared" si="57"/>
        <v>1.6734764310507455E-5</v>
      </c>
      <c r="AZ52" s="10">
        <f t="shared" si="58"/>
        <v>16.44864841528992</v>
      </c>
      <c r="BA52" s="10">
        <f t="shared" si="59"/>
        <v>-46.643766353915709</v>
      </c>
      <c r="BB52" s="10">
        <f t="shared" si="60"/>
        <v>133.35623364608429</v>
      </c>
      <c r="BC52" s="37"/>
      <c r="BD52" s="46">
        <f t="shared" si="61"/>
        <v>16</v>
      </c>
      <c r="BE52" s="46">
        <f t="shared" si="62"/>
        <v>-47</v>
      </c>
      <c r="BF52" s="46">
        <f t="shared" si="63"/>
        <v>133</v>
      </c>
    </row>
    <row r="53" spans="1:58" x14ac:dyDescent="0.3">
      <c r="A53" t="s">
        <v>111</v>
      </c>
      <c r="B53">
        <f>(B11/B3-1)*B52</f>
        <v>1412300</v>
      </c>
      <c r="C53" s="39" t="s">
        <v>87</v>
      </c>
      <c r="V53" s="29">
        <v>1.49</v>
      </c>
      <c r="W53" s="36">
        <f t="shared" si="47"/>
        <v>309.0295432513592</v>
      </c>
      <c r="X53" s="30">
        <f t="shared" si="18"/>
        <v>3.5218251811136261</v>
      </c>
      <c r="Y53" s="31">
        <f t="shared" si="33"/>
        <v>-1.4939476056708294</v>
      </c>
      <c r="Z53" s="31">
        <f t="shared" si="34"/>
        <v>-32.650029051237453</v>
      </c>
      <c r="AA53" s="31">
        <f t="shared" si="35"/>
        <v>3.9133150702956002E-4</v>
      </c>
      <c r="AB53" s="31">
        <f t="shared" si="36"/>
        <v>-0.54387566003666388</v>
      </c>
      <c r="AC53" s="31">
        <f t="shared" si="48"/>
        <v>1.7830844928318318E-8</v>
      </c>
      <c r="AD53" s="31">
        <f t="shared" si="37"/>
        <v>3.6712709688017636E-3</v>
      </c>
      <c r="AE53" s="31">
        <f t="shared" si="49"/>
        <v>2.0282689247806709</v>
      </c>
      <c r="AF53" s="31">
        <f t="shared" si="50"/>
        <v>-33.190233440305313</v>
      </c>
      <c r="AG53" s="31">
        <f t="shared" si="5"/>
        <v>92.110410468749379</v>
      </c>
      <c r="AH53" s="31">
        <f t="shared" si="38"/>
        <v>-84.608093356841863</v>
      </c>
      <c r="AI53" s="31">
        <f t="shared" si="39"/>
        <v>-89.99662931657987</v>
      </c>
      <c r="AJ53" s="31">
        <f t="shared" si="51"/>
        <v>12.783675575516739</v>
      </c>
      <c r="AK53" s="31">
        <f t="shared" si="40"/>
        <v>76.731320414706019</v>
      </c>
      <c r="AL53" s="32">
        <f t="shared" si="41"/>
        <v>-3.4524750147115119E-4</v>
      </c>
      <c r="AM53" s="31">
        <f t="shared" si="42"/>
        <v>-0.51084938143130709</v>
      </c>
      <c r="AN53" s="31">
        <f t="shared" si="52"/>
        <v>20.285647439922784</v>
      </c>
      <c r="AO53" s="31">
        <f t="shared" si="53"/>
        <v>-13.776158283305158</v>
      </c>
      <c r="AP53" s="30">
        <f t="shared" si="11"/>
        <v>23.609121289162623</v>
      </c>
      <c r="AQ53" s="30">
        <f t="shared" si="12"/>
        <v>-29.542425094393248</v>
      </c>
      <c r="AR53" s="31">
        <f t="shared" si="54"/>
        <v>16.380612559472826</v>
      </c>
      <c r="AS53" s="33">
        <f t="shared" si="55"/>
        <v>-46.966391723610471</v>
      </c>
      <c r="AT53" s="31">
        <f t="shared" si="43"/>
        <v>4.1658946555101009E-13</v>
      </c>
      <c r="AU53" s="31">
        <f t="shared" si="44"/>
        <v>1.7715069358357601E-5</v>
      </c>
      <c r="AV53" s="32">
        <f t="shared" si="45"/>
        <v>0</v>
      </c>
      <c r="AW53" s="31">
        <f t="shared" si="46"/>
        <v>-5.9050231194527217E-7</v>
      </c>
      <c r="AX53" s="34">
        <f t="shared" si="56"/>
        <v>4.1658946555101009E-13</v>
      </c>
      <c r="AY53" s="35">
        <f t="shared" si="57"/>
        <v>1.7124567046412328E-5</v>
      </c>
      <c r="AZ53" s="10">
        <f t="shared" si="58"/>
        <v>16.380612559473242</v>
      </c>
      <c r="BA53" s="10">
        <f t="shared" si="59"/>
        <v>-46.966374599043426</v>
      </c>
      <c r="BB53" s="10">
        <f t="shared" si="60"/>
        <v>133.03362540095657</v>
      </c>
      <c r="BC53" s="48"/>
      <c r="BD53" s="46">
        <f t="shared" si="61"/>
        <v>16</v>
      </c>
      <c r="BE53" s="46">
        <f t="shared" si="62"/>
        <v>-47</v>
      </c>
      <c r="BF53" s="46">
        <f t="shared" si="63"/>
        <v>133</v>
      </c>
    </row>
    <row r="54" spans="1:58" x14ac:dyDescent="0.3">
      <c r="A54" t="s">
        <v>115</v>
      </c>
      <c r="B54">
        <f>1/2/PI()/B53/B51</f>
        <v>999493042.6171031</v>
      </c>
      <c r="C54" t="s">
        <v>93</v>
      </c>
      <c r="V54" s="29">
        <v>1.5</v>
      </c>
      <c r="W54" s="38">
        <f t="shared" si="47"/>
        <v>316.22776601683802</v>
      </c>
      <c r="X54" s="30">
        <f t="shared" si="18"/>
        <v>3.5218251811136261</v>
      </c>
      <c r="Y54" s="31">
        <f t="shared" si="33"/>
        <v>-1.5531173078397154</v>
      </c>
      <c r="Z54" s="31">
        <f t="shared" si="34"/>
        <v>-33.25216765621127</v>
      </c>
      <c r="AA54" s="31">
        <f t="shared" si="35"/>
        <v>4.0977352270893749E-4</v>
      </c>
      <c r="AB54" s="31">
        <f t="shared" si="36"/>
        <v>-0.5565433638030044</v>
      </c>
      <c r="AC54" s="31">
        <f t="shared" si="48"/>
        <v>1.8671186882076168E-8</v>
      </c>
      <c r="AD54" s="31">
        <f t="shared" si="37"/>
        <v>3.7567858548963116E-3</v>
      </c>
      <c r="AE54" s="31">
        <f t="shared" si="49"/>
        <v>1.9691176654678064</v>
      </c>
      <c r="AF54" s="31">
        <f t="shared" si="50"/>
        <v>-33.804954234159375</v>
      </c>
      <c r="AG54" s="31">
        <f t="shared" si="5"/>
        <v>92.110410468749379</v>
      </c>
      <c r="AH54" s="31">
        <f t="shared" si="38"/>
        <v>-84.808093356165386</v>
      </c>
      <c r="AI54" s="31">
        <f t="shared" si="39"/>
        <v>-89.996706042701618</v>
      </c>
      <c r="AJ54" s="31">
        <f t="shared" si="51"/>
        <v>12.973366584493789</v>
      </c>
      <c r="AK54" s="31">
        <f t="shared" si="40"/>
        <v>77.023016221206362</v>
      </c>
      <c r="AL54" s="32">
        <f t="shared" si="41"/>
        <v>-3.6151783773195352E-4</v>
      </c>
      <c r="AM54" s="31">
        <f t="shared" si="42"/>
        <v>-0.52274793931739505</v>
      </c>
      <c r="AN54" s="31">
        <f t="shared" si="52"/>
        <v>20.27532217924005</v>
      </c>
      <c r="AO54" s="31">
        <f t="shared" si="53"/>
        <v>-13.49643776081265</v>
      </c>
      <c r="AP54" s="30">
        <f t="shared" si="11"/>
        <v>23.609121289162623</v>
      </c>
      <c r="AQ54" s="30">
        <f t="shared" si="12"/>
        <v>-29.542425094393248</v>
      </c>
      <c r="AR54" s="31">
        <f t="shared" si="54"/>
        <v>16.31113603947723</v>
      </c>
      <c r="AS54" s="33">
        <f t="shared" si="55"/>
        <v>-47.301391994972022</v>
      </c>
      <c r="AT54" s="31">
        <f t="shared" si="43"/>
        <v>4.3587601488207481E-13</v>
      </c>
      <c r="AU54" s="31">
        <f t="shared" si="44"/>
        <v>1.8127706332174818E-5</v>
      </c>
      <c r="AV54" s="32">
        <f t="shared" si="45"/>
        <v>0</v>
      </c>
      <c r="AW54" s="31">
        <f t="shared" si="46"/>
        <v>-6.042568777391807E-7</v>
      </c>
      <c r="AX54" s="34">
        <f t="shared" si="56"/>
        <v>4.3587601488207481E-13</v>
      </c>
      <c r="AY54" s="35">
        <f t="shared" si="57"/>
        <v>1.7523449454435639E-5</v>
      </c>
      <c r="AZ54" s="10">
        <f t="shared" si="58"/>
        <v>16.311136039477667</v>
      </c>
      <c r="BA54" s="10">
        <f t="shared" si="59"/>
        <v>-47.301374471522564</v>
      </c>
      <c r="BB54" s="10">
        <f t="shared" si="60"/>
        <v>132.69862552847744</v>
      </c>
      <c r="BC54" s="37"/>
      <c r="BD54" s="46">
        <f t="shared" si="61"/>
        <v>16</v>
      </c>
      <c r="BE54" s="46">
        <f t="shared" si="62"/>
        <v>-47</v>
      </c>
      <c r="BF54" s="46">
        <f t="shared" si="63"/>
        <v>133</v>
      </c>
    </row>
    <row r="55" spans="1:58" x14ac:dyDescent="0.3">
      <c r="A55" t="s">
        <v>116</v>
      </c>
      <c r="B55">
        <f>1/2/PI()/(B53*B52/(B53+B52))/(B51)</f>
        <v>29984791278.513092</v>
      </c>
      <c r="C55" t="s">
        <v>93</v>
      </c>
      <c r="V55" s="29">
        <v>1.51</v>
      </c>
      <c r="W55" s="36">
        <f t="shared" si="47"/>
        <v>323.59365692962831</v>
      </c>
      <c r="X55" s="30">
        <f t="shared" si="18"/>
        <v>3.5218251811136261</v>
      </c>
      <c r="Y55" s="31">
        <f t="shared" si="33"/>
        <v>-1.6142235200679855</v>
      </c>
      <c r="Z55" s="31">
        <f t="shared" si="34"/>
        <v>-33.85985868424693</v>
      </c>
      <c r="AA55" s="31">
        <f t="shared" si="35"/>
        <v>4.2908459987817712E-4</v>
      </c>
      <c r="AB55" s="31">
        <f t="shared" si="36"/>
        <v>-0.56950607995798608</v>
      </c>
      <c r="AC55" s="31">
        <f t="shared" si="48"/>
        <v>1.9551131836060075E-8</v>
      </c>
      <c r="AD55" s="31">
        <f t="shared" si="37"/>
        <v>3.8442926385552196E-3</v>
      </c>
      <c r="AE55" s="31">
        <f t="shared" si="49"/>
        <v>1.9080307651966506</v>
      </c>
      <c r="AF55" s="31">
        <f t="shared" si="50"/>
        <v>-34.425520471566365</v>
      </c>
      <c r="AG55" s="31">
        <f t="shared" si="5"/>
        <v>92.110410468749379</v>
      </c>
      <c r="AH55" s="31">
        <f t="shared" si="38"/>
        <v>-85.008093355519335</v>
      </c>
      <c r="AI55" s="31">
        <f t="shared" si="39"/>
        <v>-89.996781022323631</v>
      </c>
      <c r="AJ55" s="31">
        <f t="shared" si="51"/>
        <v>13.163498678243343</v>
      </c>
      <c r="AK55" s="31">
        <f t="shared" si="40"/>
        <v>77.3087351113045</v>
      </c>
      <c r="AL55" s="32">
        <f t="shared" si="41"/>
        <v>-3.7855490598524036E-4</v>
      </c>
      <c r="AM55" s="31">
        <f t="shared" si="42"/>
        <v>-0.53492360353501822</v>
      </c>
      <c r="AN55" s="31">
        <f t="shared" si="52"/>
        <v>20.265437236567401</v>
      </c>
      <c r="AO55" s="31">
        <f t="shared" si="53"/>
        <v>-13.222969514554149</v>
      </c>
      <c r="AP55" s="30">
        <f t="shared" si="11"/>
        <v>23.609121289162623</v>
      </c>
      <c r="AQ55" s="30">
        <f t="shared" si="12"/>
        <v>-29.542425094393248</v>
      </c>
      <c r="AR55" s="31">
        <f t="shared" si="54"/>
        <v>16.240164196533424</v>
      </c>
      <c r="AS55" s="33">
        <f t="shared" si="55"/>
        <v>-47.648489986120516</v>
      </c>
      <c r="AT55" s="31">
        <f t="shared" si="43"/>
        <v>4.5516256421313963E-13</v>
      </c>
      <c r="AU55" s="31">
        <f t="shared" si="44"/>
        <v>1.854995485583791E-5</v>
      </c>
      <c r="AV55" s="32">
        <f t="shared" si="45"/>
        <v>0</v>
      </c>
      <c r="AW55" s="31">
        <f t="shared" si="46"/>
        <v>-6.1833182852795195E-7</v>
      </c>
      <c r="AX55" s="34">
        <f t="shared" si="56"/>
        <v>4.5516256421313963E-13</v>
      </c>
      <c r="AY55" s="35">
        <f t="shared" si="57"/>
        <v>1.7931623027309957E-5</v>
      </c>
      <c r="AZ55" s="10">
        <f t="shared" si="58"/>
        <v>16.240164196533879</v>
      </c>
      <c r="BA55" s="10">
        <f t="shared" si="59"/>
        <v>-47.648472054497489</v>
      </c>
      <c r="BB55" s="10">
        <f t="shared" si="60"/>
        <v>132.35152794550251</v>
      </c>
      <c r="BC55" s="48"/>
      <c r="BD55" s="46">
        <f t="shared" si="61"/>
        <v>16</v>
      </c>
      <c r="BE55" s="46">
        <f t="shared" si="62"/>
        <v>-48</v>
      </c>
      <c r="BF55" s="46">
        <f t="shared" si="63"/>
        <v>132</v>
      </c>
    </row>
    <row r="56" spans="1:58" x14ac:dyDescent="0.3">
      <c r="B56">
        <f>1/2/PI()/(B53*B52/(B53+B52))/(B51+0.000000000005)</f>
        <v>676136.88701373129</v>
      </c>
      <c r="V56" s="29">
        <v>1.52</v>
      </c>
      <c r="W56" s="38">
        <f t="shared" si="47"/>
        <v>331.13112148259125</v>
      </c>
      <c r="X56" s="30">
        <f t="shared" si="18"/>
        <v>3.5218251811136261</v>
      </c>
      <c r="Y56" s="31">
        <f t="shared" si="33"/>
        <v>-1.6773012322228553</v>
      </c>
      <c r="Z56" s="31">
        <f t="shared" si="34"/>
        <v>-34.472877453218736</v>
      </c>
      <c r="AA56" s="31">
        <f t="shared" si="35"/>
        <v>4.4930568804176304E-4</v>
      </c>
      <c r="AB56" s="31">
        <f t="shared" si="36"/>
        <v>-0.58277067619422551</v>
      </c>
      <c r="AC56" s="31">
        <f t="shared" si="48"/>
        <v>2.0472548656883777E-8</v>
      </c>
      <c r="AD56" s="31">
        <f t="shared" si="37"/>
        <v>3.9338377170318418E-3</v>
      </c>
      <c r="AE56" s="31">
        <f t="shared" si="49"/>
        <v>1.8449732750513612</v>
      </c>
      <c r="AF56" s="31">
        <f t="shared" si="50"/>
        <v>-35.051714291695923</v>
      </c>
      <c r="AG56" s="31">
        <f t="shared" si="5"/>
        <v>92.110410468749379</v>
      </c>
      <c r="AH56" s="31">
        <f t="shared" si="38"/>
        <v>-85.20809335490236</v>
      </c>
      <c r="AI56" s="31">
        <f t="shared" si="39"/>
        <v>-89.996854295201075</v>
      </c>
      <c r="AJ56" s="31">
        <f t="shared" si="51"/>
        <v>13.354053924134163</v>
      </c>
      <c r="AK56" s="31">
        <f t="shared" si="40"/>
        <v>77.588571710372037</v>
      </c>
      <c r="AL56" s="32">
        <f t="shared" si="41"/>
        <v>-3.9639483489460202E-4</v>
      </c>
      <c r="AM56" s="31">
        <f t="shared" si="42"/>
        <v>-0.54738282538129934</v>
      </c>
      <c r="AN56" s="31">
        <f t="shared" si="52"/>
        <v>20.255974643146288</v>
      </c>
      <c r="AO56" s="31">
        <f t="shared" si="53"/>
        <v>-12.955665410210338</v>
      </c>
      <c r="AP56" s="30">
        <f t="shared" si="11"/>
        <v>23.609121289162623</v>
      </c>
      <c r="AQ56" s="30">
        <f t="shared" si="12"/>
        <v>-29.542425094393248</v>
      </c>
      <c r="AR56" s="31">
        <f t="shared" si="54"/>
        <v>16.167644112967029</v>
      </c>
      <c r="AS56" s="33">
        <f t="shared" si="55"/>
        <v>-48.00737970190626</v>
      </c>
      <c r="AT56" s="31">
        <f t="shared" si="43"/>
        <v>4.7637776847731076E-13</v>
      </c>
      <c r="AU56" s="31">
        <f t="shared" si="44"/>
        <v>1.8982038811103256E-5</v>
      </c>
      <c r="AV56" s="32">
        <f t="shared" si="45"/>
        <v>0</v>
      </c>
      <c r="AW56" s="31">
        <f t="shared" si="46"/>
        <v>-6.3273462703679842E-7</v>
      </c>
      <c r="AX56" s="34">
        <f t="shared" si="56"/>
        <v>4.7637776847731076E-13</v>
      </c>
      <c r="AY56" s="35">
        <f t="shared" si="57"/>
        <v>1.8349304184066458E-5</v>
      </c>
      <c r="AZ56" s="10">
        <f t="shared" si="58"/>
        <v>16.167644112967505</v>
      </c>
      <c r="BA56" s="10">
        <f t="shared" si="59"/>
        <v>-48.007361352602075</v>
      </c>
      <c r="BB56" s="10">
        <f t="shared" si="60"/>
        <v>131.99263864739794</v>
      </c>
      <c r="BC56" s="37"/>
      <c r="BD56" s="46">
        <f t="shared" si="61"/>
        <v>16</v>
      </c>
      <c r="BE56" s="46">
        <f t="shared" si="62"/>
        <v>-48</v>
      </c>
      <c r="BF56" s="46">
        <f t="shared" si="63"/>
        <v>132</v>
      </c>
    </row>
    <row r="57" spans="1:58" x14ac:dyDescent="0.3">
      <c r="A57" s="85" t="s">
        <v>117</v>
      </c>
      <c r="B57" s="85"/>
      <c r="V57" s="29">
        <v>1.53</v>
      </c>
      <c r="W57" s="36">
        <f t="shared" si="47"/>
        <v>338.84415613920271</v>
      </c>
      <c r="X57" s="30">
        <f t="shared" si="18"/>
        <v>3.5218251811136261</v>
      </c>
      <c r="Y57" s="31">
        <f t="shared" si="33"/>
        <v>-1.7423842452034148</v>
      </c>
      <c r="Z57" s="31">
        <f t="shared" si="34"/>
        <v>-35.090987600915625</v>
      </c>
      <c r="AA57" s="31">
        <f t="shared" si="35"/>
        <v>4.7047966581836094E-4</v>
      </c>
      <c r="AB57" s="31">
        <f t="shared" si="36"/>
        <v>-0.59634417988538735</v>
      </c>
      <c r="AC57" s="31">
        <f t="shared" si="48"/>
        <v>2.1437391071976493E-8</v>
      </c>
      <c r="AD57" s="31">
        <f t="shared" si="37"/>
        <v>4.0254685683103007E-3</v>
      </c>
      <c r="AE57" s="31">
        <f t="shared" si="49"/>
        <v>1.7799114370134206</v>
      </c>
      <c r="AF57" s="31">
        <f t="shared" si="50"/>
        <v>-35.683306312232702</v>
      </c>
      <c r="AG57" s="31">
        <f t="shared" si="5"/>
        <v>92.110410468749379</v>
      </c>
      <c r="AH57" s="31">
        <f t="shared" si="38"/>
        <v>-85.408093354313181</v>
      </c>
      <c r="AI57" s="31">
        <f t="shared" si="39"/>
        <v>-89.996925900184209</v>
      </c>
      <c r="AJ57" s="31">
        <f t="shared" si="51"/>
        <v>13.545015039470169</v>
      </c>
      <c r="AK57" s="31">
        <f t="shared" si="40"/>
        <v>77.862620965081447</v>
      </c>
      <c r="AL57" s="32">
        <f t="shared" si="41"/>
        <v>-4.1507545520519206E-4</v>
      </c>
      <c r="AM57" s="31">
        <f t="shared" si="42"/>
        <v>-0.56013220618465431</v>
      </c>
      <c r="AN57" s="31">
        <f t="shared" si="52"/>
        <v>20.246917078451162</v>
      </c>
      <c r="AO57" s="31">
        <f t="shared" si="53"/>
        <v>-12.694437141287416</v>
      </c>
      <c r="AP57" s="30">
        <f t="shared" si="11"/>
        <v>23.609121289162623</v>
      </c>
      <c r="AQ57" s="30">
        <f t="shared" si="12"/>
        <v>-29.542425094393248</v>
      </c>
      <c r="AR57" s="31">
        <f t="shared" si="54"/>
        <v>16.093524710233954</v>
      </c>
      <c r="AS57" s="33">
        <f t="shared" si="55"/>
        <v>-48.377743453520118</v>
      </c>
      <c r="AT57" s="31">
        <f t="shared" si="43"/>
        <v>4.9952162767458835E-13</v>
      </c>
      <c r="AU57" s="31">
        <f t="shared" si="44"/>
        <v>1.9424187294603227E-5</v>
      </c>
      <c r="AV57" s="32">
        <f t="shared" si="45"/>
        <v>0</v>
      </c>
      <c r="AW57" s="31">
        <f t="shared" si="46"/>
        <v>-6.4747290982013238E-7</v>
      </c>
      <c r="AX57" s="34">
        <f t="shared" si="56"/>
        <v>4.9952162767458835E-13</v>
      </c>
      <c r="AY57" s="35">
        <f t="shared" si="57"/>
        <v>1.8776714384783094E-5</v>
      </c>
      <c r="AZ57" s="10">
        <f t="shared" si="58"/>
        <v>16.093524710234455</v>
      </c>
      <c r="BA57" s="10">
        <f t="shared" si="59"/>
        <v>-48.377724676805734</v>
      </c>
      <c r="BB57" s="10">
        <f t="shared" si="60"/>
        <v>131.62227532319426</v>
      </c>
      <c r="BC57" s="48"/>
      <c r="BD57" s="46">
        <f t="shared" si="61"/>
        <v>16</v>
      </c>
      <c r="BE57" s="46">
        <f t="shared" si="62"/>
        <v>-48</v>
      </c>
      <c r="BF57" s="46">
        <f t="shared" si="63"/>
        <v>132</v>
      </c>
    </row>
    <row r="58" spans="1:58" x14ac:dyDescent="0.3">
      <c r="A58" t="s">
        <v>118</v>
      </c>
      <c r="B58" s="12" t="s">
        <v>121</v>
      </c>
      <c r="C58" s="39" t="s">
        <v>87</v>
      </c>
      <c r="V58" s="29">
        <v>1.54</v>
      </c>
      <c r="W58" s="38">
        <f t="shared" si="47"/>
        <v>346.73685045253183</v>
      </c>
      <c r="X58" s="30">
        <f t="shared" si="18"/>
        <v>3.5218251811136261</v>
      </c>
      <c r="Y58" s="31">
        <f t="shared" si="33"/>
        <v>-1.8095050569973599</v>
      </c>
      <c r="Z58" s="31">
        <f t="shared" si="34"/>
        <v>-35.713941365826706</v>
      </c>
      <c r="AA58" s="31">
        <f t="shared" si="35"/>
        <v>4.926514317801072E-4</v>
      </c>
      <c r="AB58" s="31">
        <f t="shared" si="36"/>
        <v>-0.61023378178504128</v>
      </c>
      <c r="AC58" s="31">
        <f t="shared" si="48"/>
        <v>2.2447703455547559E-8</v>
      </c>
      <c r="AD58" s="31">
        <f t="shared" si="37"/>
        <v>4.1192337762789473E-3</v>
      </c>
      <c r="AE58" s="31">
        <f t="shared" si="49"/>
        <v>1.7128127979957497</v>
      </c>
      <c r="AF58" s="31">
        <f t="shared" si="50"/>
        <v>-36.320055913835468</v>
      </c>
      <c r="AG58" s="31">
        <f t="shared" si="5"/>
        <v>92.110410468749379</v>
      </c>
      <c r="AH58" s="31">
        <f t="shared" si="38"/>
        <v>-85.60809335375049</v>
      </c>
      <c r="AI58" s="31">
        <f t="shared" si="39"/>
        <v>-89.996995875238952</v>
      </c>
      <c r="AJ58" s="31">
        <f t="shared" si="51"/>
        <v>13.736365374643913</v>
      </c>
      <c r="AK58" s="31">
        <f t="shared" si="40"/>
        <v>78.130978000012092</v>
      </c>
      <c r="AL58" s="32">
        <f t="shared" si="41"/>
        <v>-4.3463637990868699E-4</v>
      </c>
      <c r="AM58" s="31">
        <f t="shared" si="42"/>
        <v>-0.57317850078240318</v>
      </c>
      <c r="AN58" s="31">
        <f t="shared" si="52"/>
        <v>20.238247853262894</v>
      </c>
      <c r="AO58" s="31">
        <f t="shared" si="53"/>
        <v>-12.439196376009262</v>
      </c>
      <c r="AP58" s="30">
        <f t="shared" si="11"/>
        <v>23.609121289162623</v>
      </c>
      <c r="AQ58" s="30">
        <f t="shared" si="12"/>
        <v>-29.542425094393248</v>
      </c>
      <c r="AR58" s="31">
        <f t="shared" si="54"/>
        <v>16.017756846028018</v>
      </c>
      <c r="AS58" s="33">
        <f t="shared" si="55"/>
        <v>-48.759252289844731</v>
      </c>
      <c r="AT58" s="31">
        <f t="shared" si="43"/>
        <v>5.2266548687186594E-13</v>
      </c>
      <c r="AU58" s="31">
        <f t="shared" si="44"/>
        <v>1.9876634739316308E-5</v>
      </c>
      <c r="AV58" s="32">
        <f t="shared" si="45"/>
        <v>0</v>
      </c>
      <c r="AW58" s="31">
        <f t="shared" si="46"/>
        <v>-6.6255449131057013E-7</v>
      </c>
      <c r="AX58" s="34">
        <f t="shared" si="56"/>
        <v>5.2266548687186594E-13</v>
      </c>
      <c r="AY58" s="35">
        <f t="shared" si="57"/>
        <v>1.9214080248005739E-5</v>
      </c>
      <c r="AZ58" s="10">
        <f t="shared" si="58"/>
        <v>16.01775684602854</v>
      </c>
      <c r="BA58" s="10">
        <f t="shared" si="59"/>
        <v>-48.759233075764485</v>
      </c>
      <c r="BB58" s="10">
        <f t="shared" si="60"/>
        <v>131.24076692423552</v>
      </c>
      <c r="BC58" s="37"/>
      <c r="BD58" s="46">
        <f t="shared" si="61"/>
        <v>16</v>
      </c>
      <c r="BE58" s="46">
        <f t="shared" si="62"/>
        <v>-49</v>
      </c>
      <c r="BF58" s="46">
        <f t="shared" si="63"/>
        <v>131</v>
      </c>
    </row>
    <row r="59" spans="1:58" x14ac:dyDescent="0.3">
      <c r="A59" t="s">
        <v>119</v>
      </c>
      <c r="B59" s="12" t="s">
        <v>121</v>
      </c>
      <c r="C59" t="s">
        <v>114</v>
      </c>
      <c r="V59" s="29">
        <v>1.55</v>
      </c>
      <c r="W59" s="36">
        <f t="shared" si="47"/>
        <v>354.81338923357555</v>
      </c>
      <c r="X59" s="30">
        <f t="shared" si="18"/>
        <v>3.5218251811136261</v>
      </c>
      <c r="Y59" s="31">
        <f t="shared" si="33"/>
        <v>-1.8786947501591245</v>
      </c>
      <c r="Z59" s="31">
        <f t="shared" si="34"/>
        <v>-36.341479924735303</v>
      </c>
      <c r="AA59" s="31">
        <f t="shared" si="35"/>
        <v>5.1586799956062474E-4</v>
      </c>
      <c r="AB59" s="31">
        <f t="shared" si="36"/>
        <v>-0.62444683981020122</v>
      </c>
      <c r="AC59" s="31">
        <f t="shared" si="48"/>
        <v>2.3505630471860925E-8</v>
      </c>
      <c r="AD59" s="31">
        <f t="shared" si="37"/>
        <v>4.2151830564901649E-3</v>
      </c>
      <c r="AE59" s="31">
        <f t="shared" si="49"/>
        <v>1.6436463224596929</v>
      </c>
      <c r="AF59" s="31">
        <f t="shared" si="50"/>
        <v>-36.96171158148902</v>
      </c>
      <c r="AG59" s="31">
        <f t="shared" si="5"/>
        <v>92.110410468749379</v>
      </c>
      <c r="AH59" s="31">
        <f t="shared" si="38"/>
        <v>-85.808093353213138</v>
      </c>
      <c r="AI59" s="31">
        <f t="shared" si="39"/>
        <v>-89.997064257466988</v>
      </c>
      <c r="AJ59" s="31">
        <f t="shared" si="51"/>
        <v>13.928088896126143</v>
      </c>
      <c r="AK59" s="31">
        <f t="shared" si="40"/>
        <v>78.393737983766798</v>
      </c>
      <c r="AL59" s="32">
        <f t="shared" si="41"/>
        <v>-4.551190881611498E-4</v>
      </c>
      <c r="AM59" s="31">
        <f t="shared" si="42"/>
        <v>-0.58652862107816428</v>
      </c>
      <c r="AN59" s="31">
        <f t="shared" si="52"/>
        <v>20.22995089257422</v>
      </c>
      <c r="AO59" s="31">
        <f t="shared" si="53"/>
        <v>-12.189854894778355</v>
      </c>
      <c r="AP59" s="30">
        <f t="shared" si="11"/>
        <v>23.609121289162623</v>
      </c>
      <c r="AQ59" s="30">
        <f t="shared" si="12"/>
        <v>-29.542425094393248</v>
      </c>
      <c r="AR59" s="31">
        <f t="shared" si="54"/>
        <v>15.940293409803285</v>
      </c>
      <c r="AS59" s="33">
        <f t="shared" si="55"/>
        <v>-49.151566476267377</v>
      </c>
      <c r="AT59" s="31">
        <f t="shared" si="43"/>
        <v>5.4773800100224978E-13</v>
      </c>
      <c r="AU59" s="31">
        <f t="shared" si="44"/>
        <v>2.0339621038866525E-5</v>
      </c>
      <c r="AV59" s="32">
        <f t="shared" si="45"/>
        <v>0</v>
      </c>
      <c r="AW59" s="31">
        <f t="shared" si="46"/>
        <v>-6.7798736796224608E-7</v>
      </c>
      <c r="AX59" s="34">
        <f t="shared" si="56"/>
        <v>5.4773800100224978E-13</v>
      </c>
      <c r="AY59" s="35">
        <f t="shared" si="57"/>
        <v>1.9661633670904279E-5</v>
      </c>
      <c r="AZ59" s="10">
        <f t="shared" si="58"/>
        <v>15.940293409803832</v>
      </c>
      <c r="BA59" s="10">
        <f t="shared" si="59"/>
        <v>-49.151546814633704</v>
      </c>
      <c r="BB59" s="10">
        <f t="shared" si="60"/>
        <v>130.84845318536628</v>
      </c>
      <c r="BC59" s="48"/>
      <c r="BD59" s="46">
        <f t="shared" si="61"/>
        <v>16</v>
      </c>
      <c r="BE59" s="46">
        <f t="shared" si="62"/>
        <v>-49</v>
      </c>
      <c r="BF59" s="46">
        <f t="shared" si="63"/>
        <v>131</v>
      </c>
    </row>
    <row r="60" spans="1:58" x14ac:dyDescent="0.3">
      <c r="A60" t="s">
        <v>120</v>
      </c>
      <c r="B60" t="e">
        <f>1/2/PI()/B58/B59</f>
        <v>#VALUE!</v>
      </c>
      <c r="C60" t="s">
        <v>93</v>
      </c>
      <c r="V60" s="29">
        <v>1.56</v>
      </c>
      <c r="W60" s="38">
        <f t="shared" si="47"/>
        <v>363.07805477010157</v>
      </c>
      <c r="X60" s="30">
        <f t="shared" si="18"/>
        <v>3.5218251811136261</v>
      </c>
      <c r="Y60" s="31">
        <f t="shared" si="33"/>
        <v>-1.9499828814641595</v>
      </c>
      <c r="Z60" s="31">
        <f t="shared" si="34"/>
        <v>-36.973333787243114</v>
      </c>
      <c r="AA60" s="31">
        <f t="shared" si="35"/>
        <v>5.4017859744708691E-4</v>
      </c>
      <c r="AB60" s="31">
        <f t="shared" si="36"/>
        <v>-0.63899088291142048</v>
      </c>
      <c r="AC60" s="31">
        <f t="shared" si="48"/>
        <v>2.4613417075234956E-8</v>
      </c>
      <c r="AD60" s="31">
        <f t="shared" si="37"/>
        <v>4.3133672825202097E-3</v>
      </c>
      <c r="AE60" s="31">
        <f t="shared" si="49"/>
        <v>1.5723825028603307</v>
      </c>
      <c r="AF60" s="31">
        <f t="shared" si="50"/>
        <v>-37.608011302872015</v>
      </c>
      <c r="AG60" s="31">
        <f t="shared" si="5"/>
        <v>92.110410468749379</v>
      </c>
      <c r="AH60" s="31">
        <f t="shared" si="38"/>
        <v>-86.008093352699987</v>
      </c>
      <c r="AI60" s="31">
        <f t="shared" si="39"/>
        <v>-89.997131083125481</v>
      </c>
      <c r="AJ60" s="31">
        <f t="shared" si="51"/>
        <v>14.120170169360433</v>
      </c>
      <c r="AK60" s="31">
        <f t="shared" si="40"/>
        <v>78.650996004229029</v>
      </c>
      <c r="AL60" s="32">
        <f t="shared" si="41"/>
        <v>-4.7656701317323286E-4</v>
      </c>
      <c r="AM60" s="31">
        <f t="shared" si="42"/>
        <v>-0.60018963968080463</v>
      </c>
      <c r="AN60" s="31">
        <f t="shared" si="52"/>
        <v>20.222010718396653</v>
      </c>
      <c r="AO60" s="31">
        <f t="shared" si="53"/>
        <v>-11.946324718577257</v>
      </c>
      <c r="AP60" s="30">
        <f t="shared" si="11"/>
        <v>23.609121289162623</v>
      </c>
      <c r="AQ60" s="30">
        <f t="shared" si="12"/>
        <v>-29.542425094393248</v>
      </c>
      <c r="AR60" s="31">
        <f t="shared" si="54"/>
        <v>15.861089416026363</v>
      </c>
      <c r="AS60" s="33">
        <f t="shared" si="55"/>
        <v>-49.554336021449274</v>
      </c>
      <c r="AT60" s="31">
        <f t="shared" si="43"/>
        <v>5.7281051513263362E-13</v>
      </c>
      <c r="AU60" s="31">
        <f t="shared" si="44"/>
        <v>2.0813391674718275E-5</v>
      </c>
      <c r="AV60" s="32">
        <f t="shared" si="45"/>
        <v>0</v>
      </c>
      <c r="AW60" s="31">
        <f t="shared" si="46"/>
        <v>-6.9377972249063977E-7</v>
      </c>
      <c r="AX60" s="34">
        <f t="shared" si="56"/>
        <v>5.7281051513263362E-13</v>
      </c>
      <c r="AY60" s="35">
        <f t="shared" si="57"/>
        <v>2.0119611952227636E-5</v>
      </c>
      <c r="AZ60" s="10">
        <f t="shared" si="58"/>
        <v>15.861089416026935</v>
      </c>
      <c r="BA60" s="10">
        <f t="shared" si="59"/>
        <v>-49.55431590183732</v>
      </c>
      <c r="BB60" s="10">
        <f t="shared" si="60"/>
        <v>130.44568409816267</v>
      </c>
      <c r="BC60" s="37"/>
      <c r="BD60" s="46">
        <f t="shared" si="61"/>
        <v>16</v>
      </c>
      <c r="BE60" s="46">
        <f t="shared" si="62"/>
        <v>-50</v>
      </c>
      <c r="BF60" s="46">
        <f t="shared" si="63"/>
        <v>130</v>
      </c>
    </row>
    <row r="61" spans="1:58" x14ac:dyDescent="0.3">
      <c r="V61" s="29">
        <v>1.57</v>
      </c>
      <c r="W61" s="36">
        <f t="shared" si="47"/>
        <v>371.53522909717276</v>
      </c>
      <c r="X61" s="30">
        <f t="shared" si="18"/>
        <v>3.5218251811136261</v>
      </c>
      <c r="Y61" s="31">
        <f t="shared" si="33"/>
        <v>-2.0233973745088472</v>
      </c>
      <c r="Z61" s="31">
        <f t="shared" si="34"/>
        <v>-37.609223246851492</v>
      </c>
      <c r="AA61" s="31">
        <f t="shared" si="35"/>
        <v>5.656347726600184E-4</v>
      </c>
      <c r="AB61" s="31">
        <f t="shared" si="36"/>
        <v>-0.65387361503134056</v>
      </c>
      <c r="AC61" s="31">
        <f t="shared" si="48"/>
        <v>2.5773412367352138E-8</v>
      </c>
      <c r="AD61" s="31">
        <f t="shared" si="37"/>
        <v>4.4138385129430342E-3</v>
      </c>
      <c r="AE61" s="31">
        <f t="shared" si="49"/>
        <v>1.4989934671508511</v>
      </c>
      <c r="AF61" s="31">
        <f t="shared" si="50"/>
        <v>-38.25868302336989</v>
      </c>
      <c r="AG61" s="31">
        <f t="shared" si="5"/>
        <v>92.110410468749379</v>
      </c>
      <c r="AH61" s="31">
        <f t="shared" si="38"/>
        <v>-86.208093352209914</v>
      </c>
      <c r="AI61" s="31">
        <f t="shared" si="39"/>
        <v>-89.997196387646298</v>
      </c>
      <c r="AJ61" s="31">
        <f t="shared" si="51"/>
        <v>14.312594341625333</v>
      </c>
      <c r="AK61" s="31">
        <f t="shared" si="40"/>
        <v>78.902846952585861</v>
      </c>
      <c r="AL61" s="32">
        <f t="shared" si="41"/>
        <v>-4.9902563422566716E-4</v>
      </c>
      <c r="AM61" s="31">
        <f t="shared" si="42"/>
        <v>-0.61416879362674981</v>
      </c>
      <c r="AN61" s="31">
        <f t="shared" si="52"/>
        <v>20.214412432530573</v>
      </c>
      <c r="AO61" s="31">
        <f t="shared" si="53"/>
        <v>-11.708518228687186</v>
      </c>
      <c r="AP61" s="30">
        <f t="shared" si="11"/>
        <v>23.609121289162623</v>
      </c>
      <c r="AQ61" s="30">
        <f t="shared" si="12"/>
        <v>-29.542425094393248</v>
      </c>
      <c r="AR61" s="31">
        <f t="shared" si="54"/>
        <v>15.7801020944508</v>
      </c>
      <c r="AS61" s="33">
        <f t="shared" si="55"/>
        <v>-49.96720125205708</v>
      </c>
      <c r="AT61" s="31">
        <f t="shared" si="43"/>
        <v>5.9981168419612392E-13</v>
      </c>
      <c r="AU61" s="31">
        <f t="shared" si="44"/>
        <v>2.1298197846333756E-5</v>
      </c>
      <c r="AV61" s="32">
        <f t="shared" si="45"/>
        <v>0</v>
      </c>
      <c r="AW61" s="31">
        <f t="shared" si="46"/>
        <v>-7.0993992821115787E-7</v>
      </c>
      <c r="AX61" s="34">
        <f t="shared" si="56"/>
        <v>5.9981168419612392E-13</v>
      </c>
      <c r="AY61" s="35">
        <f t="shared" si="57"/>
        <v>2.0588257918122599E-5</v>
      </c>
      <c r="AZ61" s="10">
        <f t="shared" si="58"/>
        <v>15.780102094451401</v>
      </c>
      <c r="BA61" s="10">
        <f t="shared" si="59"/>
        <v>-49.967180663799162</v>
      </c>
      <c r="BB61" s="10">
        <f t="shared" si="60"/>
        <v>130.03281933620084</v>
      </c>
      <c r="BC61" s="48"/>
      <c r="BD61" s="46">
        <f t="shared" si="61"/>
        <v>16</v>
      </c>
      <c r="BE61" s="46">
        <f t="shared" si="62"/>
        <v>-50</v>
      </c>
      <c r="BF61" s="46">
        <f t="shared" si="63"/>
        <v>130</v>
      </c>
    </row>
    <row r="62" spans="1:58" x14ac:dyDescent="0.3">
      <c r="V62" s="29">
        <v>1.58</v>
      </c>
      <c r="W62" s="38">
        <f t="shared" si="47"/>
        <v>380.1893963205614</v>
      </c>
      <c r="X62" s="30">
        <f t="shared" si="18"/>
        <v>3.5218251811136261</v>
      </c>
      <c r="Y62" s="31">
        <f t="shared" si="33"/>
        <v>-2.0989644160322025</v>
      </c>
      <c r="Z62" s="31">
        <f t="shared" si="34"/>
        <v>-38.248858887713951</v>
      </c>
      <c r="AA62" s="31">
        <f t="shared" si="35"/>
        <v>5.9229050052637424E-4</v>
      </c>
      <c r="AB62" s="31">
        <f t="shared" si="36"/>
        <v>-0.66910291915363884</v>
      </c>
      <c r="AC62" s="31">
        <f t="shared" si="48"/>
        <v>2.6988075383223626E-8</v>
      </c>
      <c r="AD62" s="31">
        <f t="shared" si="37"/>
        <v>4.5166500189324291E-3</v>
      </c>
      <c r="AE62" s="31">
        <f t="shared" si="49"/>
        <v>1.4234530825700253</v>
      </c>
      <c r="AF62" s="31">
        <f t="shared" si="50"/>
        <v>-38.913445156848653</v>
      </c>
      <c r="AG62" s="31">
        <f t="shared" si="5"/>
        <v>92.110410468749379</v>
      </c>
      <c r="AH62" s="31">
        <f t="shared" si="38"/>
        <v>-86.408093351741897</v>
      </c>
      <c r="AI62" s="31">
        <f t="shared" si="39"/>
        <v>-89.997260205654726</v>
      </c>
      <c r="AJ62" s="31">
        <f t="shared" si="51"/>
        <v>14.50534712492072</v>
      </c>
      <c r="AK62" s="31">
        <f t="shared" si="40"/>
        <v>79.149385415741477</v>
      </c>
      <c r="AL62" s="32">
        <f t="shared" si="41"/>
        <v>-5.2254257299872266E-4</v>
      </c>
      <c r="AM62" s="31">
        <f t="shared" si="42"/>
        <v>-0.62847348818750037</v>
      </c>
      <c r="AN62" s="31">
        <f t="shared" si="52"/>
        <v>20.207141699355201</v>
      </c>
      <c r="AO62" s="31">
        <f t="shared" si="53"/>
        <v>-11.476348278100749</v>
      </c>
      <c r="AP62" s="30">
        <f t="shared" si="11"/>
        <v>23.609121289162623</v>
      </c>
      <c r="AQ62" s="30">
        <f t="shared" si="12"/>
        <v>-29.542425094393248</v>
      </c>
      <c r="AR62" s="31">
        <f t="shared" si="54"/>
        <v>15.6972909766946</v>
      </c>
      <c r="AS62" s="33">
        <f t="shared" si="55"/>
        <v>-50.389793434949404</v>
      </c>
      <c r="AT62" s="31">
        <f t="shared" si="43"/>
        <v>6.2874150819272047E-13</v>
      </c>
      <c r="AU62" s="31">
        <f t="shared" si="44"/>
        <v>2.1794296604362333E-5</v>
      </c>
      <c r="AV62" s="32">
        <f t="shared" si="45"/>
        <v>0</v>
      </c>
      <c r="AW62" s="31">
        <f t="shared" si="46"/>
        <v>-7.2647655347877957E-7</v>
      </c>
      <c r="AX62" s="34">
        <f t="shared" si="56"/>
        <v>6.2874150819272047E-13</v>
      </c>
      <c r="AY62" s="35">
        <f t="shared" si="57"/>
        <v>2.1067820050883553E-5</v>
      </c>
      <c r="AZ62" s="10">
        <f t="shared" si="58"/>
        <v>15.697290976695228</v>
      </c>
      <c r="BA62" s="10">
        <f t="shared" si="59"/>
        <v>-50.389772367129353</v>
      </c>
      <c r="BB62" s="10">
        <f t="shared" si="60"/>
        <v>129.61022763287065</v>
      </c>
      <c r="BC62" s="37"/>
      <c r="BD62" s="46">
        <f t="shared" si="61"/>
        <v>16</v>
      </c>
      <c r="BE62" s="46">
        <f t="shared" si="62"/>
        <v>-50</v>
      </c>
      <c r="BF62" s="46">
        <f t="shared" si="63"/>
        <v>130</v>
      </c>
    </row>
    <row r="63" spans="1:58" x14ac:dyDescent="0.3">
      <c r="V63" s="29">
        <v>1.59</v>
      </c>
      <c r="W63" s="36">
        <f t="shared" si="47"/>
        <v>389.04514499428075</v>
      </c>
      <c r="X63" s="30">
        <f t="shared" si="18"/>
        <v>3.5218251811136261</v>
      </c>
      <c r="Y63" s="31">
        <f t="shared" si="33"/>
        <v>-2.1767083567330223</v>
      </c>
      <c r="Z63" s="31">
        <f t="shared" si="34"/>
        <v>-38.891942145646269</v>
      </c>
      <c r="AA63" s="31">
        <f t="shared" si="35"/>
        <v>6.2020229879379248E-4</v>
      </c>
      <c r="AB63" s="31">
        <f t="shared" si="36"/>
        <v>-0.68468686144434665</v>
      </c>
      <c r="AC63" s="31">
        <f t="shared" si="48"/>
        <v>2.8259984734463653E-8</v>
      </c>
      <c r="AD63" s="31">
        <f t="shared" si="37"/>
        <v>4.621856312507092E-3</v>
      </c>
      <c r="AE63" s="31">
        <f t="shared" si="49"/>
        <v>1.3457370549393823</v>
      </c>
      <c r="AF63" s="31">
        <f t="shared" si="50"/>
        <v>-39.572007150778113</v>
      </c>
      <c r="AG63" s="31">
        <f t="shared" si="5"/>
        <v>92.110410468749379</v>
      </c>
      <c r="AH63" s="31">
        <f t="shared" si="38"/>
        <v>-86.60809335129494</v>
      </c>
      <c r="AI63" s="31">
        <f t="shared" si="39"/>
        <v>-89.997322570987947</v>
      </c>
      <c r="AJ63" s="31">
        <f t="shared" si="51"/>
        <v>14.698414778929179</v>
      </c>
      <c r="AK63" s="31">
        <f t="shared" si="40"/>
        <v>79.390705576746754</v>
      </c>
      <c r="AL63" s="32">
        <f t="shared" si="41"/>
        <v>-5.4716769446513979E-4</v>
      </c>
      <c r="AM63" s="31">
        <f t="shared" si="42"/>
        <v>-0.64311130076422585</v>
      </c>
      <c r="AN63" s="31">
        <f t="shared" si="52"/>
        <v>20.200184728689152</v>
      </c>
      <c r="AO63" s="31">
        <f t="shared" si="53"/>
        <v>-11.249728295005418</v>
      </c>
      <c r="AP63" s="30">
        <f t="shared" si="11"/>
        <v>23.609121289162623</v>
      </c>
      <c r="AQ63" s="30">
        <f t="shared" si="12"/>
        <v>-29.542425094393248</v>
      </c>
      <c r="AR63" s="31">
        <f t="shared" si="54"/>
        <v>15.61261797839791</v>
      </c>
      <c r="AS63" s="33">
        <f t="shared" si="55"/>
        <v>-50.821735445783531</v>
      </c>
      <c r="AT63" s="31">
        <f t="shared" si="43"/>
        <v>6.5767133218931692E-13</v>
      </c>
      <c r="AU63" s="31">
        <f t="shared" si="44"/>
        <v>2.2301950986932159E-5</v>
      </c>
      <c r="AV63" s="32">
        <f t="shared" si="45"/>
        <v>0</v>
      </c>
      <c r="AW63" s="31">
        <f t="shared" si="46"/>
        <v>-7.433983662311095E-7</v>
      </c>
      <c r="AX63" s="34">
        <f t="shared" si="56"/>
        <v>6.5767133218931692E-13</v>
      </c>
      <c r="AY63" s="35">
        <f t="shared" si="57"/>
        <v>2.155855262070105E-5</v>
      </c>
      <c r="AZ63" s="10">
        <f t="shared" si="58"/>
        <v>15.612617978398568</v>
      </c>
      <c r="BA63" s="10">
        <f t="shared" si="59"/>
        <v>-50.821713887230914</v>
      </c>
      <c r="BB63" s="10">
        <f t="shared" si="60"/>
        <v>129.17828611276909</v>
      </c>
      <c r="BC63" s="48"/>
      <c r="BD63" s="46">
        <f t="shared" si="61"/>
        <v>16</v>
      </c>
      <c r="BE63" s="46">
        <f t="shared" si="62"/>
        <v>-51</v>
      </c>
      <c r="BF63" s="46">
        <f t="shared" si="63"/>
        <v>129</v>
      </c>
    </row>
    <row r="64" spans="1:58" x14ac:dyDescent="0.3">
      <c r="V64" s="29">
        <v>1.6</v>
      </c>
      <c r="W64" s="38">
        <f t="shared" si="47"/>
        <v>398.10717055349755</v>
      </c>
      <c r="X64" s="30">
        <f t="shared" si="18"/>
        <v>3.5218251811136261</v>
      </c>
      <c r="Y64" s="31">
        <f t="shared" si="33"/>
        <v>-2.2566516173447173</v>
      </c>
      <c r="Z64" s="31">
        <f t="shared" si="34"/>
        <v>-39.538165921447181</v>
      </c>
      <c r="AA64" s="31">
        <f t="shared" si="35"/>
        <v>6.4942934732032504E-4</v>
      </c>
      <c r="AB64" s="31">
        <f t="shared" si="36"/>
        <v>-0.70063369548755372</v>
      </c>
      <c r="AC64" s="31">
        <f t="shared" si="48"/>
        <v>2.9591836680634372E-8</v>
      </c>
      <c r="AD64" s="31">
        <f t="shared" si="37"/>
        <v>4.7295131754336089E-3</v>
      </c>
      <c r="AE64" s="31">
        <f t="shared" si="49"/>
        <v>1.2658230227080658</v>
      </c>
      <c r="AF64" s="31">
        <f t="shared" si="50"/>
        <v>-40.234070103759301</v>
      </c>
      <c r="AG64" s="31">
        <f t="shared" si="5"/>
        <v>92.110410468749379</v>
      </c>
      <c r="AH64" s="31">
        <f t="shared" si="38"/>
        <v>-86.80809335086812</v>
      </c>
      <c r="AI64" s="31">
        <f t="shared" si="39"/>
        <v>-89.997383516712858</v>
      </c>
      <c r="AJ64" s="31">
        <f t="shared" si="51"/>
        <v>14.891784094098067</v>
      </c>
      <c r="AK64" s="31">
        <f t="shared" si="40"/>
        <v>79.62690112287325</v>
      </c>
      <c r="AL64" s="32">
        <f t="shared" si="41"/>
        <v>-5.7295321249869861E-4</v>
      </c>
      <c r="AM64" s="31">
        <f t="shared" si="42"/>
        <v>-0.65808998487135495</v>
      </c>
      <c r="AN64" s="31">
        <f t="shared" si="52"/>
        <v>20.193528258766829</v>
      </c>
      <c r="AO64" s="31">
        <f t="shared" si="53"/>
        <v>-11.028572378710964</v>
      </c>
      <c r="AP64" s="30">
        <f t="shared" si="11"/>
        <v>23.609121289162623</v>
      </c>
      <c r="AQ64" s="30">
        <f t="shared" si="12"/>
        <v>-29.542425094393248</v>
      </c>
      <c r="AR64" s="31">
        <f t="shared" si="54"/>
        <v>15.526047476244269</v>
      </c>
      <c r="AS64" s="33">
        <f t="shared" si="55"/>
        <v>-51.262642482470262</v>
      </c>
      <c r="AT64" s="31">
        <f t="shared" si="43"/>
        <v>6.8852981111901973E-13</v>
      </c>
      <c r="AU64" s="31">
        <f t="shared" si="44"/>
        <v>2.2821430159116478E-5</v>
      </c>
      <c r="AV64" s="32">
        <f t="shared" si="45"/>
        <v>0</v>
      </c>
      <c r="AW64" s="31">
        <f t="shared" si="46"/>
        <v>-7.6071433863725624E-7</v>
      </c>
      <c r="AX64" s="34">
        <f t="shared" si="56"/>
        <v>6.8852981111901973E-13</v>
      </c>
      <c r="AY64" s="35">
        <f t="shared" si="57"/>
        <v>2.2060715820479221E-5</v>
      </c>
      <c r="AZ64" s="10">
        <f t="shared" si="58"/>
        <v>15.526047476244958</v>
      </c>
      <c r="BA64" s="10">
        <f t="shared" si="59"/>
        <v>-51.262620421754441</v>
      </c>
      <c r="BB64" s="10">
        <f t="shared" si="60"/>
        <v>128.73737957824557</v>
      </c>
      <c r="BC64" s="37"/>
      <c r="BD64" s="46">
        <f t="shared" si="61"/>
        <v>16</v>
      </c>
      <c r="BE64" s="46">
        <f t="shared" si="62"/>
        <v>-51</v>
      </c>
      <c r="BF64" s="46">
        <f t="shared" si="63"/>
        <v>129</v>
      </c>
    </row>
    <row r="65" spans="22:58" x14ac:dyDescent="0.3">
      <c r="V65" s="29">
        <v>1.61</v>
      </c>
      <c r="W65" s="36">
        <f t="shared" si="47"/>
        <v>407.38027780411301</v>
      </c>
      <c r="X65" s="30">
        <f t="shared" si="18"/>
        <v>3.5218251811136261</v>
      </c>
      <c r="Y65" s="31">
        <f t="shared" si="33"/>
        <v>-2.3388146007088917</v>
      </c>
      <c r="Z65" s="31">
        <f t="shared" si="34"/>
        <v>-40.187215244051295</v>
      </c>
      <c r="AA65" s="31">
        <f t="shared" si="35"/>
        <v>6.8003361339314457E-4</v>
      </c>
      <c r="AB65" s="31">
        <f t="shared" si="36"/>
        <v>-0.71695186661754662</v>
      </c>
      <c r="AC65" s="31">
        <f t="shared" si="48"/>
        <v>3.0986456701175128E-8</v>
      </c>
      <c r="AD65" s="31">
        <f t="shared" si="37"/>
        <v>4.8396776888026639E-3</v>
      </c>
      <c r="AE65" s="31">
        <f t="shared" si="49"/>
        <v>1.1836906450045843</v>
      </c>
      <c r="AF65" s="31">
        <f t="shared" si="50"/>
        <v>-40.899327432980044</v>
      </c>
      <c r="AG65" s="31">
        <f t="shared" si="5"/>
        <v>92.110410468749379</v>
      </c>
      <c r="AH65" s="31">
        <f t="shared" si="38"/>
        <v>-87.008093350460484</v>
      </c>
      <c r="AI65" s="31">
        <f t="shared" si="39"/>
        <v>-89.997443075143721</v>
      </c>
      <c r="AJ65" s="31">
        <f t="shared" si="51"/>
        <v>15.085442374882925</v>
      </c>
      <c r="AK65" s="31">
        <f t="shared" si="40"/>
        <v>79.85806516096477</v>
      </c>
      <c r="AL65" s="32">
        <f t="shared" si="41"/>
        <v>-5.9995380047025027E-4</v>
      </c>
      <c r="AM65" s="31">
        <f t="shared" si="42"/>
        <v>-0.67341747421110809</v>
      </c>
      <c r="AN65" s="31">
        <f t="shared" si="52"/>
        <v>20.187159539371347</v>
      </c>
      <c r="AO65" s="31">
        <f t="shared" si="53"/>
        <v>-10.812795388390059</v>
      </c>
      <c r="AP65" s="30">
        <f t="shared" si="11"/>
        <v>23.609121289162623</v>
      </c>
      <c r="AQ65" s="30">
        <f t="shared" si="12"/>
        <v>-29.542425094393248</v>
      </c>
      <c r="AR65" s="31">
        <f t="shared" si="54"/>
        <v>15.437546379145306</v>
      </c>
      <c r="AS65" s="33">
        <f t="shared" si="55"/>
        <v>-51.712122821370102</v>
      </c>
      <c r="AT65" s="31">
        <f t="shared" si="43"/>
        <v>7.213169449818288E-13</v>
      </c>
      <c r="AU65" s="31">
        <f t="shared" si="44"/>
        <v>2.335300955564849E-5</v>
      </c>
      <c r="AV65" s="32">
        <f t="shared" si="45"/>
        <v>0</v>
      </c>
      <c r="AW65" s="31">
        <f t="shared" si="46"/>
        <v>-7.7843365185499265E-7</v>
      </c>
      <c r="AX65" s="34">
        <f t="shared" si="56"/>
        <v>7.213169449818288E-13</v>
      </c>
      <c r="AY65" s="35">
        <f t="shared" si="57"/>
        <v>2.2574575903793496E-5</v>
      </c>
      <c r="AZ65" s="10">
        <f t="shared" si="58"/>
        <v>15.437546379146028</v>
      </c>
      <c r="BA65" s="10">
        <f t="shared" si="59"/>
        <v>-51.712100246794201</v>
      </c>
      <c r="BB65" s="10">
        <f t="shared" si="60"/>
        <v>128.28789975320581</v>
      </c>
      <c r="BC65" s="48"/>
      <c r="BD65" s="46">
        <f t="shared" si="61"/>
        <v>15</v>
      </c>
      <c r="BE65" s="46">
        <f t="shared" si="62"/>
        <v>-52</v>
      </c>
      <c r="BF65" s="46">
        <f t="shared" si="63"/>
        <v>128</v>
      </c>
    </row>
    <row r="66" spans="22:58" x14ac:dyDescent="0.3">
      <c r="V66" s="29">
        <v>1.62</v>
      </c>
      <c r="W66" s="38">
        <f t="shared" si="47"/>
        <v>416.86938347033561</v>
      </c>
      <c r="X66" s="30">
        <f t="shared" si="18"/>
        <v>3.5218251811136261</v>
      </c>
      <c r="Y66" s="31">
        <f t="shared" si="33"/>
        <v>-2.4232156105581</v>
      </c>
      <c r="Z66" s="31">
        <f t="shared" si="34"/>
        <v>-40.838767980514149</v>
      </c>
      <c r="AA66" s="31">
        <f t="shared" si="35"/>
        <v>7.1207998294119297E-4</v>
      </c>
      <c r="AB66" s="31">
        <f t="shared" si="36"/>
        <v>-0.73365001634947313</v>
      </c>
      <c r="AC66" s="31">
        <f t="shared" si="48"/>
        <v>3.2446803352712023E-8</v>
      </c>
      <c r="AD66" s="31">
        <f t="shared" si="37"/>
        <v>4.952408263294187E-3</v>
      </c>
      <c r="AE66" s="31">
        <f t="shared" si="49"/>
        <v>1.0993216829852706</v>
      </c>
      <c r="AF66" s="31">
        <f t="shared" si="50"/>
        <v>-41.567465588600328</v>
      </c>
      <c r="AG66" s="31">
        <f t="shared" si="5"/>
        <v>92.110410468749379</v>
      </c>
      <c r="AH66" s="31">
        <f t="shared" si="38"/>
        <v>-87.208093350071209</v>
      </c>
      <c r="AI66" s="31">
        <f t="shared" si="39"/>
        <v>-89.997501277859172</v>
      </c>
      <c r="AJ66" s="31">
        <f t="shared" si="51"/>
        <v>15.27937742318818</v>
      </c>
      <c r="AK66" s="31">
        <f t="shared" si="40"/>
        <v>80.084290139706013</v>
      </c>
      <c r="AL66" s="32">
        <f t="shared" si="41"/>
        <v>-6.2822670703078186E-4</v>
      </c>
      <c r="AM66" s="31">
        <f t="shared" si="42"/>
        <v>-0.68910188684096263</v>
      </c>
      <c r="AN66" s="31">
        <f t="shared" si="52"/>
        <v>20.181066315159317</v>
      </c>
      <c r="AO66" s="31">
        <f t="shared" si="53"/>
        <v>-10.602313024994121</v>
      </c>
      <c r="AP66" s="30">
        <f t="shared" si="11"/>
        <v>23.609121289162623</v>
      </c>
      <c r="AQ66" s="30">
        <f t="shared" si="12"/>
        <v>-29.542425094393248</v>
      </c>
      <c r="AR66" s="31">
        <f t="shared" si="54"/>
        <v>15.347084192913957</v>
      </c>
      <c r="AS66" s="33">
        <f t="shared" si="55"/>
        <v>-52.169778613594445</v>
      </c>
      <c r="AT66" s="31">
        <f t="shared" si="43"/>
        <v>7.5603273377774412E-13</v>
      </c>
      <c r="AU66" s="31">
        <f t="shared" si="44"/>
        <v>2.3896971026960519E-5</v>
      </c>
      <c r="AV66" s="32">
        <f t="shared" si="45"/>
        <v>0</v>
      </c>
      <c r="AW66" s="31">
        <f t="shared" si="46"/>
        <v>-7.9656570089873003E-7</v>
      </c>
      <c r="AX66" s="34">
        <f t="shared" si="56"/>
        <v>7.5603273377774412E-13</v>
      </c>
      <c r="AY66" s="35">
        <f t="shared" si="57"/>
        <v>2.3100405326061789E-5</v>
      </c>
      <c r="AZ66" s="10">
        <f t="shared" si="58"/>
        <v>15.347084192914714</v>
      </c>
      <c r="BA66" s="10">
        <f t="shared" si="59"/>
        <v>-52.169755513189116</v>
      </c>
      <c r="BB66" s="10">
        <f t="shared" si="60"/>
        <v>127.83024448681088</v>
      </c>
      <c r="BC66" s="37"/>
      <c r="BD66" s="46">
        <f t="shared" si="61"/>
        <v>15</v>
      </c>
      <c r="BE66" s="46">
        <f t="shared" si="62"/>
        <v>-52</v>
      </c>
      <c r="BF66" s="46">
        <f t="shared" si="63"/>
        <v>128</v>
      </c>
    </row>
    <row r="67" spans="22:58" x14ac:dyDescent="0.3">
      <c r="V67" s="29">
        <v>1.63</v>
      </c>
      <c r="W67" s="36">
        <f t="shared" si="47"/>
        <v>426.57951880159266</v>
      </c>
      <c r="X67" s="30">
        <f t="shared" si="18"/>
        <v>3.5218251811136261</v>
      </c>
      <c r="Y67" s="31">
        <f t="shared" si="33"/>
        <v>-2.5098707776779712</v>
      </c>
      <c r="Z67" s="31">
        <f t="shared" si="34"/>
        <v>-41.492495589325756</v>
      </c>
      <c r="AA67" s="31">
        <f t="shared" si="35"/>
        <v>7.4563639791240576E-4</v>
      </c>
      <c r="AB67" s="31">
        <f t="shared" si="36"/>
        <v>-0.75073698691065049</v>
      </c>
      <c r="AC67" s="31">
        <f t="shared" si="48"/>
        <v>3.3975974055022358E-8</v>
      </c>
      <c r="AD67" s="31">
        <f t="shared" si="37"/>
        <v>5.0677646701474451E-3</v>
      </c>
      <c r="AE67" s="31">
        <f t="shared" si="49"/>
        <v>1.0127000738095413</v>
      </c>
      <c r="AF67" s="31">
        <f t="shared" si="50"/>
        <v>-42.238164811566264</v>
      </c>
      <c r="AG67" s="31">
        <f t="shared" si="5"/>
        <v>92.110410468749379</v>
      </c>
      <c r="AH67" s="31">
        <f t="shared" si="38"/>
        <v>-87.408093349699456</v>
      </c>
      <c r="AI67" s="31">
        <f t="shared" si="39"/>
        <v>-89.997558155719091</v>
      </c>
      <c r="AJ67" s="31">
        <f t="shared" si="51"/>
        <v>15.473577522036905</v>
      </c>
      <c r="AK67" s="31">
        <f t="shared" si="40"/>
        <v>80.30566777845489</v>
      </c>
      <c r="AL67" s="32">
        <f t="shared" si="41"/>
        <v>-6.5783187735254771E-4</v>
      </c>
      <c r="AM67" s="31">
        <f t="shared" si="42"/>
        <v>-0.70515152943607118</v>
      </c>
      <c r="AN67" s="31">
        <f t="shared" si="52"/>
        <v>20.175236809209476</v>
      </c>
      <c r="AO67" s="31">
        <f t="shared" si="53"/>
        <v>-10.397041906700272</v>
      </c>
      <c r="AP67" s="30">
        <f t="shared" si="11"/>
        <v>23.609121289162623</v>
      </c>
      <c r="AQ67" s="30">
        <f t="shared" si="12"/>
        <v>-29.542425094393248</v>
      </c>
      <c r="AR67" s="31">
        <f t="shared" si="54"/>
        <v>15.254633077788387</v>
      </c>
      <c r="AS67" s="33">
        <f t="shared" si="55"/>
        <v>-52.635206718266538</v>
      </c>
      <c r="AT67" s="31">
        <f t="shared" si="43"/>
        <v>7.9074852257365944E-13</v>
      </c>
      <c r="AU67" s="31">
        <f t="shared" si="44"/>
        <v>2.4453602988624836E-5</v>
      </c>
      <c r="AV67" s="32">
        <f t="shared" si="45"/>
        <v>0</v>
      </c>
      <c r="AW67" s="31">
        <f t="shared" si="46"/>
        <v>-8.1512009962087727E-7</v>
      </c>
      <c r="AX67" s="34">
        <f t="shared" si="56"/>
        <v>7.9074852257365944E-13</v>
      </c>
      <c r="AY67" s="35">
        <f t="shared" si="57"/>
        <v>2.363848288900396E-5</v>
      </c>
      <c r="AZ67" s="10">
        <f t="shared" si="58"/>
        <v>15.254633077789178</v>
      </c>
      <c r="BA67" s="10">
        <f t="shared" si="59"/>
        <v>-52.635183079783651</v>
      </c>
      <c r="BB67" s="10">
        <f t="shared" si="60"/>
        <v>127.36481692021636</v>
      </c>
      <c r="BC67" s="48"/>
      <c r="BD67" s="46">
        <f t="shared" si="61"/>
        <v>15</v>
      </c>
      <c r="BE67" s="46">
        <f t="shared" si="62"/>
        <v>-53</v>
      </c>
      <c r="BF67" s="46">
        <f t="shared" si="63"/>
        <v>127</v>
      </c>
    </row>
    <row r="68" spans="22:58" x14ac:dyDescent="0.3">
      <c r="V68" s="29">
        <v>1.64</v>
      </c>
      <c r="W68" s="38">
        <f t="shared" si="47"/>
        <v>436.51583224016611</v>
      </c>
      <c r="X68" s="30">
        <f t="shared" si="18"/>
        <v>3.5218251811136261</v>
      </c>
      <c r="Y68" s="31">
        <f t="shared" si="33"/>
        <v>-2.5987939940695122</v>
      </c>
      <c r="Z68" s="31">
        <f t="shared" si="34"/>
        <v>-42.148063913072875</v>
      </c>
      <c r="AA68" s="31">
        <f t="shared" si="35"/>
        <v>7.8077400010531216E-4</v>
      </c>
      <c r="AB68" s="31">
        <f t="shared" si="36"/>
        <v>-0.76822182587468668</v>
      </c>
      <c r="AC68" s="31">
        <f t="shared" si="48"/>
        <v>3.5577212805653981E-8</v>
      </c>
      <c r="AD68" s="31">
        <f t="shared" si="37"/>
        <v>5.1858080728525357E-3</v>
      </c>
      <c r="AE68" s="31">
        <f t="shared" si="49"/>
        <v>0.9238119966214321</v>
      </c>
      <c r="AF68" s="31">
        <f t="shared" si="50"/>
        <v>-42.911099930874713</v>
      </c>
      <c r="AG68" s="31">
        <f t="shared" ref="AG68:AG131" si="64">DC_gain_comp</f>
        <v>92.110410468749379</v>
      </c>
      <c r="AH68" s="31">
        <f t="shared" si="38"/>
        <v>-87.608093349344429</v>
      </c>
      <c r="AI68" s="31">
        <f t="shared" si="39"/>
        <v>-89.997613738880858</v>
      </c>
      <c r="AJ68" s="31">
        <f t="shared" si="51"/>
        <v>15.66803141949719</v>
      </c>
      <c r="AK68" s="31">
        <f t="shared" si="40"/>
        <v>80.522289002293832</v>
      </c>
      <c r="AL68" s="32">
        <f t="shared" si="41"/>
        <v>-6.8883208006274052E-4</v>
      </c>
      <c r="AM68" s="31">
        <f t="shared" si="42"/>
        <v>-0.72157490164869476</v>
      </c>
      <c r="AN68" s="31">
        <f t="shared" si="52"/>
        <v>20.169659706822078</v>
      </c>
      <c r="AO68" s="31">
        <f t="shared" si="53"/>
        <v>-10.19689963823572</v>
      </c>
      <c r="AP68" s="30">
        <f t="shared" ref="AP68:AP131" si="65">-20*LOG(GmPS*Rsns)</f>
        <v>23.609121289162623</v>
      </c>
      <c r="AQ68" s="30">
        <f t="shared" ref="AQ68:AQ131" si="66">20*LOG(Vref/Vout)</f>
        <v>-29.542425094393248</v>
      </c>
      <c r="AR68" s="31">
        <f t="shared" si="54"/>
        <v>15.16016789821288</v>
      </c>
      <c r="AS68" s="33">
        <f t="shared" si="55"/>
        <v>-53.107999569110433</v>
      </c>
      <c r="AT68" s="31">
        <f t="shared" si="43"/>
        <v>8.2932162123578727E-13</v>
      </c>
      <c r="AU68" s="31">
        <f t="shared" si="44"/>
        <v>2.5023200574275437E-5</v>
      </c>
      <c r="AV68" s="32">
        <f t="shared" si="45"/>
        <v>0</v>
      </c>
      <c r="AW68" s="31">
        <f t="shared" si="46"/>
        <v>-8.341066858092342E-7</v>
      </c>
      <c r="AX68" s="34">
        <f t="shared" si="56"/>
        <v>8.2932162123578727E-13</v>
      </c>
      <c r="AY68" s="35">
        <f t="shared" si="57"/>
        <v>2.4189093888466204E-5</v>
      </c>
      <c r="AZ68" s="10">
        <f t="shared" si="58"/>
        <v>15.160167898213709</v>
      </c>
      <c r="BA68" s="10">
        <f t="shared" si="59"/>
        <v>-53.107975380016548</v>
      </c>
      <c r="BB68" s="10">
        <f t="shared" si="60"/>
        <v>126.89202461998346</v>
      </c>
      <c r="BC68" s="37"/>
      <c r="BD68" s="46">
        <f t="shared" si="61"/>
        <v>15</v>
      </c>
      <c r="BE68" s="46">
        <f t="shared" si="62"/>
        <v>-53</v>
      </c>
      <c r="BF68" s="46">
        <f t="shared" si="63"/>
        <v>127</v>
      </c>
    </row>
    <row r="69" spans="22:58" x14ac:dyDescent="0.3">
      <c r="V69" s="29">
        <v>1.65</v>
      </c>
      <c r="W69" s="36">
        <f t="shared" si="47"/>
        <v>446.68359215096325</v>
      </c>
      <c r="X69" s="30">
        <f t="shared" ref="X69:X132" si="67">DC_gain_power</f>
        <v>3.5218251811136261</v>
      </c>
      <c r="Y69" s="31">
        <f t="shared" si="33"/>
        <v>-2.689996855674146</v>
      </c>
      <c r="Z69" s="31">
        <f t="shared" si="34"/>
        <v>-42.805134006028105</v>
      </c>
      <c r="AA69" s="31">
        <f t="shared" si="35"/>
        <v>8.1756728176973911E-4</v>
      </c>
      <c r="AB69" s="31">
        <f t="shared" si="36"/>
        <v>-0.7861137909006044</v>
      </c>
      <c r="AC69" s="31">
        <f t="shared" si="48"/>
        <v>3.7253915965889669E-8</v>
      </c>
      <c r="AD69" s="31">
        <f t="shared" si="37"/>
        <v>5.3066010595800477E-3</v>
      </c>
      <c r="AE69" s="31">
        <f t="shared" si="49"/>
        <v>0.83264592997516573</v>
      </c>
      <c r="AF69" s="31">
        <f t="shared" si="50"/>
        <v>-43.585941195869133</v>
      </c>
      <c r="AG69" s="31">
        <f t="shared" si="64"/>
        <v>92.110410468749379</v>
      </c>
      <c r="AH69" s="31">
        <f t="shared" si="38"/>
        <v>-87.808093349005375</v>
      </c>
      <c r="AI69" s="31">
        <f t="shared" si="39"/>
        <v>-89.997668056815399</v>
      </c>
      <c r="AJ69" s="31">
        <f t="shared" si="51"/>
        <v>15.862728312889145</v>
      </c>
      <c r="AK69" s="31">
        <f t="shared" si="40"/>
        <v>80.734243882964392</v>
      </c>
      <c r="AL69" s="32">
        <f t="shared" si="41"/>
        <v>-7.2129304014865341E-4</v>
      </c>
      <c r="AM69" s="31">
        <f t="shared" si="42"/>
        <v>-0.73838070056674532</v>
      </c>
      <c r="AN69" s="31">
        <f t="shared" si="52"/>
        <v>20.164324139593003</v>
      </c>
      <c r="AO69" s="31">
        <f t="shared" si="53"/>
        <v>-10.001804874417752</v>
      </c>
      <c r="AP69" s="30">
        <f t="shared" si="65"/>
        <v>23.609121289162623</v>
      </c>
      <c r="AQ69" s="30">
        <f t="shared" si="66"/>
        <v>-29.542425094393248</v>
      </c>
      <c r="AR69" s="31">
        <f t="shared" si="54"/>
        <v>15.063666264337545</v>
      </c>
      <c r="AS69" s="33">
        <f t="shared" si="55"/>
        <v>-53.587746070286883</v>
      </c>
      <c r="AT69" s="31">
        <f t="shared" si="43"/>
        <v>8.67894719897915E-13</v>
      </c>
      <c r="AU69" s="31">
        <f t="shared" si="44"/>
        <v>2.560606579209172E-5</v>
      </c>
      <c r="AV69" s="32">
        <f t="shared" si="45"/>
        <v>0</v>
      </c>
      <c r="AW69" s="31">
        <f t="shared" si="46"/>
        <v>-8.5353552640311418E-7</v>
      </c>
      <c r="AX69" s="34">
        <f t="shared" si="56"/>
        <v>8.67894719897915E-13</v>
      </c>
      <c r="AY69" s="35">
        <f t="shared" si="57"/>
        <v>2.4752530265688607E-5</v>
      </c>
      <c r="AZ69" s="10">
        <f t="shared" si="58"/>
        <v>15.063666264338414</v>
      </c>
      <c r="BA69" s="10">
        <f t="shared" si="59"/>
        <v>-53.587721317756618</v>
      </c>
      <c r="BB69" s="10">
        <f t="shared" si="60"/>
        <v>126.41227868224338</v>
      </c>
      <c r="BC69" s="48"/>
      <c r="BD69" s="46">
        <f t="shared" si="61"/>
        <v>15</v>
      </c>
      <c r="BE69" s="46">
        <f t="shared" si="62"/>
        <v>-54</v>
      </c>
      <c r="BF69" s="46">
        <f t="shared" si="63"/>
        <v>126</v>
      </c>
    </row>
    <row r="70" spans="22:58" x14ac:dyDescent="0.3">
      <c r="V70" s="29">
        <v>1.66</v>
      </c>
      <c r="W70" s="38">
        <f t="shared" si="47"/>
        <v>457.08818961487509</v>
      </c>
      <c r="X70" s="30">
        <f t="shared" si="67"/>
        <v>3.5218251811136261</v>
      </c>
      <c r="Y70" s="31">
        <f t="shared" ref="Y70:Y133" si="68">20*LOG(1/SQRT((W70/fp)^2+1))</f>
        <v>-2.7834886141577848</v>
      </c>
      <c r="Z70" s="31">
        <f t="shared" ref="Z70:Z133" si="69">-180/PI()*ATAN(W70/fp)</f>
        <v>-43.463362991845955</v>
      </c>
      <c r="AA70" s="31">
        <f t="shared" ref="AA70:AA133" si="70">20*LOG(SQRT((W70/fzRHP)^2+1))</f>
        <v>8.5609424328927247E-4</v>
      </c>
      <c r="AB70" s="31">
        <f t="shared" ref="AB70:AB133" si="71">-180/PI()*ATAN(W70/fzRHP)</f>
        <v>-0.80442235457921629</v>
      </c>
      <c r="AC70" s="31">
        <f t="shared" si="48"/>
        <v>3.9009638046711485E-8</v>
      </c>
      <c r="AD70" s="31">
        <f t="shared" ref="AD70:AD133" si="72">180/PI()*ATAN(W70/fzESR)</f>
        <v>5.4302076763661292E-3</v>
      </c>
      <c r="AE70" s="31">
        <f t="shared" si="49"/>
        <v>0.73919270020876859</v>
      </c>
      <c r="AF70" s="31">
        <f t="shared" si="50"/>
        <v>-44.262355138748802</v>
      </c>
      <c r="AG70" s="31">
        <f t="shared" si="64"/>
        <v>92.110410468749379</v>
      </c>
      <c r="AH70" s="31">
        <f t="shared" ref="AH70:AH133" si="73">20*LOG(1/SQRT((W70/fp_comp1)^2+1))</f>
        <v>-88.008093348681598</v>
      </c>
      <c r="AI70" s="31">
        <f t="shared" ref="AI70:AI133" si="74">-180/PI()*ATAN(W70/fp_comp1)</f>
        <v>-89.997721138322788</v>
      </c>
      <c r="AJ70" s="31">
        <f t="shared" si="51"/>
        <v>16.057657833293057</v>
      </c>
      <c r="AK70" s="31">
        <f t="shared" ref="AK70:AK133" si="75">180/PI()*ATAN(W70/fz_comp)</f>
        <v>80.941621585359741</v>
      </c>
      <c r="AL70" s="32">
        <f t="shared" ref="AL70:AL133" si="76">20*LOG(1/SQRT((W70/fp_comp2)^2+1))</f>
        <v>-7.5528357810374894E-4</v>
      </c>
      <c r="AM70" s="31">
        <f t="shared" ref="AM70:AM133" si="77">-180/PI()*ATAN(W70/fp_comp2)</f>
        <v>-0.75557782527358086</v>
      </c>
      <c r="AN70" s="31">
        <f t="shared" si="52"/>
        <v>20.159219669782733</v>
      </c>
      <c r="AO70" s="31">
        <f t="shared" si="53"/>
        <v>-9.8116773782366291</v>
      </c>
      <c r="AP70" s="30">
        <f t="shared" si="65"/>
        <v>23.609121289162623</v>
      </c>
      <c r="AQ70" s="30">
        <f t="shared" si="66"/>
        <v>-29.542425094393248</v>
      </c>
      <c r="AR70" s="31">
        <f t="shared" si="54"/>
        <v>14.965108564760872</v>
      </c>
      <c r="AS70" s="33">
        <f t="shared" si="55"/>
        <v>-54.074032516985433</v>
      </c>
      <c r="AT70" s="31">
        <f t="shared" ref="AT70:AT133" si="78">20*LOG(SQRT((W70/fz_ff)^2+1))</f>
        <v>9.0839647349314898E-13</v>
      </c>
      <c r="AU70" s="31">
        <f t="shared" ref="AU70:AU133" si="79">180/PI()*ATAN(W70/fz_ff)</f>
        <v>2.6202507684927309E-5</v>
      </c>
      <c r="AV70" s="32">
        <f t="shared" ref="AV70:AV133" si="80">20*LOG(1/SQRT((W70/fp_ff)^2+1))</f>
        <v>0</v>
      </c>
      <c r="AW70" s="31">
        <f t="shared" ref="AW70:AW133" si="81">-180/PI()*ATAN(W70/fp_ff)</f>
        <v>-8.7341692283097124E-7</v>
      </c>
      <c r="AX70" s="34">
        <f t="shared" si="56"/>
        <v>9.0839647349314898E-13</v>
      </c>
      <c r="AY70" s="35">
        <f t="shared" si="57"/>
        <v>2.5329090762096336E-5</v>
      </c>
      <c r="AZ70" s="10">
        <f t="shared" si="58"/>
        <v>14.965108564761779</v>
      </c>
      <c r="BA70" s="10">
        <f t="shared" si="59"/>
        <v>-54.074007187894672</v>
      </c>
      <c r="BB70" s="10">
        <f t="shared" si="60"/>
        <v>125.92599281210533</v>
      </c>
      <c r="BC70" s="37"/>
      <c r="BD70" s="46">
        <f t="shared" si="61"/>
        <v>15</v>
      </c>
      <c r="BE70" s="46">
        <f t="shared" si="62"/>
        <v>-54</v>
      </c>
      <c r="BF70" s="46">
        <f t="shared" si="63"/>
        <v>126</v>
      </c>
    </row>
    <row r="71" spans="22:58" x14ac:dyDescent="0.3">
      <c r="V71" s="29">
        <v>1.67</v>
      </c>
      <c r="W71" s="36">
        <f t="shared" ref="W71:W134" si="82">10*10^V71</f>
        <v>467.73514128719819</v>
      </c>
      <c r="X71" s="30">
        <f t="shared" si="67"/>
        <v>3.5218251811136261</v>
      </c>
      <c r="Y71" s="31">
        <f t="shared" si="68"/>
        <v>-2.8792761381765768</v>
      </c>
      <c r="Z71" s="31">
        <f t="shared" si="69"/>
        <v>-44.122404946196205</v>
      </c>
      <c r="AA71" s="31">
        <f t="shared" si="70"/>
        <v>8.9643655824831999E-4</v>
      </c>
      <c r="AB71" s="31">
        <f t="shared" si="71"/>
        <v>-0.82315720938901527</v>
      </c>
      <c r="AC71" s="31">
        <f t="shared" ref="AC71:AC134" si="83">20*LOG(SQRT((W71/fzESR)^2+1))</f>
        <v>4.0848105209384725E-8</v>
      </c>
      <c r="AD71" s="31">
        <f t="shared" si="72"/>
        <v>5.5566934610705243E-3</v>
      </c>
      <c r="AE71" s="31">
        <f t="shared" ref="AE71:AE134" si="84">X71+Y71+AA71+AC71</f>
        <v>0.64344552034340285</v>
      </c>
      <c r="AF71" s="31">
        <f t="shared" ref="AF71:AF134" si="85">Z71+AB71+AD71</f>
        <v>-44.940005462124148</v>
      </c>
      <c r="AG71" s="31">
        <f t="shared" si="64"/>
        <v>92.110410468749379</v>
      </c>
      <c r="AH71" s="31">
        <f t="shared" si="73"/>
        <v>-88.208093348372373</v>
      </c>
      <c r="AI71" s="31">
        <f t="shared" si="74"/>
        <v>-89.997773011547579</v>
      </c>
      <c r="AJ71" s="31">
        <f t="shared" ref="AJ71:AJ134" si="86">20*LOG(SQRT((W71/fz_comp)^2+1))</f>
        <v>16.252810030376036</v>
      </c>
      <c r="AK71" s="31">
        <f t="shared" si="75"/>
        <v>81.144510319260149</v>
      </c>
      <c r="AL71" s="32">
        <f t="shared" si="76"/>
        <v>-7.908757556333685E-4</v>
      </c>
      <c r="AM71" s="31">
        <f t="shared" si="77"/>
        <v>-0.77317538151121568</v>
      </c>
      <c r="AN71" s="31">
        <f t="shared" ref="AN71:AN134" si="87">AG71+AH71+AJ71+AL71</f>
        <v>20.154336274997409</v>
      </c>
      <c r="AO71" s="31">
        <f t="shared" ref="AO71:AO134" si="88">AI71+AK71+AM71</f>
        <v>-9.6264380737986457</v>
      </c>
      <c r="AP71" s="30">
        <f t="shared" si="65"/>
        <v>23.609121289162623</v>
      </c>
      <c r="AQ71" s="30">
        <f t="shared" si="66"/>
        <v>-29.542425094393248</v>
      </c>
      <c r="AR71" s="31">
        <f t="shared" ref="AR71:AR134" si="89">AE71+AN71+AP71+AQ71</f>
        <v>14.864477990110185</v>
      </c>
      <c r="AS71" s="33">
        <f t="shared" ref="AS71:AS134" si="90">AF71+AO71</f>
        <v>-54.566443535922794</v>
      </c>
      <c r="AT71" s="31">
        <f t="shared" si="78"/>
        <v>9.5082688202148902E-13</v>
      </c>
      <c r="AU71" s="31">
        <f t="shared" si="79"/>
        <v>2.681284249416863E-5</v>
      </c>
      <c r="AV71" s="32">
        <f t="shared" si="80"/>
        <v>0</v>
      </c>
      <c r="AW71" s="31">
        <f t="shared" si="81"/>
        <v>-8.9376141647235293E-7</v>
      </c>
      <c r="AX71" s="34">
        <f t="shared" ref="AX71:AX134" si="91">AT71+AV71</f>
        <v>9.5082688202148902E-13</v>
      </c>
      <c r="AY71" s="35">
        <f t="shared" ref="AY71:AY134" si="92">AU71+AW71</f>
        <v>2.5919081077696278E-5</v>
      </c>
      <c r="AZ71" s="10">
        <f t="shared" ref="AZ71:AZ134" si="93">AR71+AX71</f>
        <v>14.864477990111135</v>
      </c>
      <c r="BA71" s="10">
        <f t="shared" ref="BA71:BA134" si="94">AS71+AY71</f>
        <v>-54.566417616841719</v>
      </c>
      <c r="BB71" s="10">
        <f t="shared" ref="BB71:BB134" si="95">BA71+180</f>
        <v>125.43358238315828</v>
      </c>
      <c r="BC71" s="48"/>
      <c r="BD71" s="46">
        <f t="shared" ref="BD71:BD134" si="96">ROUND(AZ71,0)</f>
        <v>15</v>
      </c>
      <c r="BE71" s="46">
        <f t="shared" ref="BE71:BE134" si="97">ROUND(BA71,0)</f>
        <v>-55</v>
      </c>
      <c r="BF71" s="46">
        <f t="shared" ref="BF71:BF134" si="98">ROUND(BB71,0)</f>
        <v>125</v>
      </c>
    </row>
    <row r="72" spans="22:58" x14ac:dyDescent="0.3">
      <c r="V72" s="29">
        <v>1.68</v>
      </c>
      <c r="W72" s="38">
        <f t="shared" si="82"/>
        <v>478.63009232263857</v>
      </c>
      <c r="X72" s="30">
        <f t="shared" si="67"/>
        <v>3.5218251811136261</v>
      </c>
      <c r="Y72" s="31">
        <f t="shared" si="68"/>
        <v>-2.9773638844670836</v>
      </c>
      <c r="Z72" s="31">
        <f t="shared" si="69"/>
        <v>-44.781911798873359</v>
      </c>
      <c r="AA72" s="31">
        <f t="shared" si="70"/>
        <v>9.3867974628672457E-4</v>
      </c>
      <c r="AB72" s="31">
        <f t="shared" si="71"/>
        <v>-0.84232827276389521</v>
      </c>
      <c r="AC72" s="31">
        <f t="shared" si="83"/>
        <v>4.2773217194112405E-8</v>
      </c>
      <c r="AD72" s="31">
        <f t="shared" si="72"/>
        <v>5.6861254781255905E-3</v>
      </c>
      <c r="AE72" s="31">
        <f t="shared" si="84"/>
        <v>0.54540001916604641</v>
      </c>
      <c r="AF72" s="31">
        <f t="shared" si="85"/>
        <v>-45.618553946159125</v>
      </c>
      <c r="AG72" s="31">
        <f t="shared" si="64"/>
        <v>92.110410468749379</v>
      </c>
      <c r="AH72" s="31">
        <f t="shared" si="73"/>
        <v>-88.408093348077088</v>
      </c>
      <c r="AI72" s="31">
        <f t="shared" si="74"/>
        <v>-89.997823703993589</v>
      </c>
      <c r="AJ72" s="31">
        <f t="shared" si="86"/>
        <v>16.448175357551641</v>
      </c>
      <c r="AK72" s="31">
        <f t="shared" si="75"/>
        <v>81.342997296007042</v>
      </c>
      <c r="AL72" s="32">
        <f t="shared" si="76"/>
        <v>-8.2814502817530364E-4</v>
      </c>
      <c r="AM72" s="31">
        <f t="shared" si="77"/>
        <v>-0.79118268644916145</v>
      </c>
      <c r="AN72" s="31">
        <f t="shared" si="87"/>
        <v>20.149664333195755</v>
      </c>
      <c r="AO72" s="31">
        <f t="shared" si="88"/>
        <v>-9.4460090944357091</v>
      </c>
      <c r="AP72" s="30">
        <f t="shared" si="65"/>
        <v>23.609121289162623</v>
      </c>
      <c r="AQ72" s="30">
        <f t="shared" si="66"/>
        <v>-29.542425094393248</v>
      </c>
      <c r="AR72" s="31">
        <f t="shared" si="89"/>
        <v>14.761760547131178</v>
      </c>
      <c r="AS72" s="33">
        <f t="shared" si="90"/>
        <v>-55.064563040594834</v>
      </c>
      <c r="AT72" s="31">
        <f t="shared" si="78"/>
        <v>9.9518594548293531E-13</v>
      </c>
      <c r="AU72" s="31">
        <f t="shared" si="79"/>
        <v>2.7437393827410291E-5</v>
      </c>
      <c r="AV72" s="32">
        <f t="shared" si="80"/>
        <v>0</v>
      </c>
      <c r="AW72" s="31">
        <f t="shared" si="81"/>
        <v>-9.1457979424707969E-7</v>
      </c>
      <c r="AX72" s="34">
        <f t="shared" si="91"/>
        <v>9.9518594548293531E-13</v>
      </c>
      <c r="AY72" s="35">
        <f t="shared" si="92"/>
        <v>2.6522814033163211E-5</v>
      </c>
      <c r="AZ72" s="10">
        <f t="shared" si="93"/>
        <v>14.761760547132173</v>
      </c>
      <c r="BA72" s="10">
        <f t="shared" si="94"/>
        <v>-55.064536517780802</v>
      </c>
      <c r="BB72" s="10">
        <f t="shared" si="95"/>
        <v>124.93546348221921</v>
      </c>
      <c r="BC72" s="37"/>
      <c r="BD72" s="46">
        <f t="shared" si="96"/>
        <v>15</v>
      </c>
      <c r="BE72" s="46">
        <f t="shared" si="97"/>
        <v>-55</v>
      </c>
      <c r="BF72" s="46">
        <f t="shared" si="98"/>
        <v>125</v>
      </c>
    </row>
    <row r="73" spans="22:58" x14ac:dyDescent="0.3">
      <c r="V73" s="29">
        <v>1.69</v>
      </c>
      <c r="W73" s="36">
        <f t="shared" si="82"/>
        <v>489.77881936844631</v>
      </c>
      <c r="X73" s="30">
        <f t="shared" si="67"/>
        <v>3.5218251811136261</v>
      </c>
      <c r="Y73" s="31">
        <f t="shared" si="68"/>
        <v>-3.0777538790185321</v>
      </c>
      <c r="Z73" s="31">
        <f t="shared" si="69"/>
        <v>-45.441534249689902</v>
      </c>
      <c r="AA73" s="31">
        <f t="shared" si="70"/>
        <v>9.8291335405017825E-4</v>
      </c>
      <c r="AB73" s="31">
        <f t="shared" si="71"/>
        <v>-0.86194569227504481</v>
      </c>
      <c r="AC73" s="31">
        <f t="shared" si="83"/>
        <v>4.4789056963309246E-8</v>
      </c>
      <c r="AD73" s="31">
        <f t="shared" si="72"/>
        <v>5.8185723540947103E-3</v>
      </c>
      <c r="AE73" s="31">
        <f t="shared" si="84"/>
        <v>0.44505426023820105</v>
      </c>
      <c r="AF73" s="31">
        <f t="shared" si="85"/>
        <v>-46.29766136961085</v>
      </c>
      <c r="AG73" s="31">
        <f t="shared" si="64"/>
        <v>92.110410468749379</v>
      </c>
      <c r="AH73" s="31">
        <f t="shared" si="73"/>
        <v>-88.608093347795062</v>
      </c>
      <c r="AI73" s="31">
        <f t="shared" si="74"/>
        <v>-89.997873242538674</v>
      </c>
      <c r="AJ73" s="31">
        <f t="shared" si="86"/>
        <v>16.643744657484241</v>
      </c>
      <c r="AK73" s="31">
        <f t="shared" si="75"/>
        <v>81.537168689823176</v>
      </c>
      <c r="AL73" s="32">
        <f t="shared" si="76"/>
        <v>-8.6717040462851093E-4</v>
      </c>
      <c r="AM73" s="31">
        <f t="shared" si="77"/>
        <v>-0.80960927356114121</v>
      </c>
      <c r="AN73" s="31">
        <f t="shared" si="87"/>
        <v>20.145194608033929</v>
      </c>
      <c r="AO73" s="31">
        <f t="shared" si="88"/>
        <v>-9.2703138262766398</v>
      </c>
      <c r="AP73" s="30">
        <f t="shared" si="65"/>
        <v>23.609121289162623</v>
      </c>
      <c r="AQ73" s="30">
        <f t="shared" si="66"/>
        <v>-29.542425094393248</v>
      </c>
      <c r="AR73" s="31">
        <f t="shared" si="89"/>
        <v>14.656945063041508</v>
      </c>
      <c r="AS73" s="33">
        <f t="shared" si="90"/>
        <v>-55.567975195887492</v>
      </c>
      <c r="AT73" s="31">
        <f t="shared" si="78"/>
        <v>1.0414736638774877E-12</v>
      </c>
      <c r="AU73" s="31">
        <f t="shared" si="79"/>
        <v>2.8076492830036065E-5</v>
      </c>
      <c r="AV73" s="32">
        <f t="shared" si="80"/>
        <v>0</v>
      </c>
      <c r="AW73" s="31">
        <f t="shared" si="81"/>
        <v>-9.358830943346104E-7</v>
      </c>
      <c r="AX73" s="34">
        <f t="shared" si="91"/>
        <v>1.0414736638774877E-12</v>
      </c>
      <c r="AY73" s="35">
        <f t="shared" si="92"/>
        <v>2.7140609735701454E-5</v>
      </c>
      <c r="AZ73" s="10">
        <f t="shared" si="93"/>
        <v>14.656945063042549</v>
      </c>
      <c r="BA73" s="10">
        <f t="shared" si="94"/>
        <v>-55.567948055277753</v>
      </c>
      <c r="BB73" s="10">
        <f t="shared" si="95"/>
        <v>124.43205194472225</v>
      </c>
      <c r="BC73" s="48"/>
      <c r="BD73" s="46">
        <f t="shared" si="96"/>
        <v>15</v>
      </c>
      <c r="BE73" s="46">
        <f t="shared" si="97"/>
        <v>-56</v>
      </c>
      <c r="BF73" s="46">
        <f t="shared" si="98"/>
        <v>124</v>
      </c>
    </row>
    <row r="74" spans="22:58" x14ac:dyDescent="0.3">
      <c r="V74" s="29">
        <v>1.7</v>
      </c>
      <c r="W74" s="38">
        <f t="shared" si="82"/>
        <v>501.18723362727235</v>
      </c>
      <c r="X74" s="30">
        <f t="shared" si="67"/>
        <v>3.5218251811136261</v>
      </c>
      <c r="Y74" s="31">
        <f t="shared" si="68"/>
        <v>-3.1804457084958222</v>
      </c>
      <c r="Z74" s="31">
        <f t="shared" si="69"/>
        <v>-46.10092269229731</v>
      </c>
      <c r="AA74" s="31">
        <f t="shared" si="70"/>
        <v>1.0292311446505424E-3</v>
      </c>
      <c r="AB74" s="31">
        <f t="shared" si="71"/>
        <v>-0.88201985092940882</v>
      </c>
      <c r="AC74" s="31">
        <f t="shared" si="83"/>
        <v>4.6899900344875683E-8</v>
      </c>
      <c r="AD74" s="31">
        <f t="shared" si="72"/>
        <v>5.9541043140590036E-3</v>
      </c>
      <c r="AE74" s="31">
        <f t="shared" si="84"/>
        <v>0.34240875066235477</v>
      </c>
      <c r="AF74" s="31">
        <f t="shared" si="85"/>
        <v>-46.976988438912663</v>
      </c>
      <c r="AG74" s="31">
        <f t="shared" si="64"/>
        <v>92.110410468749379</v>
      </c>
      <c r="AH74" s="31">
        <f t="shared" si="73"/>
        <v>-88.808093347525755</v>
      </c>
      <c r="AI74" s="31">
        <f t="shared" si="74"/>
        <v>-89.997921653448813</v>
      </c>
      <c r="AJ74" s="31">
        <f t="shared" si="86"/>
        <v>16.839509147947712</v>
      </c>
      <c r="AK74" s="31">
        <f t="shared" si="75"/>
        <v>81.727109603497098</v>
      </c>
      <c r="AL74" s="32">
        <f t="shared" si="76"/>
        <v>-9.0803461455612718E-4</v>
      </c>
      <c r="AM74" s="31">
        <f t="shared" si="77"/>
        <v>-0.82846489761197029</v>
      </c>
      <c r="AN74" s="31">
        <f t="shared" si="87"/>
        <v>20.140918234556779</v>
      </c>
      <c r="AO74" s="31">
        <f t="shared" si="88"/>
        <v>-9.0992769475636859</v>
      </c>
      <c r="AP74" s="30">
        <f t="shared" si="65"/>
        <v>23.609121289162623</v>
      </c>
      <c r="AQ74" s="30">
        <f t="shared" si="66"/>
        <v>-29.542425094393248</v>
      </c>
      <c r="AR74" s="31">
        <f t="shared" si="89"/>
        <v>14.550023179988504</v>
      </c>
      <c r="AS74" s="33">
        <f t="shared" si="90"/>
        <v>-56.076265386476351</v>
      </c>
      <c r="AT74" s="31">
        <f t="shared" si="78"/>
        <v>1.0916186921382523E-12</v>
      </c>
      <c r="AU74" s="31">
        <f t="shared" si="79"/>
        <v>2.8730478360796634E-5</v>
      </c>
      <c r="AV74" s="32">
        <f t="shared" si="80"/>
        <v>0</v>
      </c>
      <c r="AW74" s="31">
        <f t="shared" si="81"/>
        <v>-9.5768261202663493E-7</v>
      </c>
      <c r="AX74" s="34">
        <f t="shared" si="91"/>
        <v>1.0916186921382523E-12</v>
      </c>
      <c r="AY74" s="35">
        <f t="shared" si="92"/>
        <v>2.7772795748769999E-5</v>
      </c>
      <c r="AZ74" s="10">
        <f t="shared" si="93"/>
        <v>14.550023179989596</v>
      </c>
      <c r="BA74" s="10">
        <f t="shared" si="94"/>
        <v>-56.076237613680604</v>
      </c>
      <c r="BB74" s="10">
        <f t="shared" si="95"/>
        <v>123.9237623863194</v>
      </c>
      <c r="BC74" s="37"/>
      <c r="BD74" s="46">
        <f t="shared" si="96"/>
        <v>15</v>
      </c>
      <c r="BE74" s="46">
        <f t="shared" si="97"/>
        <v>-56</v>
      </c>
      <c r="BF74" s="46">
        <f t="shared" si="98"/>
        <v>124</v>
      </c>
    </row>
    <row r="75" spans="22:58" x14ac:dyDescent="0.3">
      <c r="V75" s="29">
        <v>1.71</v>
      </c>
      <c r="W75" s="36">
        <f t="shared" si="82"/>
        <v>512.86138399136485</v>
      </c>
      <c r="X75" s="30">
        <f t="shared" si="67"/>
        <v>3.5218251811136261</v>
      </c>
      <c r="Y75" s="31">
        <f t="shared" si="68"/>
        <v>-3.2854365219902775</v>
      </c>
      <c r="Z75" s="31">
        <f t="shared" si="69"/>
        <v>-46.759728139983167</v>
      </c>
      <c r="AA75" s="31">
        <f t="shared" si="70"/>
        <v>1.0777312960248684E-3</v>
      </c>
      <c r="AB75" s="31">
        <f t="shared" si="71"/>
        <v>-0.90256137258712132</v>
      </c>
      <c r="AC75" s="31">
        <f t="shared" si="83"/>
        <v>4.9110225675471807E-8</v>
      </c>
      <c r="AD75" s="31">
        <f t="shared" si="72"/>
        <v>6.0927932188515497E-3</v>
      </c>
      <c r="AE75" s="31">
        <f t="shared" si="84"/>
        <v>0.23746643952959914</v>
      </c>
      <c r="AF75" s="31">
        <f t="shared" si="85"/>
        <v>-47.656196719351435</v>
      </c>
      <c r="AG75" s="31">
        <f t="shared" si="64"/>
        <v>92.110410468749379</v>
      </c>
      <c r="AH75" s="31">
        <f t="shared" si="73"/>
        <v>-89.00809334726857</v>
      </c>
      <c r="AI75" s="31">
        <f t="shared" si="74"/>
        <v>-89.997968962392093</v>
      </c>
      <c r="AJ75" s="31">
        <f t="shared" si="86"/>
        <v>17.035460408045378</v>
      </c>
      <c r="AK75" s="31">
        <f t="shared" si="75"/>
        <v>81.912904038162168</v>
      </c>
      <c r="AL75" s="32">
        <f t="shared" si="76"/>
        <v>-9.5082428325641752E-4</v>
      </c>
      <c r="AM75" s="31">
        <f t="shared" si="77"/>
        <v>-0.84775953975690965</v>
      </c>
      <c r="AN75" s="31">
        <f t="shared" si="87"/>
        <v>20.136826705242928</v>
      </c>
      <c r="AO75" s="31">
        <f t="shared" si="88"/>
        <v>-8.9328244639868348</v>
      </c>
      <c r="AP75" s="30">
        <f t="shared" si="65"/>
        <v>23.609121289162623</v>
      </c>
      <c r="AQ75" s="30">
        <f t="shared" si="66"/>
        <v>-29.542425094393248</v>
      </c>
      <c r="AR75" s="31">
        <f t="shared" si="89"/>
        <v>14.440989339541904</v>
      </c>
      <c r="AS75" s="33">
        <f t="shared" si="90"/>
        <v>-56.589021183338268</v>
      </c>
      <c r="AT75" s="31">
        <f t="shared" si="78"/>
        <v>1.1436923753321232E-12</v>
      </c>
      <c r="AU75" s="31">
        <f t="shared" si="79"/>
        <v>2.9399697171476922E-5</v>
      </c>
      <c r="AV75" s="32">
        <f t="shared" si="80"/>
        <v>0</v>
      </c>
      <c r="AW75" s="31">
        <f t="shared" si="81"/>
        <v>-9.7998990571598324E-7</v>
      </c>
      <c r="AX75" s="34">
        <f t="shared" si="91"/>
        <v>1.1436923753321232E-12</v>
      </c>
      <c r="AY75" s="35">
        <f t="shared" si="92"/>
        <v>2.8419707265760938E-5</v>
      </c>
      <c r="AZ75" s="10">
        <f t="shared" si="93"/>
        <v>14.440989339543048</v>
      </c>
      <c r="BA75" s="10">
        <f t="shared" si="94"/>
        <v>-56.588992763631005</v>
      </c>
      <c r="BB75" s="10">
        <f t="shared" si="95"/>
        <v>123.41100723636899</v>
      </c>
      <c r="BC75" s="48"/>
      <c r="BD75" s="46">
        <f t="shared" si="96"/>
        <v>14</v>
      </c>
      <c r="BE75" s="46">
        <f t="shared" si="97"/>
        <v>-57</v>
      </c>
      <c r="BF75" s="46">
        <f t="shared" si="98"/>
        <v>123</v>
      </c>
    </row>
    <row r="76" spans="22:58" x14ac:dyDescent="0.3">
      <c r="V76" s="29">
        <v>1.72</v>
      </c>
      <c r="W76" s="38">
        <f t="shared" si="82"/>
        <v>524.80746024977282</v>
      </c>
      <c r="X76" s="30">
        <f t="shared" si="67"/>
        <v>3.5218251811136261</v>
      </c>
      <c r="Y76" s="31">
        <f t="shared" si="68"/>
        <v>-3.3927210430824735</v>
      </c>
      <c r="Z76" s="31">
        <f t="shared" si="69"/>
        <v>-47.417603147469855</v>
      </c>
      <c r="AA76" s="31">
        <f t="shared" si="70"/>
        <v>1.128516608600937E-3</v>
      </c>
      <c r="AB76" s="31">
        <f t="shared" si="71"/>
        <v>-0.92358112750037791</v>
      </c>
      <c r="AC76" s="31">
        <f t="shared" si="83"/>
        <v>5.1424717657826451E-8</v>
      </c>
      <c r="AD76" s="31">
        <f t="shared" si="72"/>
        <v>6.2347126031589341E-3</v>
      </c>
      <c r="AE76" s="31">
        <f t="shared" si="84"/>
        <v>0.13023270606447121</v>
      </c>
      <c r="AF76" s="31">
        <f t="shared" si="85"/>
        <v>-48.334949562367072</v>
      </c>
      <c r="AG76" s="31">
        <f t="shared" si="64"/>
        <v>92.110410468749379</v>
      </c>
      <c r="AH76" s="31">
        <f t="shared" si="73"/>
        <v>-89.208093347022952</v>
      </c>
      <c r="AI76" s="31">
        <f t="shared" si="74"/>
        <v>-89.998015194452364</v>
      </c>
      <c r="AJ76" s="31">
        <f t="shared" si="86"/>
        <v>17.231590364796705</v>
      </c>
      <c r="AK76" s="31">
        <f t="shared" si="75"/>
        <v>82.094634866911605</v>
      </c>
      <c r="AL76" s="32">
        <f t="shared" si="76"/>
        <v>-9.9563011505113827E-4</v>
      </c>
      <c r="AM76" s="31">
        <f t="shared" si="77"/>
        <v>-0.86750341275586407</v>
      </c>
      <c r="AN76" s="31">
        <f t="shared" si="87"/>
        <v>20.132911856408082</v>
      </c>
      <c r="AO76" s="31">
        <f t="shared" si="88"/>
        <v>-8.7708837402966235</v>
      </c>
      <c r="AP76" s="30">
        <f t="shared" si="65"/>
        <v>23.609121289162623</v>
      </c>
      <c r="AQ76" s="30">
        <f t="shared" si="66"/>
        <v>-29.542425094393248</v>
      </c>
      <c r="AR76" s="31">
        <f t="shared" si="89"/>
        <v>14.329840757241929</v>
      </c>
      <c r="AS76" s="33">
        <f t="shared" si="90"/>
        <v>-57.105833302663697</v>
      </c>
      <c r="AT76" s="31">
        <f t="shared" si="78"/>
        <v>1.1976947134591E-12</v>
      </c>
      <c r="AU76" s="31">
        <f t="shared" si="79"/>
        <v>3.0084504090748529E-5</v>
      </c>
      <c r="AV76" s="32">
        <f t="shared" si="80"/>
        <v>0</v>
      </c>
      <c r="AW76" s="31">
        <f t="shared" si="81"/>
        <v>-1.0028168030250432E-6</v>
      </c>
      <c r="AX76" s="34">
        <f t="shared" si="91"/>
        <v>1.1976947134591E-12</v>
      </c>
      <c r="AY76" s="35">
        <f t="shared" si="92"/>
        <v>2.9081687287723486E-5</v>
      </c>
      <c r="AZ76" s="10">
        <f t="shared" si="93"/>
        <v>14.329840757243126</v>
      </c>
      <c r="BA76" s="10">
        <f t="shared" si="94"/>
        <v>-57.10580422097641</v>
      </c>
      <c r="BB76" s="10">
        <f t="shared" si="95"/>
        <v>122.89419577902359</v>
      </c>
      <c r="BC76" s="37"/>
      <c r="BD76" s="46">
        <f t="shared" si="96"/>
        <v>14</v>
      </c>
      <c r="BE76" s="46">
        <f t="shared" si="97"/>
        <v>-57</v>
      </c>
      <c r="BF76" s="46">
        <f t="shared" si="98"/>
        <v>123</v>
      </c>
    </row>
    <row r="77" spans="22:58" x14ac:dyDescent="0.3">
      <c r="V77" s="29">
        <v>1.73</v>
      </c>
      <c r="W77" s="36">
        <f t="shared" si="82"/>
        <v>537.03179637025289</v>
      </c>
      <c r="X77" s="30">
        <f t="shared" si="67"/>
        <v>3.5218251811136261</v>
      </c>
      <c r="Y77" s="31">
        <f t="shared" si="68"/>
        <v>-3.5022915921087794</v>
      </c>
      <c r="Z77" s="31">
        <f t="shared" si="69"/>
        <v>-48.074202722787426</v>
      </c>
      <c r="AA77" s="31">
        <f t="shared" si="70"/>
        <v>1.1816947227154232E-3</v>
      </c>
      <c r="AB77" s="31">
        <f t="shared" si="71"/>
        <v>-0.94509023797622815</v>
      </c>
      <c r="AC77" s="31">
        <f t="shared" si="83"/>
        <v>5.3848290504595453E-8</v>
      </c>
      <c r="AD77" s="31">
        <f t="shared" si="72"/>
        <v>6.3799377145102639E-3</v>
      </c>
      <c r="AE77" s="31">
        <f t="shared" si="84"/>
        <v>2.0715337575852623E-2</v>
      </c>
      <c r="AF77" s="31">
        <f t="shared" si="85"/>
        <v>-49.012913023049144</v>
      </c>
      <c r="AG77" s="31">
        <f t="shared" si="64"/>
        <v>92.110410468749379</v>
      </c>
      <c r="AH77" s="31">
        <f t="shared" si="73"/>
        <v>-89.408093346788391</v>
      </c>
      <c r="AI77" s="31">
        <f t="shared" si="74"/>
        <v>-89.998060374142455</v>
      </c>
      <c r="AJ77" s="31">
        <f t="shared" si="86"/>
        <v>17.427891280093981</v>
      </c>
      <c r="AK77" s="31">
        <f t="shared" si="75"/>
        <v>82.272383812002346</v>
      </c>
      <c r="AL77" s="32">
        <f t="shared" si="76"/>
        <v>-1.0425470852008054E-3</v>
      </c>
      <c r="AM77" s="31">
        <f t="shared" si="77"/>
        <v>-0.88770696630480661</v>
      </c>
      <c r="AN77" s="31">
        <f t="shared" si="87"/>
        <v>20.129165854969767</v>
      </c>
      <c r="AO77" s="31">
        <f t="shared" si="88"/>
        <v>-8.6133835284449152</v>
      </c>
      <c r="AP77" s="30">
        <f t="shared" si="65"/>
        <v>23.609121289162623</v>
      </c>
      <c r="AQ77" s="30">
        <f t="shared" si="66"/>
        <v>-29.542425094393248</v>
      </c>
      <c r="AR77" s="31">
        <f t="shared" si="89"/>
        <v>14.216577387314988</v>
      </c>
      <c r="AS77" s="33">
        <f t="shared" si="90"/>
        <v>-57.626296551494057</v>
      </c>
      <c r="AT77" s="31">
        <f t="shared" si="78"/>
        <v>1.2536257065191828E-12</v>
      </c>
      <c r="AU77" s="31">
        <f t="shared" si="79"/>
        <v>3.078526221230452E-5</v>
      </c>
      <c r="AV77" s="32">
        <f t="shared" si="80"/>
        <v>0</v>
      </c>
      <c r="AW77" s="31">
        <f t="shared" si="81"/>
        <v>-1.0261754070769159E-6</v>
      </c>
      <c r="AX77" s="34">
        <f t="shared" si="91"/>
        <v>1.2536257065191828E-12</v>
      </c>
      <c r="AY77" s="35">
        <f t="shared" si="92"/>
        <v>2.9759086805227605E-5</v>
      </c>
      <c r="AZ77" s="10">
        <f t="shared" si="93"/>
        <v>14.216577387316242</v>
      </c>
      <c r="BA77" s="10">
        <f t="shared" si="94"/>
        <v>-57.62626679240725</v>
      </c>
      <c r="BB77" s="10">
        <f t="shared" si="95"/>
        <v>122.37373320759275</v>
      </c>
      <c r="BC77" s="48"/>
      <c r="BD77" s="46">
        <f t="shared" si="96"/>
        <v>14</v>
      </c>
      <c r="BE77" s="46">
        <f t="shared" si="97"/>
        <v>-58</v>
      </c>
      <c r="BF77" s="46">
        <f t="shared" si="98"/>
        <v>122</v>
      </c>
    </row>
    <row r="78" spans="22:58" x14ac:dyDescent="0.3">
      <c r="V78" s="29">
        <v>1.74</v>
      </c>
      <c r="W78" s="38">
        <f t="shared" si="82"/>
        <v>549.54087385762466</v>
      </c>
      <c r="X78" s="30">
        <f t="shared" si="67"/>
        <v>3.5218251811136261</v>
      </c>
      <c r="Y78" s="31">
        <f t="shared" si="68"/>
        <v>-3.6141381184325585</v>
      </c>
      <c r="Z78" s="31">
        <f t="shared" si="69"/>
        <v>-48.729185223412756</v>
      </c>
      <c r="AA78" s="31">
        <f t="shared" si="70"/>
        <v>1.2373783462420421E-3</v>
      </c>
      <c r="AB78" s="31">
        <f t="shared" si="71"/>
        <v>-0.96710008416582105</v>
      </c>
      <c r="AC78" s="31">
        <f t="shared" si="83"/>
        <v>5.6386082152395924E-8</v>
      </c>
      <c r="AD78" s="31">
        <f t="shared" si="72"/>
        <v>6.5285455531743954E-3</v>
      </c>
      <c r="AE78" s="31">
        <f t="shared" si="84"/>
        <v>-9.1075502586608223E-2</v>
      </c>
      <c r="AF78" s="31">
        <f t="shared" si="85"/>
        <v>-49.689756762025404</v>
      </c>
      <c r="AG78" s="31">
        <f t="shared" si="64"/>
        <v>92.110410468749379</v>
      </c>
      <c r="AH78" s="31">
        <f t="shared" si="73"/>
        <v>-89.608093346564388</v>
      </c>
      <c r="AI78" s="31">
        <f t="shared" si="74"/>
        <v>-89.998104525417233</v>
      </c>
      <c r="AJ78" s="31">
        <f t="shared" si="86"/>
        <v>17.624355738030879</v>
      </c>
      <c r="AK78" s="31">
        <f t="shared" si="75"/>
        <v>82.446231425412336</v>
      </c>
      <c r="AL78" s="32">
        <f t="shared" si="76"/>
        <v>-1.091674640797777E-3</v>
      </c>
      <c r="AM78" s="31">
        <f t="shared" si="77"/>
        <v>-0.90838089248687104</v>
      </c>
      <c r="AN78" s="31">
        <f t="shared" si="87"/>
        <v>20.125581185575072</v>
      </c>
      <c r="AO78" s="31">
        <f t="shared" si="88"/>
        <v>-8.4602539924917686</v>
      </c>
      <c r="AP78" s="30">
        <f t="shared" si="65"/>
        <v>23.609121289162623</v>
      </c>
      <c r="AQ78" s="30">
        <f t="shared" si="66"/>
        <v>-29.542425094393248</v>
      </c>
      <c r="AR78" s="31">
        <f t="shared" si="89"/>
        <v>14.101201877757834</v>
      </c>
      <c r="AS78" s="33">
        <f t="shared" si="90"/>
        <v>-58.150010754517169</v>
      </c>
      <c r="AT78" s="31">
        <f t="shared" si="78"/>
        <v>1.3114853545123715E-12</v>
      </c>
      <c r="AU78" s="31">
        <f t="shared" si="79"/>
        <v>3.1502343087376574E-5</v>
      </c>
      <c r="AV78" s="32">
        <f t="shared" si="80"/>
        <v>-1.9286549331065743E-15</v>
      </c>
      <c r="AW78" s="31">
        <f t="shared" si="81"/>
        <v>-1.050078102912658E-6</v>
      </c>
      <c r="AX78" s="34">
        <f t="shared" si="91"/>
        <v>1.3095566995792648E-12</v>
      </c>
      <c r="AY78" s="35">
        <f t="shared" si="92"/>
        <v>3.0452264984463916E-5</v>
      </c>
      <c r="AZ78" s="10">
        <f t="shared" si="93"/>
        <v>14.101201877759143</v>
      </c>
      <c r="BA78" s="10">
        <f t="shared" si="94"/>
        <v>-58.149980302252182</v>
      </c>
      <c r="BB78" s="10">
        <f t="shared" si="95"/>
        <v>121.85001969774783</v>
      </c>
      <c r="BC78" s="37"/>
      <c r="BD78" s="46">
        <f t="shared" si="96"/>
        <v>14</v>
      </c>
      <c r="BE78" s="46">
        <f t="shared" si="97"/>
        <v>-58</v>
      </c>
      <c r="BF78" s="46">
        <f t="shared" si="98"/>
        <v>122</v>
      </c>
    </row>
    <row r="79" spans="22:58" x14ac:dyDescent="0.3">
      <c r="V79" s="29">
        <v>1.75</v>
      </c>
      <c r="W79" s="36">
        <f t="shared" si="82"/>
        <v>562.34132519034915</v>
      </c>
      <c r="X79" s="30">
        <f t="shared" si="67"/>
        <v>3.5218251811136261</v>
      </c>
      <c r="Y79" s="31">
        <f t="shared" si="68"/>
        <v>-3.728248242432926</v>
      </c>
      <c r="Z79" s="31">
        <f t="shared" si="69"/>
        <v>-49.382213231053406</v>
      </c>
      <c r="AA79" s="31">
        <f t="shared" si="70"/>
        <v>1.2956854928847716E-3</v>
      </c>
      <c r="AB79" s="31">
        <f t="shared" si="71"/>
        <v>-0.98962230998264622</v>
      </c>
      <c r="AC79" s="31">
        <f t="shared" si="83"/>
        <v>5.9043477405664405E-8</v>
      </c>
      <c r="AD79" s="31">
        <f t="shared" si="72"/>
        <v>6.6806149129864422E-3</v>
      </c>
      <c r="AE79" s="31">
        <f t="shared" si="84"/>
        <v>-0.20512731678293769</v>
      </c>
      <c r="AF79" s="31">
        <f t="shared" si="85"/>
        <v>-50.365154926123061</v>
      </c>
      <c r="AG79" s="31">
        <f t="shared" si="64"/>
        <v>92.110410468749379</v>
      </c>
      <c r="AH79" s="31">
        <f t="shared" si="73"/>
        <v>-89.808093346350461</v>
      </c>
      <c r="AI79" s="31">
        <f t="shared" si="74"/>
        <v>-89.998147671686326</v>
      </c>
      <c r="AJ79" s="31">
        <f t="shared" si="86"/>
        <v>17.82097663260323</v>
      </c>
      <c r="AK79" s="31">
        <f t="shared" si="75"/>
        <v>82.616257072526309</v>
      </c>
      <c r="AL79" s="32">
        <f t="shared" si="76"/>
        <v>-1.1431169111310588E-3</v>
      </c>
      <c r="AM79" s="31">
        <f t="shared" si="77"/>
        <v>-0.92953613134556379</v>
      </c>
      <c r="AN79" s="31">
        <f t="shared" si="87"/>
        <v>20.122150638091018</v>
      </c>
      <c r="AO79" s="31">
        <f t="shared" si="88"/>
        <v>-8.3114267305055805</v>
      </c>
      <c r="AP79" s="30">
        <f t="shared" si="65"/>
        <v>23.609121289162623</v>
      </c>
      <c r="AQ79" s="30">
        <f t="shared" si="66"/>
        <v>-29.542425094393248</v>
      </c>
      <c r="AR79" s="31">
        <f t="shared" si="89"/>
        <v>13.983719516077453</v>
      </c>
      <c r="AS79" s="33">
        <f t="shared" si="90"/>
        <v>-58.676581656628642</v>
      </c>
      <c r="AT79" s="31">
        <f t="shared" si="78"/>
        <v>1.3751309673048787E-12</v>
      </c>
      <c r="AU79" s="31">
        <f t="shared" si="79"/>
        <v>3.2236126921736346E-5</v>
      </c>
      <c r="AV79" s="32">
        <f t="shared" si="80"/>
        <v>-1.9286549331065743E-15</v>
      </c>
      <c r="AW79" s="31">
        <f t="shared" si="81"/>
        <v>-1.0745375640579914E-6</v>
      </c>
      <c r="AX79" s="34">
        <f t="shared" si="91"/>
        <v>1.373202312371772E-12</v>
      </c>
      <c r="AY79" s="35">
        <f t="shared" si="92"/>
        <v>3.1161589357678358E-5</v>
      </c>
      <c r="AZ79" s="10">
        <f t="shared" si="93"/>
        <v>13.983719516078827</v>
      </c>
      <c r="BA79" s="10">
        <f t="shared" si="94"/>
        <v>-58.676550495039287</v>
      </c>
      <c r="BB79" s="10">
        <f t="shared" si="95"/>
        <v>121.32344950496071</v>
      </c>
      <c r="BC79" s="48"/>
      <c r="BD79" s="46">
        <f t="shared" si="96"/>
        <v>14</v>
      </c>
      <c r="BE79" s="46">
        <f t="shared" si="97"/>
        <v>-59</v>
      </c>
      <c r="BF79" s="46">
        <f t="shared" si="98"/>
        <v>121</v>
      </c>
    </row>
    <row r="80" spans="22:58" x14ac:dyDescent="0.3">
      <c r="V80" s="29">
        <v>1.76</v>
      </c>
      <c r="W80" s="38">
        <f t="shared" si="82"/>
        <v>575.43993733715695</v>
      </c>
      <c r="X80" s="30">
        <f t="shared" si="67"/>
        <v>3.5218251811136261</v>
      </c>
      <c r="Y80" s="31">
        <f t="shared" si="68"/>
        <v>-3.8446073068407016</v>
      </c>
      <c r="Z80" s="31">
        <f t="shared" si="69"/>
        <v>-50.03295439970713</v>
      </c>
      <c r="AA80" s="31">
        <f t="shared" si="70"/>
        <v>1.3567397316757105E-3</v>
      </c>
      <c r="AB80" s="31">
        <f t="shared" si="71"/>
        <v>-1.012668829152372</v>
      </c>
      <c r="AC80" s="31">
        <f t="shared" si="83"/>
        <v>6.1826109865310607E-8</v>
      </c>
      <c r="AD80" s="31">
        <f t="shared" si="72"/>
        <v>6.8362264231252787E-3</v>
      </c>
      <c r="AE80" s="31">
        <f t="shared" si="84"/>
        <v>-0.32142532416928998</v>
      </c>
      <c r="AF80" s="31">
        <f t="shared" si="85"/>
        <v>-51.038787002436379</v>
      </c>
      <c r="AG80" s="31">
        <f t="shared" si="64"/>
        <v>92.110410468749379</v>
      </c>
      <c r="AH80" s="31">
        <f t="shared" si="73"/>
        <v>-90.008093346146154</v>
      </c>
      <c r="AI80" s="31">
        <f t="shared" si="74"/>
        <v>-89.998189835826409</v>
      </c>
      <c r="AJ80" s="31">
        <f t="shared" si="86"/>
        <v>18.017747155781038</v>
      </c>
      <c r="AK80" s="31">
        <f t="shared" si="75"/>
        <v>82.782538918736648</v>
      </c>
      <c r="AL80" s="32">
        <f t="shared" si="76"/>
        <v>-1.1969829278935843E-3</v>
      </c>
      <c r="AM80" s="31">
        <f t="shared" si="77"/>
        <v>-0.95118387658260628</v>
      </c>
      <c r="AN80" s="31">
        <f t="shared" si="87"/>
        <v>20.118867295456369</v>
      </c>
      <c r="AO80" s="31">
        <f t="shared" si="88"/>
        <v>-8.1668347936723666</v>
      </c>
      <c r="AP80" s="30">
        <f t="shared" si="65"/>
        <v>23.609121289162623</v>
      </c>
      <c r="AQ80" s="30">
        <f t="shared" si="66"/>
        <v>-29.542425094393248</v>
      </c>
      <c r="AR80" s="31">
        <f t="shared" si="89"/>
        <v>13.864138166056453</v>
      </c>
      <c r="AS80" s="33">
        <f t="shared" si="90"/>
        <v>-59.205621796108744</v>
      </c>
      <c r="AT80" s="31">
        <f t="shared" si="78"/>
        <v>1.4387765800973853E-12</v>
      </c>
      <c r="AU80" s="31">
        <f t="shared" si="79"/>
        <v>3.2987002777285591E-5</v>
      </c>
      <c r="AV80" s="32">
        <f t="shared" si="80"/>
        <v>-1.9286549331065743E-15</v>
      </c>
      <c r="AW80" s="31">
        <f t="shared" si="81"/>
        <v>-1.0995667592429746E-6</v>
      </c>
      <c r="AX80" s="34">
        <f t="shared" si="91"/>
        <v>1.4368479251642787E-12</v>
      </c>
      <c r="AY80" s="35">
        <f t="shared" si="92"/>
        <v>3.1887436018042616E-5</v>
      </c>
      <c r="AZ80" s="10">
        <f t="shared" si="93"/>
        <v>13.86413816605789</v>
      </c>
      <c r="BA80" s="10">
        <f t="shared" si="94"/>
        <v>-59.205589908672728</v>
      </c>
      <c r="BB80" s="10">
        <f t="shared" si="95"/>
        <v>120.79441009132728</v>
      </c>
      <c r="BC80" s="37"/>
      <c r="BD80" s="46">
        <f t="shared" si="96"/>
        <v>14</v>
      </c>
      <c r="BE80" s="46">
        <f t="shared" si="97"/>
        <v>-59</v>
      </c>
      <c r="BF80" s="46">
        <f t="shared" si="98"/>
        <v>121</v>
      </c>
    </row>
    <row r="81" spans="22:58" x14ac:dyDescent="0.3">
      <c r="V81" s="29">
        <v>1.77</v>
      </c>
      <c r="W81" s="36">
        <f t="shared" si="82"/>
        <v>588.84365535558948</v>
      </c>
      <c r="X81" s="30">
        <f t="shared" si="67"/>
        <v>3.5218251811136261</v>
      </c>
      <c r="Y81" s="31">
        <f t="shared" si="68"/>
        <v>-3.9631984369731481</v>
      </c>
      <c r="Z81" s="31">
        <f t="shared" si="69"/>
        <v>-50.68108227194017</v>
      </c>
      <c r="AA81" s="31">
        <f t="shared" si="70"/>
        <v>1.4206704481646603E-3</v>
      </c>
      <c r="AB81" s="31">
        <f t="shared" si="71"/>
        <v>-1.0362518313968918</v>
      </c>
      <c r="AC81" s="31">
        <f t="shared" si="83"/>
        <v>6.4739885072575321E-8</v>
      </c>
      <c r="AD81" s="31">
        <f t="shared" si="72"/>
        <v>6.9954625908641588E-3</v>
      </c>
      <c r="AE81" s="31">
        <f t="shared" si="84"/>
        <v>-0.43995252067147228</v>
      </c>
      <c r="AF81" s="31">
        <f t="shared" si="85"/>
        <v>-51.710338640746194</v>
      </c>
      <c r="AG81" s="31">
        <f t="shared" si="64"/>
        <v>92.110410468749379</v>
      </c>
      <c r="AH81" s="31">
        <f t="shared" si="73"/>
        <v>-90.20809334595107</v>
      </c>
      <c r="AI81" s="31">
        <f t="shared" si="74"/>
        <v>-89.998231040193502</v>
      </c>
      <c r="AJ81" s="31">
        <f t="shared" si="86"/>
        <v>18.214660785949693</v>
      </c>
      <c r="AK81" s="31">
        <f t="shared" si="75"/>
        <v>82.945153918756418</v>
      </c>
      <c r="AL81" s="32">
        <f t="shared" si="76"/>
        <v>-1.2533868557457828E-3</v>
      </c>
      <c r="AM81" s="31">
        <f t="shared" si="77"/>
        <v>-0.97333558138292986</v>
      </c>
      <c r="AN81" s="31">
        <f t="shared" si="87"/>
        <v>20.115724521892258</v>
      </c>
      <c r="AO81" s="31">
        <f t="shared" si="88"/>
        <v>-8.0264127028200143</v>
      </c>
      <c r="AP81" s="30">
        <f t="shared" si="65"/>
        <v>23.609121289162623</v>
      </c>
      <c r="AQ81" s="30">
        <f t="shared" si="66"/>
        <v>-29.542425094393248</v>
      </c>
      <c r="AR81" s="31">
        <f t="shared" si="89"/>
        <v>13.74246819599016</v>
      </c>
      <c r="AS81" s="33">
        <f t="shared" si="90"/>
        <v>-59.736751343566212</v>
      </c>
      <c r="AT81" s="31">
        <f t="shared" si="78"/>
        <v>1.5082081576892103E-12</v>
      </c>
      <c r="AU81" s="31">
        <f t="shared" si="79"/>
        <v>3.3755368778341975E-5</v>
      </c>
      <c r="AV81" s="32">
        <f t="shared" si="80"/>
        <v>-1.9286549331065743E-15</v>
      </c>
      <c r="AW81" s="31">
        <f t="shared" si="81"/>
        <v>-1.125178959278196E-6</v>
      </c>
      <c r="AX81" s="34">
        <f t="shared" si="91"/>
        <v>1.5062795027561036E-12</v>
      </c>
      <c r="AY81" s="35">
        <f t="shared" si="92"/>
        <v>3.2630189819063778E-5</v>
      </c>
      <c r="AZ81" s="10">
        <f t="shared" si="93"/>
        <v>13.742468195991666</v>
      </c>
      <c r="BA81" s="10">
        <f t="shared" si="94"/>
        <v>-59.736718713376391</v>
      </c>
      <c r="BB81" s="10">
        <f t="shared" si="95"/>
        <v>120.26328128662361</v>
      </c>
      <c r="BC81" s="48"/>
      <c r="BD81" s="46">
        <f t="shared" si="96"/>
        <v>14</v>
      </c>
      <c r="BE81" s="46">
        <f t="shared" si="97"/>
        <v>-60</v>
      </c>
      <c r="BF81" s="46">
        <f t="shared" si="98"/>
        <v>120</v>
      </c>
    </row>
    <row r="82" spans="22:58" x14ac:dyDescent="0.3">
      <c r="V82" s="29">
        <v>1.78</v>
      </c>
      <c r="W82" s="38">
        <f t="shared" si="82"/>
        <v>602.55958607435821</v>
      </c>
      <c r="X82" s="30">
        <f t="shared" si="67"/>
        <v>3.5218251811136261</v>
      </c>
      <c r="Y82" s="31">
        <f t="shared" si="68"/>
        <v>-4.0840026093479098</v>
      </c>
      <c r="Z82" s="31">
        <f t="shared" si="69"/>
        <v>-51.326277058693506</v>
      </c>
      <c r="AA82" s="31">
        <f t="shared" si="70"/>
        <v>1.4876131178372001E-3</v>
      </c>
      <c r="AB82" s="31">
        <f t="shared" si="71"/>
        <v>-1.0603837887552241</v>
      </c>
      <c r="AC82" s="31">
        <f t="shared" si="83"/>
        <v>6.7790982437684028E-8</v>
      </c>
      <c r="AD82" s="31">
        <f t="shared" si="72"/>
        <v>7.158407845317104E-3</v>
      </c>
      <c r="AE82" s="31">
        <f t="shared" si="84"/>
        <v>-0.56068974732546417</v>
      </c>
      <c r="AF82" s="31">
        <f t="shared" si="85"/>
        <v>-52.379502439603414</v>
      </c>
      <c r="AG82" s="31">
        <f t="shared" si="64"/>
        <v>92.110410468749379</v>
      </c>
      <c r="AH82" s="31">
        <f t="shared" si="73"/>
        <v>-90.40809334576474</v>
      </c>
      <c r="AI82" s="31">
        <f t="shared" si="74"/>
        <v>-89.998271306634692</v>
      </c>
      <c r="AJ82" s="31">
        <f t="shared" si="86"/>
        <v>18.41171127671722</v>
      </c>
      <c r="AK82" s="31">
        <f t="shared" si="75"/>
        <v>83.104177808451695</v>
      </c>
      <c r="AL82" s="32">
        <f t="shared" si="76"/>
        <v>-1.3124482336888388E-3</v>
      </c>
      <c r="AM82" s="31">
        <f t="shared" si="77"/>
        <v>-0.99600296436939428</v>
      </c>
      <c r="AN82" s="31">
        <f t="shared" si="87"/>
        <v>20.112715951468168</v>
      </c>
      <c r="AO82" s="31">
        <f t="shared" si="88"/>
        <v>-7.8900964625523908</v>
      </c>
      <c r="AP82" s="30">
        <f t="shared" si="65"/>
        <v>23.609121289162623</v>
      </c>
      <c r="AQ82" s="30">
        <f t="shared" si="66"/>
        <v>-29.542425094393248</v>
      </c>
      <c r="AR82" s="31">
        <f t="shared" si="89"/>
        <v>13.618722398912073</v>
      </c>
      <c r="AS82" s="33">
        <f t="shared" si="90"/>
        <v>-60.269598902155806</v>
      </c>
      <c r="AT82" s="31">
        <f t="shared" si="78"/>
        <v>1.5776397352810343E-12</v>
      </c>
      <c r="AU82" s="31">
        <f t="shared" si="79"/>
        <v>3.4541632322729713E-5</v>
      </c>
      <c r="AV82" s="32">
        <f t="shared" si="80"/>
        <v>-1.9286549331065743E-15</v>
      </c>
      <c r="AW82" s="31">
        <f t="shared" si="81"/>
        <v>-1.1513877440911296E-6</v>
      </c>
      <c r="AX82" s="34">
        <f t="shared" si="91"/>
        <v>1.5757110803479276E-12</v>
      </c>
      <c r="AY82" s="35">
        <f t="shared" si="92"/>
        <v>3.3390244578638582E-5</v>
      </c>
      <c r="AZ82" s="10">
        <f t="shared" si="93"/>
        <v>13.618722398913649</v>
      </c>
      <c r="BA82" s="10">
        <f t="shared" si="94"/>
        <v>-60.269565511911225</v>
      </c>
      <c r="BB82" s="10">
        <f t="shared" si="95"/>
        <v>119.73043448808878</v>
      </c>
      <c r="BC82" s="37"/>
      <c r="BD82" s="46">
        <f t="shared" si="96"/>
        <v>14</v>
      </c>
      <c r="BE82" s="46">
        <f t="shared" si="97"/>
        <v>-60</v>
      </c>
      <c r="BF82" s="46">
        <f t="shared" si="98"/>
        <v>120</v>
      </c>
    </row>
    <row r="83" spans="22:58" x14ac:dyDescent="0.3">
      <c r="V83" s="29">
        <v>1.79</v>
      </c>
      <c r="W83" s="36">
        <f t="shared" si="82"/>
        <v>616.59500186148261</v>
      </c>
      <c r="X83" s="30">
        <f t="shared" si="67"/>
        <v>3.5218251811136261</v>
      </c>
      <c r="Y83" s="31">
        <f t="shared" si="68"/>
        <v>-4.2069987280929375</v>
      </c>
      <c r="Z83" s="31">
        <f t="shared" si="69"/>
        <v>-51.968226378341107</v>
      </c>
      <c r="AA83" s="31">
        <f t="shared" si="70"/>
        <v>1.5577095923997382E-3</v>
      </c>
      <c r="AB83" s="31">
        <f t="shared" si="71"/>
        <v>-1.0850774620439532</v>
      </c>
      <c r="AC83" s="31">
        <f t="shared" si="83"/>
        <v>7.0985872597739699E-8</v>
      </c>
      <c r="AD83" s="31">
        <f t="shared" si="72"/>
        <v>7.3251485822043152E-3</v>
      </c>
      <c r="AE83" s="31">
        <f t="shared" si="84"/>
        <v>-0.68361576640103905</v>
      </c>
      <c r="AF83" s="31">
        <f t="shared" si="85"/>
        <v>-53.045978691802858</v>
      </c>
      <c r="AG83" s="31">
        <f t="shared" si="64"/>
        <v>92.110410468749379</v>
      </c>
      <c r="AH83" s="31">
        <f t="shared" si="73"/>
        <v>-90.608093345586823</v>
      </c>
      <c r="AI83" s="31">
        <f t="shared" si="74"/>
        <v>-89.998310656499783</v>
      </c>
      <c r="AJ83" s="31">
        <f t="shared" si="86"/>
        <v>18.608892646083621</v>
      </c>
      <c r="AK83" s="31">
        <f t="shared" si="75"/>
        <v>83.259685099011321</v>
      </c>
      <c r="AL83" s="32">
        <f t="shared" si="76"/>
        <v>-1.3742922277621829E-3</v>
      </c>
      <c r="AM83" s="31">
        <f t="shared" si="77"/>
        <v>-1.0191980156898306</v>
      </c>
      <c r="AN83" s="31">
        <f t="shared" si="87"/>
        <v>20.109835477018414</v>
      </c>
      <c r="AO83" s="31">
        <f t="shared" si="88"/>
        <v>-7.7578235731782925</v>
      </c>
      <c r="AP83" s="30">
        <f t="shared" si="65"/>
        <v>23.609121289162623</v>
      </c>
      <c r="AQ83" s="30">
        <f t="shared" si="66"/>
        <v>-29.542425094393248</v>
      </c>
      <c r="AR83" s="31">
        <f t="shared" si="89"/>
        <v>13.492915905386749</v>
      </c>
      <c r="AS83" s="33">
        <f t="shared" si="90"/>
        <v>-60.803802264981151</v>
      </c>
      <c r="AT83" s="31">
        <f t="shared" si="78"/>
        <v>1.6528572776721768E-12</v>
      </c>
      <c r="AU83" s="31">
        <f t="shared" si="79"/>
        <v>3.5346210297787502E-5</v>
      </c>
      <c r="AV83" s="32">
        <f t="shared" si="80"/>
        <v>-1.9286549331065743E-15</v>
      </c>
      <c r="AW83" s="31">
        <f t="shared" si="81"/>
        <v>-1.1782070099263992E-6</v>
      </c>
      <c r="AX83" s="34">
        <f t="shared" si="91"/>
        <v>1.6509286227390701E-12</v>
      </c>
      <c r="AY83" s="35">
        <f t="shared" si="92"/>
        <v>3.4168003287861102E-5</v>
      </c>
      <c r="AZ83" s="10">
        <f t="shared" si="93"/>
        <v>13.492915905388399</v>
      </c>
      <c r="BA83" s="10">
        <f t="shared" si="94"/>
        <v>-60.803768096977862</v>
      </c>
      <c r="BB83" s="10">
        <f t="shared" si="95"/>
        <v>119.19623190302214</v>
      </c>
      <c r="BC83" s="48"/>
      <c r="BD83" s="46">
        <f t="shared" si="96"/>
        <v>13</v>
      </c>
      <c r="BE83" s="46">
        <f t="shared" si="97"/>
        <v>-61</v>
      </c>
      <c r="BF83" s="46">
        <f t="shared" si="98"/>
        <v>119</v>
      </c>
    </row>
    <row r="84" spans="22:58" x14ac:dyDescent="0.3">
      <c r="V84" s="29">
        <v>1.8</v>
      </c>
      <c r="W84" s="38">
        <f t="shared" si="82"/>
        <v>630.95734448019368</v>
      </c>
      <c r="X84" s="30">
        <f t="shared" si="67"/>
        <v>3.5218251811136261</v>
      </c>
      <c r="Y84" s="31">
        <f t="shared" si="68"/>
        <v>-4.3321637085138045</v>
      </c>
      <c r="Z84" s="31">
        <f t="shared" si="69"/>
        <v>-52.606625951177669</v>
      </c>
      <c r="AA84" s="31">
        <f t="shared" si="70"/>
        <v>1.6311083994364152E-3</v>
      </c>
      <c r="AB84" s="31">
        <f t="shared" si="71"/>
        <v>-1.110345907459898</v>
      </c>
      <c r="AC84" s="31">
        <f t="shared" si="83"/>
        <v>7.4331332845960622E-8</v>
      </c>
      <c r="AD84" s="31">
        <f t="shared" si="72"/>
        <v>7.4957732096602595E-3</v>
      </c>
      <c r="AE84" s="31">
        <f t="shared" si="84"/>
        <v>-0.80870734466940919</v>
      </c>
      <c r="AF84" s="31">
        <f t="shared" si="85"/>
        <v>-53.709476085427902</v>
      </c>
      <c r="AG84" s="31">
        <f t="shared" si="64"/>
        <v>92.110410468749379</v>
      </c>
      <c r="AH84" s="31">
        <f t="shared" si="73"/>
        <v>-90.808093345416893</v>
      </c>
      <c r="AI84" s="31">
        <f t="shared" si="74"/>
        <v>-89.998349110652583</v>
      </c>
      <c r="AJ84" s="31">
        <f t="shared" si="86"/>
        <v>18.806199165967456</v>
      </c>
      <c r="AK84" s="31">
        <f t="shared" si="75"/>
        <v>83.411749073280859</v>
      </c>
      <c r="AL84" s="32">
        <f t="shared" si="76"/>
        <v>-1.4390498955956254E-3</v>
      </c>
      <c r="AM84" s="31">
        <f t="shared" si="77"/>
        <v>-1.0429330032390232</v>
      </c>
      <c r="AN84" s="31">
        <f t="shared" si="87"/>
        <v>20.107077239404347</v>
      </c>
      <c r="AO84" s="31">
        <f t="shared" si="88"/>
        <v>-7.6295330406107471</v>
      </c>
      <c r="AP84" s="30">
        <f t="shared" si="65"/>
        <v>23.609121289162623</v>
      </c>
      <c r="AQ84" s="30">
        <f t="shared" si="66"/>
        <v>-29.542425094393248</v>
      </c>
      <c r="AR84" s="31">
        <f t="shared" si="89"/>
        <v>13.365066089504314</v>
      </c>
      <c r="AS84" s="33">
        <f t="shared" si="90"/>
        <v>-61.339009126038647</v>
      </c>
      <c r="AT84" s="31">
        <f t="shared" si="78"/>
        <v>1.731932129929531E-12</v>
      </c>
      <c r="AU84" s="31">
        <f t="shared" si="79"/>
        <v>3.6169529301407559E-5</v>
      </c>
      <c r="AV84" s="32">
        <f t="shared" si="80"/>
        <v>-1.9286549331065743E-15</v>
      </c>
      <c r="AW84" s="31">
        <f t="shared" si="81"/>
        <v>-1.2056509767137453E-6</v>
      </c>
      <c r="AX84" s="34">
        <f t="shared" si="91"/>
        <v>1.7300034749964244E-12</v>
      </c>
      <c r="AY84" s="35">
        <f t="shared" si="92"/>
        <v>3.4963878324693816E-5</v>
      </c>
      <c r="AZ84" s="10">
        <f t="shared" si="93"/>
        <v>13.365066089506044</v>
      </c>
      <c r="BA84" s="10">
        <f t="shared" si="94"/>
        <v>-61.338974162160319</v>
      </c>
      <c r="BB84" s="10">
        <f t="shared" si="95"/>
        <v>118.66102583783967</v>
      </c>
      <c r="BC84" s="37"/>
      <c r="BD84" s="46">
        <f t="shared" si="96"/>
        <v>13</v>
      </c>
      <c r="BE84" s="46">
        <f t="shared" si="97"/>
        <v>-61</v>
      </c>
      <c r="BF84" s="46">
        <f t="shared" si="98"/>
        <v>119</v>
      </c>
    </row>
    <row r="85" spans="22:58" x14ac:dyDescent="0.3">
      <c r="V85" s="29">
        <v>1.81</v>
      </c>
      <c r="W85" s="36">
        <f t="shared" si="82"/>
        <v>645.65422903465583</v>
      </c>
      <c r="X85" s="30">
        <f t="shared" si="67"/>
        <v>3.5218251811136261</v>
      </c>
      <c r="Y85" s="31">
        <f t="shared" si="68"/>
        <v>-4.4594725671335684</v>
      </c>
      <c r="Z85" s="31">
        <f t="shared" si="69"/>
        <v>-53.241180246000532</v>
      </c>
      <c r="AA85" s="31">
        <f t="shared" si="70"/>
        <v>1.7079650561369149E-3</v>
      </c>
      <c r="AB85" s="31">
        <f t="shared" si="71"/>
        <v>-1.1362024833277433</v>
      </c>
      <c r="AC85" s="31">
        <f t="shared" si="83"/>
        <v>7.783446063226304E-8</v>
      </c>
      <c r="AD85" s="31">
        <f t="shared" si="72"/>
        <v>7.6703721951087867E-3</v>
      </c>
      <c r="AE85" s="31">
        <f t="shared" si="84"/>
        <v>-0.93593934312934479</v>
      </c>
      <c r="AF85" s="31">
        <f t="shared" si="85"/>
        <v>-54.369712357133167</v>
      </c>
      <c r="AG85" s="31">
        <f t="shared" si="64"/>
        <v>92.110410468749379</v>
      </c>
      <c r="AH85" s="31">
        <f t="shared" si="73"/>
        <v>-91.008093345254622</v>
      </c>
      <c r="AI85" s="31">
        <f t="shared" si="74"/>
        <v>-89.99838668948199</v>
      </c>
      <c r="AJ85" s="31">
        <f t="shared" si="86"/>
        <v>19.003625352084224</v>
      </c>
      <c r="AK85" s="31">
        <f t="shared" si="75"/>
        <v>83.560441784097961</v>
      </c>
      <c r="AL85" s="32">
        <f t="shared" si="76"/>
        <v>-1.5068584633710967E-3</v>
      </c>
      <c r="AM85" s="31">
        <f t="shared" si="77"/>
        <v>-1.0672204790182966</v>
      </c>
      <c r="AN85" s="31">
        <f t="shared" si="87"/>
        <v>20.104435617115609</v>
      </c>
      <c r="AO85" s="31">
        <f t="shared" si="88"/>
        <v>-7.5051653844023258</v>
      </c>
      <c r="AP85" s="30">
        <f t="shared" si="65"/>
        <v>23.609121289162623</v>
      </c>
      <c r="AQ85" s="30">
        <f t="shared" si="66"/>
        <v>-29.542425094393248</v>
      </c>
      <c r="AR85" s="31">
        <f t="shared" si="89"/>
        <v>13.235192468755638</v>
      </c>
      <c r="AS85" s="33">
        <f t="shared" si="90"/>
        <v>-61.874877741535492</v>
      </c>
      <c r="AT85" s="31">
        <f t="shared" si="78"/>
        <v>1.8129356371199907E-12</v>
      </c>
      <c r="AU85" s="31">
        <f t="shared" si="79"/>
        <v>3.7012025868223515E-5</v>
      </c>
      <c r="AV85" s="32">
        <f t="shared" si="80"/>
        <v>-1.9286549331065743E-15</v>
      </c>
      <c r="AW85" s="31">
        <f t="shared" si="81"/>
        <v>-1.2337341956076218E-6</v>
      </c>
      <c r="AX85" s="34">
        <f t="shared" si="91"/>
        <v>1.8110069821868841E-12</v>
      </c>
      <c r="AY85" s="35">
        <f t="shared" si="92"/>
        <v>3.5778291672615892E-5</v>
      </c>
      <c r="AZ85" s="10">
        <f t="shared" si="93"/>
        <v>13.23519246875745</v>
      </c>
      <c r="BA85" s="10">
        <f t="shared" si="94"/>
        <v>-61.874841963243817</v>
      </c>
      <c r="BB85" s="10">
        <f t="shared" si="95"/>
        <v>118.12515803675618</v>
      </c>
      <c r="BC85" s="48"/>
      <c r="BD85" s="46">
        <f t="shared" si="96"/>
        <v>13</v>
      </c>
      <c r="BE85" s="46">
        <f t="shared" si="97"/>
        <v>-62</v>
      </c>
      <c r="BF85" s="46">
        <f t="shared" si="98"/>
        <v>118</v>
      </c>
    </row>
    <row r="86" spans="22:58" x14ac:dyDescent="0.3">
      <c r="V86" s="29">
        <v>1.82</v>
      </c>
      <c r="W86" s="38">
        <f t="shared" si="82"/>
        <v>660.6934480075962</v>
      </c>
      <c r="X86" s="30">
        <f t="shared" si="67"/>
        <v>3.5218251811136261</v>
      </c>
      <c r="Y86" s="31">
        <f t="shared" si="68"/>
        <v>-4.5888985174833055</v>
      </c>
      <c r="Z86" s="31">
        <f t="shared" si="69"/>
        <v>-53.871603075960806</v>
      </c>
      <c r="AA86" s="31">
        <f t="shared" si="70"/>
        <v>1.7884423977164389E-3</v>
      </c>
      <c r="AB86" s="31">
        <f t="shared" si="71"/>
        <v>-1.1626608569953769</v>
      </c>
      <c r="AC86" s="31">
        <f t="shared" si="83"/>
        <v>8.1502687063843694E-8</v>
      </c>
      <c r="AD86" s="31">
        <f t="shared" si="72"/>
        <v>7.8490381132300946E-3</v>
      </c>
      <c r="AE86" s="31">
        <f t="shared" si="84"/>
        <v>-1.065284812469276</v>
      </c>
      <c r="AF86" s="31">
        <f t="shared" si="85"/>
        <v>-55.026414894842958</v>
      </c>
      <c r="AG86" s="31">
        <f t="shared" si="64"/>
        <v>92.110410468749379</v>
      </c>
      <c r="AH86" s="31">
        <f t="shared" si="73"/>
        <v>-91.208093345099627</v>
      </c>
      <c r="AI86" s="31">
        <f t="shared" si="74"/>
        <v>-89.998423412912842</v>
      </c>
      <c r="AJ86" s="31">
        <f t="shared" si="86"/>
        <v>19.201165954170531</v>
      </c>
      <c r="AK86" s="31">
        <f t="shared" si="75"/>
        <v>83.705834054474934</v>
      </c>
      <c r="AL86" s="32">
        <f t="shared" si="76"/>
        <v>-1.5778616157581644E-3</v>
      </c>
      <c r="AM86" s="31">
        <f t="shared" si="77"/>
        <v>-1.0920732856353883</v>
      </c>
      <c r="AN86" s="31">
        <f t="shared" si="87"/>
        <v>20.101905216204525</v>
      </c>
      <c r="AO86" s="31">
        <f t="shared" si="88"/>
        <v>-7.3846626440732965</v>
      </c>
      <c r="AP86" s="30">
        <f t="shared" si="65"/>
        <v>23.609121289162623</v>
      </c>
      <c r="AQ86" s="30">
        <f t="shared" si="66"/>
        <v>-29.542425094393248</v>
      </c>
      <c r="AR86" s="31">
        <f t="shared" si="89"/>
        <v>13.103316598504623</v>
      </c>
      <c r="AS86" s="33">
        <f t="shared" si="90"/>
        <v>-62.411077538916253</v>
      </c>
      <c r="AT86" s="31">
        <f t="shared" si="78"/>
        <v>1.8977964541766617E-12</v>
      </c>
      <c r="AU86" s="31">
        <f t="shared" si="79"/>
        <v>3.7874146701066866E-5</v>
      </c>
      <c r="AV86" s="32">
        <f t="shared" si="80"/>
        <v>-1.9286549331065743E-15</v>
      </c>
      <c r="AW86" s="31">
        <f t="shared" si="81"/>
        <v>-1.2624715567024124E-6</v>
      </c>
      <c r="AX86" s="34">
        <f t="shared" si="91"/>
        <v>1.8958677992435551E-12</v>
      </c>
      <c r="AY86" s="35">
        <f t="shared" si="92"/>
        <v>3.6611675144364452E-5</v>
      </c>
      <c r="AZ86" s="10">
        <f t="shared" si="93"/>
        <v>13.103316598506519</v>
      </c>
      <c r="BA86" s="10">
        <f t="shared" si="94"/>
        <v>-62.41104092724111</v>
      </c>
      <c r="BB86" s="10">
        <f t="shared" si="95"/>
        <v>117.58895907275888</v>
      </c>
      <c r="BC86" s="37"/>
      <c r="BD86" s="46">
        <f t="shared" si="96"/>
        <v>13</v>
      </c>
      <c r="BE86" s="46">
        <f t="shared" si="97"/>
        <v>-62</v>
      </c>
      <c r="BF86" s="46">
        <f t="shared" si="98"/>
        <v>118</v>
      </c>
    </row>
    <row r="87" spans="22:58" x14ac:dyDescent="0.3">
      <c r="V87" s="29">
        <v>1.83</v>
      </c>
      <c r="W87" s="36">
        <f t="shared" si="82"/>
        <v>676.0829753919819</v>
      </c>
      <c r="X87" s="30">
        <f t="shared" si="67"/>
        <v>3.5218251811136261</v>
      </c>
      <c r="Y87" s="31">
        <f t="shared" si="68"/>
        <v>-4.7204130708939758</v>
      </c>
      <c r="Z87" s="31">
        <f t="shared" si="69"/>
        <v>-54.497618141384272</v>
      </c>
      <c r="AA87" s="31">
        <f t="shared" si="70"/>
        <v>1.8727109212139641E-3</v>
      </c>
      <c r="AB87" s="31">
        <f t="shared" si="71"/>
        <v>-1.1897350118796994</v>
      </c>
      <c r="AC87" s="31">
        <f t="shared" si="83"/>
        <v>8.5343790405762258E-8</v>
      </c>
      <c r="AD87" s="31">
        <f t="shared" si="72"/>
        <v>8.0318656950449895E-3</v>
      </c>
      <c r="AE87" s="31">
        <f t="shared" si="84"/>
        <v>-1.1967150935153452</v>
      </c>
      <c r="AF87" s="31">
        <f t="shared" si="85"/>
        <v>-55.679321287568925</v>
      </c>
      <c r="AG87" s="31">
        <f t="shared" si="64"/>
        <v>92.110410468749379</v>
      </c>
      <c r="AH87" s="31">
        <f t="shared" si="73"/>
        <v>-91.408093344951624</v>
      </c>
      <c r="AI87" s="31">
        <f t="shared" si="74"/>
        <v>-89.998459300416329</v>
      </c>
      <c r="AJ87" s="31">
        <f t="shared" si="86"/>
        <v>19.398815946547408</v>
      </c>
      <c r="AK87" s="31">
        <f t="shared" si="75"/>
        <v>83.847995479483117</v>
      </c>
      <c r="AL87" s="32">
        <f t="shared" si="76"/>
        <v>-1.6522097994574783E-3</v>
      </c>
      <c r="AM87" s="31">
        <f t="shared" si="77"/>
        <v>-1.1175045629473117</v>
      </c>
      <c r="AN87" s="31">
        <f t="shared" si="87"/>
        <v>20.099480860545707</v>
      </c>
      <c r="AO87" s="31">
        <f t="shared" si="88"/>
        <v>-7.2679683838805236</v>
      </c>
      <c r="AP87" s="30">
        <f t="shared" si="65"/>
        <v>23.609121289162623</v>
      </c>
      <c r="AQ87" s="30">
        <f t="shared" si="66"/>
        <v>-29.542425094393248</v>
      </c>
      <c r="AR87" s="31">
        <f t="shared" si="89"/>
        <v>12.969461961799741</v>
      </c>
      <c r="AS87" s="33">
        <f t="shared" si="90"/>
        <v>-62.947289671449447</v>
      </c>
      <c r="AT87" s="31">
        <f t="shared" si="78"/>
        <v>1.9865145810995442E-12</v>
      </c>
      <c r="AU87" s="31">
        <f t="shared" si="79"/>
        <v>3.8756348907814695E-5</v>
      </c>
      <c r="AV87" s="32">
        <f t="shared" si="80"/>
        <v>-1.9286549331065743E-15</v>
      </c>
      <c r="AW87" s="31">
        <f t="shared" si="81"/>
        <v>-1.2918782969273534E-6</v>
      </c>
      <c r="AX87" s="34">
        <f t="shared" si="91"/>
        <v>1.9845859261664376E-12</v>
      </c>
      <c r="AY87" s="35">
        <f t="shared" si="92"/>
        <v>3.7464470610887342E-5</v>
      </c>
      <c r="AZ87" s="10">
        <f t="shared" si="93"/>
        <v>12.969461961801725</v>
      </c>
      <c r="BA87" s="10">
        <f t="shared" si="94"/>
        <v>-62.947252206978838</v>
      </c>
      <c r="BB87" s="10">
        <f t="shared" si="95"/>
        <v>117.05274779302115</v>
      </c>
      <c r="BC87" s="48"/>
      <c r="BD87" s="46">
        <f t="shared" si="96"/>
        <v>13</v>
      </c>
      <c r="BE87" s="46">
        <f t="shared" si="97"/>
        <v>-63</v>
      </c>
      <c r="BF87" s="46">
        <f t="shared" si="98"/>
        <v>117</v>
      </c>
    </row>
    <row r="88" spans="22:58" x14ac:dyDescent="0.3">
      <c r="V88" s="29">
        <v>1.84</v>
      </c>
      <c r="W88" s="38">
        <f t="shared" si="82"/>
        <v>691.8309709189366</v>
      </c>
      <c r="X88" s="30">
        <f t="shared" si="67"/>
        <v>3.5218251811136261</v>
      </c>
      <c r="Y88" s="31">
        <f t="shared" si="68"/>
        <v>-4.8539861415224959</v>
      </c>
      <c r="Z88" s="31">
        <f t="shared" si="69"/>
        <v>-55.11895951779649</v>
      </c>
      <c r="AA88" s="31">
        <f t="shared" si="70"/>
        <v>1.9609491453907437E-3</v>
      </c>
      <c r="AB88" s="31">
        <f t="shared" si="71"/>
        <v>-1.2174392546656903</v>
      </c>
      <c r="AC88" s="31">
        <f t="shared" si="83"/>
        <v>8.9365919224797877E-8</v>
      </c>
      <c r="AD88" s="31">
        <f t="shared" si="72"/>
        <v>8.218951878142455E-3</v>
      </c>
      <c r="AE88" s="31">
        <f t="shared" si="84"/>
        <v>-1.3301999218975598</v>
      </c>
      <c r="AF88" s="31">
        <f t="shared" si="85"/>
        <v>-56.32817982058404</v>
      </c>
      <c r="AG88" s="31">
        <f t="shared" si="64"/>
        <v>92.110410468749379</v>
      </c>
      <c r="AH88" s="31">
        <f t="shared" si="73"/>
        <v>-91.6080933448103</v>
      </c>
      <c r="AI88" s="31">
        <f t="shared" si="74"/>
        <v>-89.998494371020513</v>
      </c>
      <c r="AJ88" s="31">
        <f t="shared" si="86"/>
        <v>19.596570519015902</v>
      </c>
      <c r="AK88" s="31">
        <f t="shared" si="75"/>
        <v>83.986994429702293</v>
      </c>
      <c r="AL88" s="32">
        <f t="shared" si="76"/>
        <v>-1.7300605409493039E-3</v>
      </c>
      <c r="AM88" s="31">
        <f t="shared" si="77"/>
        <v>-1.1435277548489455</v>
      </c>
      <c r="AN88" s="31">
        <f t="shared" si="87"/>
        <v>20.097157582414031</v>
      </c>
      <c r="AO88" s="31">
        <f t="shared" si="88"/>
        <v>-7.1550276961671662</v>
      </c>
      <c r="AP88" s="30">
        <f t="shared" si="65"/>
        <v>23.609121289162623</v>
      </c>
      <c r="AQ88" s="30">
        <f t="shared" si="66"/>
        <v>-29.542425094393248</v>
      </c>
      <c r="AR88" s="31">
        <f t="shared" si="89"/>
        <v>12.833653855285849</v>
      </c>
      <c r="AS88" s="33">
        <f t="shared" si="90"/>
        <v>-63.483207516751207</v>
      </c>
      <c r="AT88" s="31">
        <f t="shared" si="78"/>
        <v>2.0810186728217443E-12</v>
      </c>
      <c r="AU88" s="31">
        <f t="shared" si="79"/>
        <v>3.9659100243754345E-5</v>
      </c>
      <c r="AV88" s="32">
        <f t="shared" si="80"/>
        <v>-1.9286549331065743E-15</v>
      </c>
      <c r="AW88" s="31">
        <f t="shared" si="81"/>
        <v>-1.3219700081253561E-6</v>
      </c>
      <c r="AX88" s="34">
        <f t="shared" si="91"/>
        <v>2.0790900178886376E-12</v>
      </c>
      <c r="AY88" s="35">
        <f t="shared" si="92"/>
        <v>3.8337130235628992E-5</v>
      </c>
      <c r="AZ88" s="10">
        <f t="shared" si="93"/>
        <v>12.833653855287928</v>
      </c>
      <c r="BA88" s="10">
        <f t="shared" si="94"/>
        <v>-63.483169179620972</v>
      </c>
      <c r="BB88" s="10">
        <f t="shared" si="95"/>
        <v>116.51683082037903</v>
      </c>
      <c r="BC88" s="37"/>
      <c r="BD88" s="46">
        <f t="shared" si="96"/>
        <v>13</v>
      </c>
      <c r="BE88" s="46">
        <f t="shared" si="97"/>
        <v>-63</v>
      </c>
      <c r="BF88" s="46">
        <f t="shared" si="98"/>
        <v>117</v>
      </c>
    </row>
    <row r="89" spans="22:58" x14ac:dyDescent="0.3">
      <c r="V89" s="29">
        <v>1.85</v>
      </c>
      <c r="W89" s="36">
        <f t="shared" si="82"/>
        <v>707.94578438413862</v>
      </c>
      <c r="X89" s="30">
        <f t="shared" si="67"/>
        <v>3.5218251811136261</v>
      </c>
      <c r="Y89" s="31">
        <f t="shared" si="68"/>
        <v>-4.9895861548364566</v>
      </c>
      <c r="Z89" s="31">
        <f t="shared" si="69"/>
        <v>-55.735372087917931</v>
      </c>
      <c r="AA89" s="31">
        <f t="shared" si="70"/>
        <v>2.0533439874790846E-3</v>
      </c>
      <c r="AB89" s="31">
        <f t="shared" si="71"/>
        <v>-1.2457882226615258</v>
      </c>
      <c r="AC89" s="31">
        <f t="shared" si="83"/>
        <v>9.3577603961376315E-8</v>
      </c>
      <c r="AD89" s="31">
        <f t="shared" si="72"/>
        <v>8.4103958580771885E-3</v>
      </c>
      <c r="AE89" s="31">
        <f t="shared" si="84"/>
        <v>-1.4657075361577476</v>
      </c>
      <c r="AF89" s="31">
        <f t="shared" si="85"/>
        <v>-56.972749914721376</v>
      </c>
      <c r="AG89" s="31">
        <f t="shared" si="64"/>
        <v>92.110410468749379</v>
      </c>
      <c r="AH89" s="31">
        <f t="shared" si="73"/>
        <v>-91.808093344675328</v>
      </c>
      <c r="AI89" s="31">
        <f t="shared" si="74"/>
        <v>-89.998528643320284</v>
      </c>
      <c r="AJ89" s="31">
        <f t="shared" si="86"/>
        <v>19.794425068077601</v>
      </c>
      <c r="AK89" s="31">
        <f t="shared" si="75"/>
        <v>84.122898056106294</v>
      </c>
      <c r="AL89" s="32">
        <f t="shared" si="76"/>
        <v>-1.8115787791414064E-3</v>
      </c>
      <c r="AM89" s="31">
        <f t="shared" si="77"/>
        <v>-1.1701566162101007</v>
      </c>
      <c r="AN89" s="31">
        <f t="shared" si="87"/>
        <v>20.094930613372512</v>
      </c>
      <c r="AO89" s="31">
        <f t="shared" si="88"/>
        <v>-7.0457872034240907</v>
      </c>
      <c r="AP89" s="30">
        <f t="shared" si="65"/>
        <v>23.609121289162623</v>
      </c>
      <c r="AQ89" s="30">
        <f t="shared" si="66"/>
        <v>-29.542425094393248</v>
      </c>
      <c r="AR89" s="31">
        <f t="shared" si="89"/>
        <v>12.695919271984142</v>
      </c>
      <c r="AS89" s="33">
        <f t="shared" si="90"/>
        <v>-64.018537118145474</v>
      </c>
      <c r="AT89" s="31">
        <f t="shared" si="78"/>
        <v>2.1793800744101556E-12</v>
      </c>
      <c r="AU89" s="31">
        <f t="shared" si="79"/>
        <v>4.0582879359593502E-5</v>
      </c>
      <c r="AV89" s="32">
        <f t="shared" si="80"/>
        <v>-3.8573098662131493E-15</v>
      </c>
      <c r="AW89" s="31">
        <f t="shared" si="81"/>
        <v>-1.3527626453200094E-6</v>
      </c>
      <c r="AX89" s="34">
        <f t="shared" si="91"/>
        <v>2.1755227645439423E-12</v>
      </c>
      <c r="AY89" s="35">
        <f t="shared" si="92"/>
        <v>3.9230116714273495E-5</v>
      </c>
      <c r="AZ89" s="10">
        <f t="shared" si="93"/>
        <v>12.695919271986318</v>
      </c>
      <c r="BA89" s="10">
        <f t="shared" si="94"/>
        <v>-64.018497888028762</v>
      </c>
      <c r="BB89" s="10">
        <f t="shared" si="95"/>
        <v>115.98150211197124</v>
      </c>
      <c r="BC89" s="48"/>
      <c r="BD89" s="46">
        <f t="shared" si="96"/>
        <v>13</v>
      </c>
      <c r="BE89" s="46">
        <f t="shared" si="97"/>
        <v>-64</v>
      </c>
      <c r="BF89" s="46">
        <f t="shared" si="98"/>
        <v>116</v>
      </c>
    </row>
    <row r="90" spans="22:58" x14ac:dyDescent="0.3">
      <c r="V90" s="29">
        <v>1.86</v>
      </c>
      <c r="W90" s="38">
        <f t="shared" si="82"/>
        <v>724.4359600749907</v>
      </c>
      <c r="X90" s="30">
        <f t="shared" si="67"/>
        <v>3.5218251811136261</v>
      </c>
      <c r="Y90" s="31">
        <f t="shared" si="68"/>
        <v>-5.1271801587826502</v>
      </c>
      <c r="Z90" s="31">
        <f t="shared" si="69"/>
        <v>-56.346611916918853</v>
      </c>
      <c r="AA90" s="31">
        <f t="shared" si="70"/>
        <v>2.1500911575536318E-3</v>
      </c>
      <c r="AB90" s="31">
        <f t="shared" si="71"/>
        <v>-1.2747968913125511</v>
      </c>
      <c r="AC90" s="31">
        <f t="shared" si="83"/>
        <v>9.7987782002081048E-8</v>
      </c>
      <c r="AD90" s="31">
        <f t="shared" si="72"/>
        <v>8.6062991409642901E-3</v>
      </c>
      <c r="AE90" s="31">
        <f t="shared" si="84"/>
        <v>-1.6032047885236884</v>
      </c>
      <c r="AF90" s="31">
        <f t="shared" si="85"/>
        <v>-57.612802509090443</v>
      </c>
      <c r="AG90" s="31">
        <f t="shared" si="64"/>
        <v>92.110410468749379</v>
      </c>
      <c r="AH90" s="31">
        <f t="shared" si="73"/>
        <v>-92.00809334454641</v>
      </c>
      <c r="AI90" s="31">
        <f t="shared" si="74"/>
        <v>-89.998562135487248</v>
      </c>
      <c r="AJ90" s="31">
        <f t="shared" si="86"/>
        <v>19.992375188472433</v>
      </c>
      <c r="AK90" s="31">
        <f t="shared" si="75"/>
        <v>84.255772296263501</v>
      </c>
      <c r="AL90" s="32">
        <f t="shared" si="76"/>
        <v>-1.896937213581393E-3</v>
      </c>
      <c r="AM90" s="31">
        <f t="shared" si="77"/>
        <v>-1.1974052199638305</v>
      </c>
      <c r="AN90" s="31">
        <f t="shared" si="87"/>
        <v>20.092795375461822</v>
      </c>
      <c r="AO90" s="31">
        <f t="shared" si="88"/>
        <v>-6.9401950591875767</v>
      </c>
      <c r="AP90" s="30">
        <f t="shared" si="65"/>
        <v>23.609121289162623</v>
      </c>
      <c r="AQ90" s="30">
        <f t="shared" si="66"/>
        <v>-29.542425094393248</v>
      </c>
      <c r="AR90" s="31">
        <f t="shared" si="89"/>
        <v>12.556286781707509</v>
      </c>
      <c r="AS90" s="33">
        <f t="shared" si="90"/>
        <v>-64.552997568278016</v>
      </c>
      <c r="AT90" s="31">
        <f t="shared" si="78"/>
        <v>2.2815987858647778E-12</v>
      </c>
      <c r="AU90" s="31">
        <f t="shared" si="79"/>
        <v>4.1528176055246959E-5</v>
      </c>
      <c r="AV90" s="32">
        <f t="shared" si="80"/>
        <v>-3.8573098662131493E-15</v>
      </c>
      <c r="AW90" s="31">
        <f t="shared" si="81"/>
        <v>-1.3842725351751408E-6</v>
      </c>
      <c r="AX90" s="34">
        <f t="shared" si="91"/>
        <v>2.2777414759985645E-12</v>
      </c>
      <c r="AY90" s="35">
        <f t="shared" si="92"/>
        <v>4.0143903520071821E-5</v>
      </c>
      <c r="AZ90" s="10">
        <f t="shared" si="93"/>
        <v>12.556286781709787</v>
      </c>
      <c r="BA90" s="10">
        <f t="shared" si="94"/>
        <v>-64.552957424374497</v>
      </c>
      <c r="BB90" s="10">
        <f t="shared" si="95"/>
        <v>115.4470425756255</v>
      </c>
      <c r="BC90" s="37"/>
      <c r="BD90" s="46">
        <f t="shared" si="96"/>
        <v>13</v>
      </c>
      <c r="BE90" s="46">
        <f t="shared" si="97"/>
        <v>-65</v>
      </c>
      <c r="BF90" s="46">
        <f t="shared" si="98"/>
        <v>115</v>
      </c>
    </row>
    <row r="91" spans="22:58" x14ac:dyDescent="0.3">
      <c r="V91" s="29">
        <v>1.87</v>
      </c>
      <c r="W91" s="36">
        <f t="shared" si="82"/>
        <v>741.31024130091816</v>
      </c>
      <c r="X91" s="30">
        <f t="shared" si="67"/>
        <v>3.5218251811136261</v>
      </c>
      <c r="Y91" s="31">
        <f t="shared" si="68"/>
        <v>-5.2667339368740311</v>
      </c>
      <c r="Z91" s="31">
        <f t="shared" si="69"/>
        <v>-56.952446570731446</v>
      </c>
      <c r="AA91" s="31">
        <f t="shared" si="70"/>
        <v>2.251395571361922E-3</v>
      </c>
      <c r="AB91" s="31">
        <f t="shared" si="71"/>
        <v>-1.3044805818769338</v>
      </c>
      <c r="AC91" s="31">
        <f t="shared" si="83"/>
        <v>1.0260580346561495E-7</v>
      </c>
      <c r="AD91" s="31">
        <f t="shared" si="72"/>
        <v>8.8067655972991054E-3</v>
      </c>
      <c r="AE91" s="31">
        <f t="shared" si="84"/>
        <v>-1.7426572575832397</v>
      </c>
      <c r="AF91" s="31">
        <f t="shared" si="85"/>
        <v>-58.248120387011078</v>
      </c>
      <c r="AG91" s="31">
        <f t="shared" si="64"/>
        <v>92.110410468749379</v>
      </c>
      <c r="AH91" s="31">
        <f t="shared" si="73"/>
        <v>-92.208093344423332</v>
      </c>
      <c r="AI91" s="31">
        <f t="shared" si="74"/>
        <v>-89.998594865279443</v>
      </c>
      <c r="AJ91" s="31">
        <f t="shared" si="86"/>
        <v>20.190416665026071</v>
      </c>
      <c r="AK91" s="31">
        <f t="shared" si="75"/>
        <v>84.38568188173862</v>
      </c>
      <c r="AL91" s="32">
        <f t="shared" si="76"/>
        <v>-1.9863166689977874E-3</v>
      </c>
      <c r="AM91" s="31">
        <f t="shared" si="77"/>
        <v>-1.2252879643487853</v>
      </c>
      <c r="AN91" s="31">
        <f t="shared" si="87"/>
        <v>20.09074747268312</v>
      </c>
      <c r="AO91" s="31">
        <f t="shared" si="88"/>
        <v>-6.8382009478896091</v>
      </c>
      <c r="AP91" s="30">
        <f t="shared" si="65"/>
        <v>23.609121289162623</v>
      </c>
      <c r="AQ91" s="30">
        <f t="shared" si="66"/>
        <v>-29.542425094393248</v>
      </c>
      <c r="AR91" s="31">
        <f t="shared" si="89"/>
        <v>12.414786409869254</v>
      </c>
      <c r="AS91" s="33">
        <f t="shared" si="90"/>
        <v>-65.086321334900688</v>
      </c>
      <c r="AT91" s="31">
        <f t="shared" si="78"/>
        <v>2.3876748071856106E-12</v>
      </c>
      <c r="AU91" s="31">
        <f t="shared" si="79"/>
        <v>4.2495491539535276E-5</v>
      </c>
      <c r="AV91" s="32">
        <f t="shared" si="80"/>
        <v>-3.8573098662131493E-15</v>
      </c>
      <c r="AW91" s="31">
        <f t="shared" si="81"/>
        <v>-1.4165163846514351E-6</v>
      </c>
      <c r="AX91" s="34">
        <f t="shared" si="91"/>
        <v>2.3838174973193972E-12</v>
      </c>
      <c r="AY91" s="35">
        <f t="shared" si="92"/>
        <v>4.1078975154883839E-5</v>
      </c>
      <c r="AZ91" s="10">
        <f t="shared" si="93"/>
        <v>12.414786409871638</v>
      </c>
      <c r="BA91" s="10">
        <f t="shared" si="94"/>
        <v>-65.08628025592553</v>
      </c>
      <c r="BB91" s="10">
        <f t="shared" si="95"/>
        <v>114.91371974407447</v>
      </c>
      <c r="BC91" s="48"/>
      <c r="BD91" s="46">
        <f t="shared" si="96"/>
        <v>12</v>
      </c>
      <c r="BE91" s="46">
        <f t="shared" si="97"/>
        <v>-65</v>
      </c>
      <c r="BF91" s="46">
        <f t="shared" si="98"/>
        <v>115</v>
      </c>
    </row>
    <row r="92" spans="22:58" x14ac:dyDescent="0.3">
      <c r="V92" s="29">
        <v>1.88</v>
      </c>
      <c r="W92" s="38">
        <f t="shared" si="82"/>
        <v>758.57757502918366</v>
      </c>
      <c r="X92" s="30">
        <f t="shared" si="67"/>
        <v>3.5218251811136261</v>
      </c>
      <c r="Y92" s="31">
        <f t="shared" si="68"/>
        <v>-5.4082121224470878</v>
      </c>
      <c r="Z92" s="31">
        <f t="shared" si="69"/>
        <v>-57.552655377701498</v>
      </c>
      <c r="AA92" s="31">
        <f t="shared" si="70"/>
        <v>2.3574717824401846E-3</v>
      </c>
      <c r="AB92" s="31">
        <f t="shared" si="71"/>
        <v>-1.3348549692657907</v>
      </c>
      <c r="AC92" s="31">
        <f t="shared" si="83"/>
        <v>1.0744146591858553E-7</v>
      </c>
      <c r="AD92" s="31">
        <f t="shared" si="72"/>
        <v>9.0119015170306224E-3</v>
      </c>
      <c r="AE92" s="31">
        <f t="shared" si="84"/>
        <v>-1.8840293621095556</v>
      </c>
      <c r="AF92" s="31">
        <f t="shared" si="85"/>
        <v>-58.878498445450262</v>
      </c>
      <c r="AG92" s="31">
        <f t="shared" si="64"/>
        <v>92.110410468749379</v>
      </c>
      <c r="AH92" s="31">
        <f t="shared" si="73"/>
        <v>-92.40809334430574</v>
      </c>
      <c r="AI92" s="31">
        <f t="shared" si="74"/>
        <v>-89.998626850050599</v>
      </c>
      <c r="AJ92" s="31">
        <f t="shared" si="86"/>
        <v>20.388545464798774</v>
      </c>
      <c r="AK92" s="31">
        <f t="shared" si="75"/>
        <v>84.512690346588855</v>
      </c>
      <c r="AL92" s="32">
        <f t="shared" si="76"/>
        <v>-2.0799064768703842E-3</v>
      </c>
      <c r="AM92" s="31">
        <f t="shared" si="77"/>
        <v>-1.2538195803083909</v>
      </c>
      <c r="AN92" s="31">
        <f t="shared" si="87"/>
        <v>20.088782682765544</v>
      </c>
      <c r="AO92" s="31">
        <f t="shared" si="88"/>
        <v>-6.7397560837701347</v>
      </c>
      <c r="AP92" s="30">
        <f t="shared" si="65"/>
        <v>23.609121289162623</v>
      </c>
      <c r="AQ92" s="30">
        <f t="shared" si="66"/>
        <v>-29.542425094393248</v>
      </c>
      <c r="AR92" s="31">
        <f t="shared" si="89"/>
        <v>12.271449515425363</v>
      </c>
      <c r="AS92" s="33">
        <f t="shared" si="90"/>
        <v>-65.618254529220394</v>
      </c>
      <c r="AT92" s="31">
        <f t="shared" si="78"/>
        <v>2.5014654482388667E-12</v>
      </c>
      <c r="AU92" s="31">
        <f t="shared" si="79"/>
        <v>4.3485338695932101E-5</v>
      </c>
      <c r="AV92" s="32">
        <f t="shared" si="80"/>
        <v>-3.8573098662131493E-15</v>
      </c>
      <c r="AW92" s="31">
        <f t="shared" si="81"/>
        <v>-1.4495112898646813E-6</v>
      </c>
      <c r="AX92" s="34">
        <f t="shared" si="91"/>
        <v>2.4976081383726534E-12</v>
      </c>
      <c r="AY92" s="35">
        <f t="shared" si="92"/>
        <v>4.2035827406067421E-5</v>
      </c>
      <c r="AZ92" s="10">
        <f t="shared" si="93"/>
        <v>12.271449515427861</v>
      </c>
      <c r="BA92" s="10">
        <f t="shared" si="94"/>
        <v>-65.618212493392988</v>
      </c>
      <c r="BB92" s="10">
        <f t="shared" si="95"/>
        <v>114.38178750660701</v>
      </c>
      <c r="BC92" s="37"/>
      <c r="BD92" s="46">
        <f t="shared" si="96"/>
        <v>12</v>
      </c>
      <c r="BE92" s="46">
        <f t="shared" si="97"/>
        <v>-66</v>
      </c>
      <c r="BF92" s="46">
        <f t="shared" si="98"/>
        <v>114</v>
      </c>
    </row>
    <row r="93" spans="22:58" x14ac:dyDescent="0.3">
      <c r="V93" s="29">
        <v>1.89</v>
      </c>
      <c r="W93" s="36">
        <f t="shared" si="82"/>
        <v>776.2471166286922</v>
      </c>
      <c r="X93" s="30">
        <f t="shared" si="67"/>
        <v>3.5218251811136261</v>
      </c>
      <c r="Y93" s="31">
        <f t="shared" si="68"/>
        <v>-5.5515783133666288</v>
      </c>
      <c r="Z93" s="31">
        <f t="shared" si="69"/>
        <v>-58.147029634320361</v>
      </c>
      <c r="AA93" s="31">
        <f t="shared" si="70"/>
        <v>2.4685444344586978E-3</v>
      </c>
      <c r="AB93" s="31">
        <f t="shared" si="71"/>
        <v>-1.365936090050631</v>
      </c>
      <c r="AC93" s="31">
        <f t="shared" si="83"/>
        <v>1.1250502594743068E-7</v>
      </c>
      <c r="AD93" s="31">
        <f t="shared" si="72"/>
        <v>9.2218156659177493E-3</v>
      </c>
      <c r="AE93" s="31">
        <f t="shared" si="84"/>
        <v>-2.0272844753135182</v>
      </c>
      <c r="AF93" s="31">
        <f t="shared" si="85"/>
        <v>-59.503743908705076</v>
      </c>
      <c r="AG93" s="31">
        <f t="shared" si="64"/>
        <v>92.110410468749379</v>
      </c>
      <c r="AH93" s="31">
        <f t="shared" si="73"/>
        <v>-92.608093344193492</v>
      </c>
      <c r="AI93" s="31">
        <f t="shared" si="74"/>
        <v>-89.998658106759478</v>
      </c>
      <c r="AJ93" s="31">
        <f t="shared" si="86"/>
        <v>20.586757729527744</v>
      </c>
      <c r="AK93" s="31">
        <f t="shared" si="75"/>
        <v>84.6368600368545</v>
      </c>
      <c r="AL93" s="32">
        <f t="shared" si="76"/>
        <v>-2.1779048748876242E-3</v>
      </c>
      <c r="AM93" s="31">
        <f t="shared" si="77"/>
        <v>-1.2830151390496813</v>
      </c>
      <c r="AN93" s="31">
        <f t="shared" si="87"/>
        <v>20.086896949208743</v>
      </c>
      <c r="AO93" s="31">
        <f t="shared" si="88"/>
        <v>-6.644813208954659</v>
      </c>
      <c r="AP93" s="30">
        <f t="shared" si="65"/>
        <v>23.609121289162623</v>
      </c>
      <c r="AQ93" s="30">
        <f t="shared" si="66"/>
        <v>-29.542425094393248</v>
      </c>
      <c r="AR93" s="31">
        <f t="shared" si="89"/>
        <v>12.126308668664596</v>
      </c>
      <c r="AS93" s="33">
        <f t="shared" si="90"/>
        <v>-66.148557117659735</v>
      </c>
      <c r="AT93" s="31">
        <f t="shared" si="78"/>
        <v>2.6191133991583329E-12</v>
      </c>
      <c r="AU93" s="31">
        <f t="shared" si="79"/>
        <v>4.4498242354502054E-5</v>
      </c>
      <c r="AV93" s="32">
        <f t="shared" si="80"/>
        <v>-3.8573098662131493E-15</v>
      </c>
      <c r="AW93" s="31">
        <f t="shared" si="81"/>
        <v>-1.4832747451503664E-6</v>
      </c>
      <c r="AX93" s="34">
        <f t="shared" si="91"/>
        <v>2.6152560892921196E-12</v>
      </c>
      <c r="AY93" s="35">
        <f t="shared" si="92"/>
        <v>4.3014967609351684E-5</v>
      </c>
      <c r="AZ93" s="10">
        <f t="shared" si="93"/>
        <v>12.12630866866721</v>
      </c>
      <c r="BA93" s="10">
        <f t="shared" si="94"/>
        <v>-66.148514102692118</v>
      </c>
      <c r="BB93" s="10">
        <f t="shared" si="95"/>
        <v>113.85148589730788</v>
      </c>
      <c r="BC93" s="48"/>
      <c r="BD93" s="46">
        <f t="shared" si="96"/>
        <v>12</v>
      </c>
      <c r="BE93" s="46">
        <f t="shared" si="97"/>
        <v>-66</v>
      </c>
      <c r="BF93" s="46">
        <f t="shared" si="98"/>
        <v>114</v>
      </c>
    </row>
    <row r="94" spans="22:58" x14ac:dyDescent="0.3">
      <c r="V94" s="29">
        <v>1.9</v>
      </c>
      <c r="W94" s="38">
        <f t="shared" si="82"/>
        <v>794.32823472428197</v>
      </c>
      <c r="X94" s="30">
        <f t="shared" si="67"/>
        <v>3.5218251811136261</v>
      </c>
      <c r="Y94" s="31">
        <f t="shared" si="68"/>
        <v>-5.6967951864861739</v>
      </c>
      <c r="Z94" s="31">
        <f t="shared" si="69"/>
        <v>-58.735372756201521</v>
      </c>
      <c r="AA94" s="31">
        <f t="shared" si="70"/>
        <v>2.5848487346702195E-3</v>
      </c>
      <c r="AB94" s="31">
        <f t="shared" si="71"/>
        <v>-1.3977403506408874</v>
      </c>
      <c r="AC94" s="31">
        <f t="shared" si="83"/>
        <v>1.1780722423092867E-7</v>
      </c>
      <c r="AD94" s="31">
        <f t="shared" si="72"/>
        <v>9.4366193431981923E-3</v>
      </c>
      <c r="AE94" s="31">
        <f t="shared" si="84"/>
        <v>-2.1723850388306531</v>
      </c>
      <c r="AF94" s="31">
        <f t="shared" si="85"/>
        <v>-60.12367648749921</v>
      </c>
      <c r="AG94" s="31">
        <f t="shared" si="64"/>
        <v>92.110410468749379</v>
      </c>
      <c r="AH94" s="31">
        <f t="shared" si="73"/>
        <v>-92.808093344086274</v>
      </c>
      <c r="AI94" s="31">
        <f t="shared" si="74"/>
        <v>-89.998688651978796</v>
      </c>
      <c r="AJ94" s="31">
        <f t="shared" si="86"/>
        <v>20.785049768354575</v>
      </c>
      <c r="AK94" s="31">
        <f t="shared" si="75"/>
        <v>84.758252120950004</v>
      </c>
      <c r="AL94" s="32">
        <f t="shared" si="76"/>
        <v>-2.2805194250572138E-3</v>
      </c>
      <c r="AM94" s="31">
        <f t="shared" si="77"/>
        <v>-1.3128900597645714</v>
      </c>
      <c r="AN94" s="31">
        <f t="shared" si="87"/>
        <v>20.085086373592624</v>
      </c>
      <c r="AO94" s="31">
        <f t="shared" si="88"/>
        <v>-6.5533265907933629</v>
      </c>
      <c r="AP94" s="30">
        <f t="shared" si="65"/>
        <v>23.609121289162623</v>
      </c>
      <c r="AQ94" s="30">
        <f t="shared" si="66"/>
        <v>-29.542425094393248</v>
      </c>
      <c r="AR94" s="31">
        <f t="shared" si="89"/>
        <v>11.979397529531344</v>
      </c>
      <c r="AS94" s="33">
        <f t="shared" si="90"/>
        <v>-66.677003078292572</v>
      </c>
      <c r="AT94" s="31">
        <f t="shared" si="78"/>
        <v>2.7425473148771155E-12</v>
      </c>
      <c r="AU94" s="31">
        <f t="shared" si="79"/>
        <v>4.5534739570172168E-5</v>
      </c>
      <c r="AV94" s="32">
        <f t="shared" si="80"/>
        <v>-3.8573098662131493E-15</v>
      </c>
      <c r="AW94" s="31">
        <f t="shared" si="81"/>
        <v>-1.5178246523393914E-6</v>
      </c>
      <c r="AX94" s="34">
        <f t="shared" si="91"/>
        <v>2.7386900050109021E-12</v>
      </c>
      <c r="AY94" s="35">
        <f t="shared" si="92"/>
        <v>4.4016914917832779E-5</v>
      </c>
      <c r="AZ94" s="10">
        <f t="shared" si="93"/>
        <v>11.979397529534083</v>
      </c>
      <c r="BA94" s="10">
        <f t="shared" si="94"/>
        <v>-66.676959061377659</v>
      </c>
      <c r="BB94" s="10">
        <f t="shared" si="95"/>
        <v>113.32304093862234</v>
      </c>
      <c r="BC94" s="37"/>
      <c r="BD94" s="46">
        <f t="shared" si="96"/>
        <v>12</v>
      </c>
      <c r="BE94" s="46">
        <f t="shared" si="97"/>
        <v>-67</v>
      </c>
      <c r="BF94" s="46">
        <f t="shared" si="98"/>
        <v>113</v>
      </c>
    </row>
    <row r="95" spans="22:58" x14ac:dyDescent="0.3">
      <c r="V95" s="29">
        <v>1.91</v>
      </c>
      <c r="W95" s="36">
        <f t="shared" si="82"/>
        <v>812.83051616409966</v>
      </c>
      <c r="X95" s="30">
        <f t="shared" si="67"/>
        <v>3.5218251811136261</v>
      </c>
      <c r="Y95" s="31">
        <f t="shared" si="68"/>
        <v>-5.8438246112097652</v>
      </c>
      <c r="Z95" s="31">
        <f t="shared" si="69"/>
        <v>-59.317500375855701</v>
      </c>
      <c r="AA95" s="31">
        <f t="shared" si="70"/>
        <v>2.7066309494993461E-3</v>
      </c>
      <c r="AB95" s="31">
        <f t="shared" si="71"/>
        <v>-1.4302845356343719</v>
      </c>
      <c r="AC95" s="31">
        <f t="shared" si="83"/>
        <v>1.2335930675539765E-7</v>
      </c>
      <c r="AD95" s="31">
        <f t="shared" si="72"/>
        <v>9.6564264406007513E-3</v>
      </c>
      <c r="AE95" s="31">
        <f t="shared" si="84"/>
        <v>-2.3192926757873331</v>
      </c>
      <c r="AF95" s="31">
        <f t="shared" si="85"/>
        <v>-60.738128485049472</v>
      </c>
      <c r="AG95" s="31">
        <f t="shared" si="64"/>
        <v>92.110410468749379</v>
      </c>
      <c r="AH95" s="31">
        <f t="shared" si="73"/>
        <v>-93.008093343983887</v>
      </c>
      <c r="AI95" s="31">
        <f t="shared" si="74"/>
        <v>-89.998718501904051</v>
      </c>
      <c r="AJ95" s="31">
        <f t="shared" si="86"/>
        <v>20.983418050829901</v>
      </c>
      <c r="AK95" s="31">
        <f t="shared" si="75"/>
        <v>84.876926600868018</v>
      </c>
      <c r="AL95" s="32">
        <f t="shared" si="76"/>
        <v>-2.3879674513945701E-3</v>
      </c>
      <c r="AM95" s="31">
        <f t="shared" si="77"/>
        <v>-1.3434601175164245</v>
      </c>
      <c r="AN95" s="31">
        <f t="shared" si="87"/>
        <v>20.083347208143998</v>
      </c>
      <c r="AO95" s="31">
        <f t="shared" si="88"/>
        <v>-6.4652520185524578</v>
      </c>
      <c r="AP95" s="30">
        <f t="shared" si="65"/>
        <v>23.609121289162623</v>
      </c>
      <c r="AQ95" s="30">
        <f t="shared" si="66"/>
        <v>-29.542425094393248</v>
      </c>
      <c r="AR95" s="31">
        <f t="shared" si="89"/>
        <v>11.830750727126034</v>
      </c>
      <c r="AS95" s="33">
        <f t="shared" si="90"/>
        <v>-67.203380503601934</v>
      </c>
      <c r="AT95" s="31">
        <f t="shared" si="78"/>
        <v>2.8736958503283202E-12</v>
      </c>
      <c r="AU95" s="31">
        <f t="shared" si="79"/>
        <v>4.6595379907485872E-5</v>
      </c>
      <c r="AV95" s="32">
        <f t="shared" si="80"/>
        <v>-3.8573098662131493E-15</v>
      </c>
      <c r="AW95" s="31">
        <f t="shared" si="81"/>
        <v>-1.5531793302498711E-6</v>
      </c>
      <c r="AX95" s="34">
        <f t="shared" si="91"/>
        <v>2.8698385404621069E-12</v>
      </c>
      <c r="AY95" s="35">
        <f t="shared" si="92"/>
        <v>4.5042200577236E-5</v>
      </c>
      <c r="AZ95" s="10">
        <f t="shared" si="93"/>
        <v>11.830750727128905</v>
      </c>
      <c r="BA95" s="10">
        <f t="shared" si="94"/>
        <v>-67.203335461401352</v>
      </c>
      <c r="BB95" s="10">
        <f t="shared" si="95"/>
        <v>112.79666453859865</v>
      </c>
      <c r="BC95" s="48"/>
      <c r="BD95" s="46">
        <f t="shared" si="96"/>
        <v>12</v>
      </c>
      <c r="BE95" s="46">
        <f t="shared" si="97"/>
        <v>-67</v>
      </c>
      <c r="BF95" s="46">
        <f t="shared" si="98"/>
        <v>113</v>
      </c>
    </row>
    <row r="96" spans="22:58" x14ac:dyDescent="0.3">
      <c r="V96" s="29">
        <v>1.92</v>
      </c>
      <c r="W96" s="38">
        <f t="shared" si="82"/>
        <v>831.76377110267129</v>
      </c>
      <c r="X96" s="30">
        <f t="shared" si="67"/>
        <v>3.5218251811136261</v>
      </c>
      <c r="Y96" s="31">
        <f t="shared" si="68"/>
        <v>-5.9926277615425079</v>
      </c>
      <c r="Z96" s="31">
        <f t="shared" si="69"/>
        <v>-59.893240389165513</v>
      </c>
      <c r="AA96" s="31">
        <f t="shared" si="70"/>
        <v>2.8341489232473435E-3</v>
      </c>
      <c r="AB96" s="31">
        <f t="shared" si="71"/>
        <v>-1.4635858163433979</v>
      </c>
      <c r="AC96" s="31">
        <f t="shared" si="83"/>
        <v>1.2917305181585985E-7</v>
      </c>
      <c r="AD96" s="31">
        <f t="shared" si="72"/>
        <v>9.8813535027320598E-3</v>
      </c>
      <c r="AE96" s="31">
        <f t="shared" si="84"/>
        <v>-2.4679683023325825</v>
      </c>
      <c r="AF96" s="31">
        <f t="shared" si="85"/>
        <v>-61.346944852006175</v>
      </c>
      <c r="AG96" s="31">
        <f t="shared" si="64"/>
        <v>92.110410468749379</v>
      </c>
      <c r="AH96" s="31">
        <f t="shared" si="73"/>
        <v>-93.208093343886105</v>
      </c>
      <c r="AI96" s="31">
        <f t="shared" si="74"/>
        <v>-89.998747672362057</v>
      </c>
      <c r="AJ96" s="31">
        <f t="shared" si="86"/>
        <v>21.181859200186636</v>
      </c>
      <c r="AK96" s="31">
        <f t="shared" si="75"/>
        <v>84.992942324114338</v>
      </c>
      <c r="AL96" s="32">
        <f t="shared" si="76"/>
        <v>-2.5004764980445346E-3</v>
      </c>
      <c r="AM96" s="31">
        <f t="shared" si="77"/>
        <v>-1.3747414512946889</v>
      </c>
      <c r="AN96" s="31">
        <f t="shared" si="87"/>
        <v>20.081675848551864</v>
      </c>
      <c r="AO96" s="31">
        <f t="shared" si="88"/>
        <v>-6.3805467995424081</v>
      </c>
      <c r="AP96" s="30">
        <f t="shared" si="65"/>
        <v>23.609121289162623</v>
      </c>
      <c r="AQ96" s="30">
        <f t="shared" si="66"/>
        <v>-29.542425094393248</v>
      </c>
      <c r="AR96" s="31">
        <f t="shared" si="89"/>
        <v>11.680403740988655</v>
      </c>
      <c r="AS96" s="33">
        <f t="shared" si="90"/>
        <v>-67.727491651548576</v>
      </c>
      <c r="AT96" s="31">
        <f t="shared" si="78"/>
        <v>3.0087016956457347E-12</v>
      </c>
      <c r="AU96" s="31">
        <f t="shared" si="79"/>
        <v>4.7680725731989245E-5</v>
      </c>
      <c r="AV96" s="32">
        <f t="shared" si="80"/>
        <v>-3.8573098662131493E-15</v>
      </c>
      <c r="AW96" s="31">
        <f t="shared" si="81"/>
        <v>-1.589357524400008E-6</v>
      </c>
      <c r="AX96" s="34">
        <f t="shared" si="91"/>
        <v>3.0048443857795213E-12</v>
      </c>
      <c r="AY96" s="35">
        <f t="shared" si="92"/>
        <v>4.6091368207589239E-5</v>
      </c>
      <c r="AZ96" s="10">
        <f t="shared" si="93"/>
        <v>11.680403740991661</v>
      </c>
      <c r="BA96" s="10">
        <f t="shared" si="94"/>
        <v>-67.727445560180371</v>
      </c>
      <c r="BB96" s="10">
        <f t="shared" si="95"/>
        <v>112.27255443981963</v>
      </c>
      <c r="BC96" s="37"/>
      <c r="BD96" s="46">
        <f t="shared" si="96"/>
        <v>12</v>
      </c>
      <c r="BE96" s="46">
        <f t="shared" si="97"/>
        <v>-68</v>
      </c>
      <c r="BF96" s="46">
        <f t="shared" si="98"/>
        <v>112</v>
      </c>
    </row>
    <row r="97" spans="22:58" x14ac:dyDescent="0.3">
      <c r="V97" s="29">
        <v>1.93</v>
      </c>
      <c r="W97" s="36">
        <f t="shared" si="82"/>
        <v>851.13803820237661</v>
      </c>
      <c r="X97" s="30">
        <f t="shared" si="67"/>
        <v>3.5218251811136261</v>
      </c>
      <c r="Y97" s="31">
        <f t="shared" si="68"/>
        <v>-6.1431652260636893</v>
      </c>
      <c r="Z97" s="31">
        <f t="shared" si="69"/>
        <v>-60.462432952767998</v>
      </c>
      <c r="AA97" s="31">
        <f t="shared" si="70"/>
        <v>2.9676726210336344E-3</v>
      </c>
      <c r="AB97" s="31">
        <f t="shared" si="71"/>
        <v>-1.4976617594993453</v>
      </c>
      <c r="AC97" s="31">
        <f t="shared" si="83"/>
        <v>1.3526078930258514E-7</v>
      </c>
      <c r="AD97" s="31">
        <f t="shared" si="72"/>
        <v>1.0111519788869979E-2</v>
      </c>
      <c r="AE97" s="31">
        <f t="shared" si="84"/>
        <v>-2.6183722370682405</v>
      </c>
      <c r="AF97" s="31">
        <f t="shared" si="85"/>
        <v>-61.94998319247847</v>
      </c>
      <c r="AG97" s="31">
        <f t="shared" si="64"/>
        <v>92.110410468749379</v>
      </c>
      <c r="AH97" s="31">
        <f t="shared" si="73"/>
        <v>-93.408093343792714</v>
      </c>
      <c r="AI97" s="31">
        <f t="shared" si="74"/>
        <v>-89.998776178819355</v>
      </c>
      <c r="AJ97" s="31">
        <f t="shared" si="86"/>
        <v>21.380369986873863</v>
      </c>
      <c r="AK97" s="31">
        <f t="shared" si="75"/>
        <v>85.106356996297123</v>
      </c>
      <c r="AL97" s="32">
        <f t="shared" si="76"/>
        <v>-2.6182848088282277E-3</v>
      </c>
      <c r="AM97" s="31">
        <f t="shared" si="77"/>
        <v>-1.4067505722404305</v>
      </c>
      <c r="AN97" s="31">
        <f t="shared" si="87"/>
        <v>20.080068827021698</v>
      </c>
      <c r="AO97" s="31">
        <f t="shared" si="88"/>
        <v>-6.2991697547626631</v>
      </c>
      <c r="AP97" s="30">
        <f t="shared" si="65"/>
        <v>23.609121289162623</v>
      </c>
      <c r="AQ97" s="30">
        <f t="shared" si="66"/>
        <v>-29.542425094393248</v>
      </c>
      <c r="AR97" s="31">
        <f t="shared" si="89"/>
        <v>11.528392784722829</v>
      </c>
      <c r="AS97" s="33">
        <f t="shared" si="90"/>
        <v>-68.249152947241129</v>
      </c>
      <c r="AT97" s="31">
        <f t="shared" si="78"/>
        <v>3.1494935057624646E-12</v>
      </c>
      <c r="AU97" s="31">
        <f t="shared" si="79"/>
        <v>4.8791352508404683E-5</v>
      </c>
      <c r="AV97" s="32">
        <f t="shared" si="80"/>
        <v>-3.8573098662131493E-15</v>
      </c>
      <c r="AW97" s="31">
        <f t="shared" si="81"/>
        <v>-1.6263784169472156E-6</v>
      </c>
      <c r="AX97" s="34">
        <f t="shared" si="91"/>
        <v>3.1456361958962513E-12</v>
      </c>
      <c r="AY97" s="35">
        <f t="shared" si="92"/>
        <v>4.716497409145747E-5</v>
      </c>
      <c r="AZ97" s="10">
        <f t="shared" si="93"/>
        <v>11.528392784725975</v>
      </c>
      <c r="BA97" s="10">
        <f t="shared" si="94"/>
        <v>-68.249105782267037</v>
      </c>
      <c r="BB97" s="10">
        <f t="shared" si="95"/>
        <v>111.75089421773296</v>
      </c>
      <c r="BC97" s="48"/>
      <c r="BD97" s="46">
        <f t="shared" si="96"/>
        <v>12</v>
      </c>
      <c r="BE97" s="46">
        <f t="shared" si="97"/>
        <v>-68</v>
      </c>
      <c r="BF97" s="46">
        <f t="shared" si="98"/>
        <v>112</v>
      </c>
    </row>
    <row r="98" spans="22:58" x14ac:dyDescent="0.3">
      <c r="V98" s="29">
        <v>1.94</v>
      </c>
      <c r="W98" s="38">
        <f t="shared" si="82"/>
        <v>870.96358995608068</v>
      </c>
      <c r="X98" s="30">
        <f t="shared" si="67"/>
        <v>3.5218251811136261</v>
      </c>
      <c r="Y98" s="31">
        <f t="shared" si="68"/>
        <v>-6.295397115305005</v>
      </c>
      <c r="Z98" s="31">
        <f t="shared" si="69"/>
        <v>-61.024930434817342</v>
      </c>
      <c r="AA98" s="31">
        <f t="shared" si="70"/>
        <v>3.1074846970160818E-3</v>
      </c>
      <c r="AB98" s="31">
        <f t="shared" si="71"/>
        <v>-1.53253033613838</v>
      </c>
      <c r="AC98" s="31">
        <f t="shared" si="83"/>
        <v>1.4163543541687383E-7</v>
      </c>
      <c r="AD98" s="31">
        <f t="shared" si="72"/>
        <v>1.0347047336196298E-2</v>
      </c>
      <c r="AE98" s="31">
        <f t="shared" si="84"/>
        <v>-2.7704643078589273</v>
      </c>
      <c r="AF98" s="31">
        <f t="shared" si="85"/>
        <v>-62.547113723619525</v>
      </c>
      <c r="AG98" s="31">
        <f t="shared" si="64"/>
        <v>92.110410468749379</v>
      </c>
      <c r="AH98" s="31">
        <f t="shared" si="73"/>
        <v>-93.60809334370353</v>
      </c>
      <c r="AI98" s="31">
        <f t="shared" si="74"/>
        <v>-89.998804036390467</v>
      </c>
      <c r="AJ98" s="31">
        <f t="shared" si="86"/>
        <v>21.578947322343126</v>
      </c>
      <c r="AK98" s="31">
        <f t="shared" si="75"/>
        <v>85.217227194298928</v>
      </c>
      <c r="AL98" s="32">
        <f t="shared" si="76"/>
        <v>-2.7416418291688854E-3</v>
      </c>
      <c r="AM98" s="31">
        <f t="shared" si="77"/>
        <v>-1.4395043720455443</v>
      </c>
      <c r="AN98" s="31">
        <f t="shared" si="87"/>
        <v>20.078522805559807</v>
      </c>
      <c r="AO98" s="31">
        <f t="shared" si="88"/>
        <v>-6.221081214137083</v>
      </c>
      <c r="AP98" s="30">
        <f t="shared" si="65"/>
        <v>23.609121289162623</v>
      </c>
      <c r="AQ98" s="30">
        <f t="shared" si="66"/>
        <v>-29.542425094393248</v>
      </c>
      <c r="AR98" s="31">
        <f t="shared" si="89"/>
        <v>11.374754692470251</v>
      </c>
      <c r="AS98" s="33">
        <f t="shared" si="90"/>
        <v>-68.768194937756604</v>
      </c>
      <c r="AT98" s="31">
        <f t="shared" si="78"/>
        <v>3.2979999356116156E-12</v>
      </c>
      <c r="AU98" s="31">
        <f t="shared" si="79"/>
        <v>4.9927849105749936E-5</v>
      </c>
      <c r="AV98" s="32">
        <f t="shared" si="80"/>
        <v>-3.8573098662131493E-15</v>
      </c>
      <c r="AW98" s="31">
        <f t="shared" si="81"/>
        <v>-1.6642616368587521E-6</v>
      </c>
      <c r="AX98" s="34">
        <f t="shared" si="91"/>
        <v>3.2941426257454023E-12</v>
      </c>
      <c r="AY98" s="35">
        <f t="shared" si="92"/>
        <v>4.8263587468891183E-5</v>
      </c>
      <c r="AZ98" s="10">
        <f t="shared" si="93"/>
        <v>11.374754692473545</v>
      </c>
      <c r="BA98" s="10">
        <f t="shared" si="94"/>
        <v>-68.768146674169131</v>
      </c>
      <c r="BB98" s="10">
        <f t="shared" si="95"/>
        <v>111.23185332583087</v>
      </c>
      <c r="BC98" s="37"/>
      <c r="BD98" s="46">
        <f t="shared" si="96"/>
        <v>11</v>
      </c>
      <c r="BE98" s="46">
        <f t="shared" si="97"/>
        <v>-69</v>
      </c>
      <c r="BF98" s="46">
        <f t="shared" si="98"/>
        <v>111</v>
      </c>
    </row>
    <row r="99" spans="22:58" x14ac:dyDescent="0.3">
      <c r="V99" s="29">
        <v>1.95</v>
      </c>
      <c r="W99" s="36">
        <f t="shared" si="82"/>
        <v>891.25093813374565</v>
      </c>
      <c r="X99" s="30">
        <f t="shared" si="67"/>
        <v>3.5218251811136261</v>
      </c>
      <c r="Y99" s="31">
        <f t="shared" si="68"/>
        <v>-6.4492831660678585</v>
      </c>
      <c r="Z99" s="31">
        <f t="shared" si="69"/>
        <v>-61.580597321819738</v>
      </c>
      <c r="AA99" s="31">
        <f t="shared" si="70"/>
        <v>3.2538810891556214E-3</v>
      </c>
      <c r="AB99" s="31">
        <f t="shared" si="71"/>
        <v>-1.5682099306710215</v>
      </c>
      <c r="AC99" s="31">
        <f t="shared" si="83"/>
        <v>1.4831050617163467E-7</v>
      </c>
      <c r="AD99" s="31">
        <f t="shared" si="72"/>
        <v>1.058806102450233E-2</v>
      </c>
      <c r="AE99" s="31">
        <f t="shared" si="84"/>
        <v>-2.9242039555545705</v>
      </c>
      <c r="AF99" s="31">
        <f t="shared" si="85"/>
        <v>-63.138219191466263</v>
      </c>
      <c r="AG99" s="31">
        <f t="shared" si="64"/>
        <v>92.110410468749379</v>
      </c>
      <c r="AH99" s="31">
        <f t="shared" si="73"/>
        <v>-93.808093343618367</v>
      </c>
      <c r="AI99" s="31">
        <f t="shared" si="74"/>
        <v>-89.998831259845858</v>
      </c>
      <c r="AJ99" s="31">
        <f t="shared" si="86"/>
        <v>21.777588253078957</v>
      </c>
      <c r="AK99" s="31">
        <f t="shared" si="75"/>
        <v>85.325608379965146</v>
      </c>
      <c r="AL99" s="32">
        <f t="shared" si="76"/>
        <v>-2.8708087314592498E-3</v>
      </c>
      <c r="AM99" s="31">
        <f t="shared" si="77"/>
        <v>-1.473020131528421</v>
      </c>
      <c r="AN99" s="31">
        <f t="shared" si="87"/>
        <v>20.07703456947851</v>
      </c>
      <c r="AO99" s="31">
        <f t="shared" si="88"/>
        <v>-6.1462430114091324</v>
      </c>
      <c r="AP99" s="30">
        <f t="shared" si="65"/>
        <v>23.609121289162623</v>
      </c>
      <c r="AQ99" s="30">
        <f t="shared" si="66"/>
        <v>-29.542425094393248</v>
      </c>
      <c r="AR99" s="31">
        <f t="shared" si="89"/>
        <v>11.219526808693313</v>
      </c>
      <c r="AS99" s="33">
        <f t="shared" si="90"/>
        <v>-69.284462202875389</v>
      </c>
      <c r="AT99" s="31">
        <f t="shared" si="78"/>
        <v>3.4522923302600817E-12</v>
      </c>
      <c r="AU99" s="31">
        <f t="shared" si="79"/>
        <v>5.1090818109564218E-5</v>
      </c>
      <c r="AV99" s="32">
        <f t="shared" si="80"/>
        <v>-3.8573098662131493E-15</v>
      </c>
      <c r="AW99" s="31">
        <f t="shared" si="81"/>
        <v>-1.703027270319258E-6</v>
      </c>
      <c r="AX99" s="34">
        <f t="shared" si="91"/>
        <v>3.4484350203938683E-12</v>
      </c>
      <c r="AY99" s="35">
        <f t="shared" si="92"/>
        <v>4.9387790839244961E-5</v>
      </c>
      <c r="AZ99" s="10">
        <f t="shared" si="93"/>
        <v>11.219526808696761</v>
      </c>
      <c r="BA99" s="10">
        <f t="shared" si="94"/>
        <v>-69.284412815084551</v>
      </c>
      <c r="BB99" s="10">
        <f t="shared" si="95"/>
        <v>110.71558718491545</v>
      </c>
      <c r="BC99" s="48"/>
      <c r="BD99" s="46">
        <f t="shared" si="96"/>
        <v>11</v>
      </c>
      <c r="BE99" s="46">
        <f t="shared" si="97"/>
        <v>-69</v>
      </c>
      <c r="BF99" s="46">
        <f t="shared" si="98"/>
        <v>111</v>
      </c>
    </row>
    <row r="100" spans="22:58" x14ac:dyDescent="0.3">
      <c r="V100" s="29">
        <v>1.96</v>
      </c>
      <c r="W100" s="38">
        <f t="shared" si="82"/>
        <v>912.01083935590975</v>
      </c>
      <c r="X100" s="30">
        <f t="shared" si="67"/>
        <v>3.5218251811136261</v>
      </c>
      <c r="Y100" s="31">
        <f t="shared" si="68"/>
        <v>-6.6047828422661157</v>
      </c>
      <c r="Z100" s="31">
        <f t="shared" si="69"/>
        <v>-62.129310084409681</v>
      </c>
      <c r="AA100" s="31">
        <f t="shared" si="70"/>
        <v>3.4071716416631303E-3</v>
      </c>
      <c r="AB100" s="31">
        <f t="shared" si="71"/>
        <v>-1.6047193501381918</v>
      </c>
      <c r="AC100" s="31">
        <f t="shared" si="83"/>
        <v>1.5530016560775054E-7</v>
      </c>
      <c r="AD100" s="31">
        <f t="shared" si="72"/>
        <v>1.0834688642401662E-2</v>
      </c>
      <c r="AE100" s="31">
        <f t="shared" si="84"/>
        <v>-3.0795503342106607</v>
      </c>
      <c r="AF100" s="31">
        <f t="shared" si="85"/>
        <v>-63.723194745905467</v>
      </c>
      <c r="AG100" s="31">
        <f t="shared" si="64"/>
        <v>92.110410468749379</v>
      </c>
      <c r="AH100" s="31">
        <f t="shared" si="73"/>
        <v>-94.008093343537041</v>
      </c>
      <c r="AI100" s="31">
        <f t="shared" si="74"/>
        <v>-89.998857863619733</v>
      </c>
      <c r="AJ100" s="31">
        <f t="shared" si="86"/>
        <v>21.976289954865763</v>
      </c>
      <c r="AK100" s="31">
        <f t="shared" si="75"/>
        <v>85.431554914246618</v>
      </c>
      <c r="AL100" s="32">
        <f t="shared" si="76"/>
        <v>-3.0060589649397482E-3</v>
      </c>
      <c r="AM100" s="31">
        <f t="shared" si="77"/>
        <v>-1.5073155293888103</v>
      </c>
      <c r="AN100" s="31">
        <f t="shared" si="87"/>
        <v>20.075601021113162</v>
      </c>
      <c r="AO100" s="31">
        <f t="shared" si="88"/>
        <v>-6.0746184787619253</v>
      </c>
      <c r="AP100" s="30">
        <f t="shared" si="65"/>
        <v>23.609121289162623</v>
      </c>
      <c r="AQ100" s="30">
        <f t="shared" si="66"/>
        <v>-29.542425094393248</v>
      </c>
      <c r="AR100" s="31">
        <f t="shared" si="89"/>
        <v>11.062746881671874</v>
      </c>
      <c r="AS100" s="33">
        <f t="shared" si="90"/>
        <v>-69.797813224667394</v>
      </c>
      <c r="AT100" s="31">
        <f t="shared" si="78"/>
        <v>3.6162279995740738E-12</v>
      </c>
      <c r="AU100" s="31">
        <f t="shared" si="79"/>
        <v>5.2280876141407052E-5</v>
      </c>
      <c r="AV100" s="32">
        <f t="shared" si="80"/>
        <v>-3.8573098662131493E-15</v>
      </c>
      <c r="AW100" s="31">
        <f t="shared" si="81"/>
        <v>-1.7426958713807182E-6</v>
      </c>
      <c r="AX100" s="34">
        <f t="shared" si="91"/>
        <v>3.6123706897078604E-12</v>
      </c>
      <c r="AY100" s="35">
        <f t="shared" si="92"/>
        <v>5.0538180270026333E-5</v>
      </c>
      <c r="AZ100" s="10">
        <f t="shared" si="93"/>
        <v>11.062746881675487</v>
      </c>
      <c r="BA100" s="10">
        <f t="shared" si="94"/>
        <v>-69.797762686487118</v>
      </c>
      <c r="BB100" s="10">
        <f t="shared" si="95"/>
        <v>110.20223731351288</v>
      </c>
      <c r="BC100" s="37"/>
      <c r="BD100" s="46">
        <f t="shared" si="96"/>
        <v>11</v>
      </c>
      <c r="BE100" s="46">
        <f t="shared" si="97"/>
        <v>-70</v>
      </c>
      <c r="BF100" s="46">
        <f t="shared" si="98"/>
        <v>110</v>
      </c>
    </row>
    <row r="101" spans="22:58" x14ac:dyDescent="0.3">
      <c r="V101" s="29">
        <v>1.97</v>
      </c>
      <c r="W101" s="36">
        <f t="shared" si="82"/>
        <v>933.25430079699174</v>
      </c>
      <c r="X101" s="30">
        <f t="shared" si="67"/>
        <v>3.5218251811136261</v>
      </c>
      <c r="Y101" s="31">
        <f t="shared" si="68"/>
        <v>-6.7618554319338386</v>
      </c>
      <c r="Z101" s="31">
        <f t="shared" si="69"/>
        <v>-62.670957005072708</v>
      </c>
      <c r="AA101" s="31">
        <f t="shared" si="70"/>
        <v>3.5676807564392907E-3</v>
      </c>
      <c r="AB101" s="31">
        <f t="shared" si="71"/>
        <v>-1.64207783365634</v>
      </c>
      <c r="AC101" s="31">
        <f t="shared" si="83"/>
        <v>1.6261923736600034E-7</v>
      </c>
      <c r="AD101" s="31">
        <f t="shared" si="72"/>
        <v>1.1087060955085246E-2</v>
      </c>
      <c r="AE101" s="31">
        <f t="shared" si="84"/>
        <v>-3.2364624074445363</v>
      </c>
      <c r="AF101" s="31">
        <f t="shared" si="85"/>
        <v>-64.301947777773961</v>
      </c>
      <c r="AG101" s="31">
        <f t="shared" si="64"/>
        <v>92.110410468749379</v>
      </c>
      <c r="AH101" s="31">
        <f t="shared" si="73"/>
        <v>-94.208093343459382</v>
      </c>
      <c r="AI101" s="31">
        <f t="shared" si="74"/>
        <v>-89.998883861817788</v>
      </c>
      <c r="AJ101" s="31">
        <f t="shared" si="86"/>
        <v>22.175049727283124</v>
      </c>
      <c r="AK101" s="31">
        <f t="shared" si="75"/>
        <v>85.535120071738731</v>
      </c>
      <c r="AL101" s="32">
        <f t="shared" si="76"/>
        <v>-3.1476788312223393E-3</v>
      </c>
      <c r="AM101" s="31">
        <f t="shared" si="77"/>
        <v>-1.5424086511446002</v>
      </c>
      <c r="AN101" s="31">
        <f t="shared" si="87"/>
        <v>20.074219173741898</v>
      </c>
      <c r="AO101" s="31">
        <f t="shared" si="88"/>
        <v>-6.006172441223657</v>
      </c>
      <c r="AP101" s="30">
        <f t="shared" si="65"/>
        <v>23.609121289162623</v>
      </c>
      <c r="AQ101" s="30">
        <f t="shared" si="66"/>
        <v>-29.542425094393248</v>
      </c>
      <c r="AR101" s="31">
        <f t="shared" si="89"/>
        <v>10.904452961066735</v>
      </c>
      <c r="AS101" s="33">
        <f t="shared" si="90"/>
        <v>-70.308120218997615</v>
      </c>
      <c r="AT101" s="31">
        <f t="shared" si="78"/>
        <v>3.7859496336873798E-12</v>
      </c>
      <c r="AU101" s="31">
        <f t="shared" si="79"/>
        <v>5.3498654185799243E-5</v>
      </c>
      <c r="AV101" s="32">
        <f t="shared" si="80"/>
        <v>-3.8573098662131493E-15</v>
      </c>
      <c r="AW101" s="31">
        <f t="shared" si="81"/>
        <v>-1.7832884728604923E-6</v>
      </c>
      <c r="AX101" s="34">
        <f t="shared" si="91"/>
        <v>3.7820923238211665E-12</v>
      </c>
      <c r="AY101" s="35">
        <f t="shared" si="92"/>
        <v>5.1715365712938749E-5</v>
      </c>
      <c r="AZ101" s="10">
        <f t="shared" si="93"/>
        <v>10.904452961070517</v>
      </c>
      <c r="BA101" s="10">
        <f t="shared" si="94"/>
        <v>-70.308068503631901</v>
      </c>
      <c r="BB101" s="10">
        <f t="shared" si="95"/>
        <v>109.6919314963681</v>
      </c>
      <c r="BC101" s="48"/>
      <c r="BD101" s="46">
        <f t="shared" si="96"/>
        <v>11</v>
      </c>
      <c r="BE101" s="46">
        <f t="shared" si="97"/>
        <v>-70</v>
      </c>
      <c r="BF101" s="46">
        <f t="shared" si="98"/>
        <v>110</v>
      </c>
    </row>
    <row r="102" spans="22:58" x14ac:dyDescent="0.3">
      <c r="V102" s="29">
        <v>1.98</v>
      </c>
      <c r="W102" s="38">
        <f t="shared" si="82"/>
        <v>954.99258602143652</v>
      </c>
      <c r="X102" s="30">
        <f t="shared" si="67"/>
        <v>3.5218251811136261</v>
      </c>
      <c r="Y102" s="31">
        <f t="shared" si="68"/>
        <v>-6.9204601400902579</v>
      </c>
      <c r="Z102" s="31">
        <f t="shared" si="69"/>
        <v>-63.205437970913167</v>
      </c>
      <c r="AA102" s="31">
        <f t="shared" si="70"/>
        <v>3.7357480748423807E-3</v>
      </c>
      <c r="AB102" s="31">
        <f t="shared" si="71"/>
        <v>-1.6803050620541462</v>
      </c>
      <c r="AC102" s="31">
        <f t="shared" si="83"/>
        <v>1.7028324518880357E-7</v>
      </c>
      <c r="AD102" s="31">
        <f t="shared" si="72"/>
        <v>1.1345311773654592E-2</v>
      </c>
      <c r="AE102" s="31">
        <f t="shared" si="84"/>
        <v>-3.3948990406185442</v>
      </c>
      <c r="AF102" s="31">
        <f t="shared" si="85"/>
        <v>-64.87439772119366</v>
      </c>
      <c r="AG102" s="31">
        <f t="shared" si="64"/>
        <v>92.110410468749379</v>
      </c>
      <c r="AH102" s="31">
        <f t="shared" si="73"/>
        <v>-94.40809334338519</v>
      </c>
      <c r="AI102" s="31">
        <f t="shared" si="74"/>
        <v>-89.998909268224608</v>
      </c>
      <c r="AJ102" s="31">
        <f t="shared" si="86"/>
        <v>22.373864988421715</v>
      </c>
      <c r="AK102" s="31">
        <f t="shared" si="75"/>
        <v>85.636356055563695</v>
      </c>
      <c r="AL102" s="32">
        <f t="shared" si="76"/>
        <v>-3.2959680866434232E-3</v>
      </c>
      <c r="AM102" s="31">
        <f t="shared" si="77"/>
        <v>-1.5783179982531752</v>
      </c>
      <c r="AN102" s="31">
        <f t="shared" si="87"/>
        <v>20.072886145699261</v>
      </c>
      <c r="AO102" s="31">
        <f t="shared" si="88"/>
        <v>-5.9408712109140884</v>
      </c>
      <c r="AP102" s="30">
        <f t="shared" si="65"/>
        <v>23.609121289162623</v>
      </c>
      <c r="AQ102" s="30">
        <f t="shared" si="66"/>
        <v>-29.542425094393248</v>
      </c>
      <c r="AR102" s="31">
        <f t="shared" si="89"/>
        <v>10.744683299850092</v>
      </c>
      <c r="AS102" s="33">
        <f t="shared" si="90"/>
        <v>-70.815268932107742</v>
      </c>
      <c r="AT102" s="31">
        <f t="shared" si="78"/>
        <v>3.965314542466211E-12</v>
      </c>
      <c r="AU102" s="31">
        <f t="shared" si="79"/>
        <v>5.4744797924779042E-5</v>
      </c>
      <c r="AV102" s="32">
        <f t="shared" si="80"/>
        <v>-3.8573098662131493E-15</v>
      </c>
      <c r="AW102" s="31">
        <f t="shared" si="81"/>
        <v>-1.8248265974931895E-6</v>
      </c>
      <c r="AX102" s="34">
        <f t="shared" si="91"/>
        <v>3.9614572325999977E-12</v>
      </c>
      <c r="AY102" s="35">
        <f t="shared" si="92"/>
        <v>5.2919971327285856E-5</v>
      </c>
      <c r="AZ102" s="10">
        <f t="shared" si="93"/>
        <v>10.744683299854053</v>
      </c>
      <c r="BA102" s="10">
        <f t="shared" si="94"/>
        <v>-70.815216012136418</v>
      </c>
      <c r="BB102" s="10">
        <f t="shared" si="95"/>
        <v>109.18478398786358</v>
      </c>
      <c r="BC102" s="37"/>
      <c r="BD102" s="46">
        <f t="shared" si="96"/>
        <v>11</v>
      </c>
      <c r="BE102" s="46">
        <f t="shared" si="97"/>
        <v>-71</v>
      </c>
      <c r="BF102" s="46">
        <f t="shared" si="98"/>
        <v>109</v>
      </c>
    </row>
    <row r="103" spans="22:58" x14ac:dyDescent="0.3">
      <c r="V103" s="29">
        <v>1.99</v>
      </c>
      <c r="W103" s="36">
        <f t="shared" si="82"/>
        <v>977.23722095581127</v>
      </c>
      <c r="X103" s="30">
        <f t="shared" si="67"/>
        <v>3.5218251811136261</v>
      </c>
      <c r="Y103" s="31">
        <f t="shared" si="68"/>
        <v>-7.080556177206363</v>
      </c>
      <c r="Z103" s="31">
        <f t="shared" si="69"/>
        <v>-63.732664234623236</v>
      </c>
      <c r="AA103" s="31">
        <f t="shared" si="70"/>
        <v>3.91172919117943E-3</v>
      </c>
      <c r="AB103" s="31">
        <f t="shared" si="71"/>
        <v>-1.7194211677032818</v>
      </c>
      <c r="AC103" s="31">
        <f t="shared" si="83"/>
        <v>1.7830844763599947E-7</v>
      </c>
      <c r="AD103" s="31">
        <f t="shared" si="72"/>
        <v>1.1609578026070076E-2</v>
      </c>
      <c r="AE103" s="31">
        <f t="shared" si="84"/>
        <v>-3.5548190885931099</v>
      </c>
      <c r="AF103" s="31">
        <f t="shared" si="85"/>
        <v>-65.440475824300449</v>
      </c>
      <c r="AG103" s="31">
        <f t="shared" si="64"/>
        <v>92.110410468749379</v>
      </c>
      <c r="AH103" s="31">
        <f t="shared" si="73"/>
        <v>-94.608093343314366</v>
      </c>
      <c r="AI103" s="31">
        <f t="shared" si="74"/>
        <v>-89.99893409631099</v>
      </c>
      <c r="AJ103" s="31">
        <f t="shared" si="86"/>
        <v>22.572733269812311</v>
      </c>
      <c r="AK103" s="31">
        <f t="shared" si="75"/>
        <v>85.7353140125457</v>
      </c>
      <c r="AL103" s="32">
        <f t="shared" si="76"/>
        <v>-3.4512405726730604E-3</v>
      </c>
      <c r="AM103" s="31">
        <f t="shared" si="77"/>
        <v>-1.6150624974200007</v>
      </c>
      <c r="AN103" s="31">
        <f t="shared" si="87"/>
        <v>20.071599154674651</v>
      </c>
      <c r="AO103" s="31">
        <f t="shared" si="88"/>
        <v>-5.8786825811852896</v>
      </c>
      <c r="AP103" s="30">
        <f t="shared" si="65"/>
        <v>23.609121289162623</v>
      </c>
      <c r="AQ103" s="30">
        <f t="shared" si="66"/>
        <v>-29.542425094393248</v>
      </c>
      <c r="AR103" s="31">
        <f t="shared" si="89"/>
        <v>10.583476260850919</v>
      </c>
      <c r="AS103" s="33">
        <f t="shared" si="90"/>
        <v>-71.319158405485737</v>
      </c>
      <c r="AT103" s="31">
        <f t="shared" si="78"/>
        <v>4.1504654160443558E-12</v>
      </c>
      <c r="AU103" s="31">
        <f t="shared" si="79"/>
        <v>5.6019968080251569E-5</v>
      </c>
      <c r="AV103" s="32">
        <f t="shared" si="80"/>
        <v>-3.8573098662131493E-15</v>
      </c>
      <c r="AW103" s="31">
        <f t="shared" si="81"/>
        <v>-1.8673322693423131E-6</v>
      </c>
      <c r="AX103" s="34">
        <f t="shared" si="91"/>
        <v>4.1466081061781425E-12</v>
      </c>
      <c r="AY103" s="35">
        <f t="shared" si="92"/>
        <v>5.4152635810909258E-5</v>
      </c>
      <c r="AZ103" s="10">
        <f t="shared" si="93"/>
        <v>10.583476260855065</v>
      </c>
      <c r="BA103" s="10">
        <f t="shared" si="94"/>
        <v>-71.319104252849925</v>
      </c>
      <c r="BB103" s="10">
        <f t="shared" si="95"/>
        <v>108.68089574715007</v>
      </c>
      <c r="BC103" s="48"/>
      <c r="BD103" s="46">
        <f t="shared" si="96"/>
        <v>11</v>
      </c>
      <c r="BE103" s="46">
        <f t="shared" si="97"/>
        <v>-71</v>
      </c>
      <c r="BF103" s="46">
        <f t="shared" si="98"/>
        <v>109</v>
      </c>
    </row>
    <row r="104" spans="22:58" x14ac:dyDescent="0.3">
      <c r="V104" s="29">
        <v>2</v>
      </c>
      <c r="W104" s="50">
        <f t="shared" si="82"/>
        <v>1000</v>
      </c>
      <c r="X104" s="30">
        <f t="shared" si="67"/>
        <v>3.5218251811136261</v>
      </c>
      <c r="Y104" s="31">
        <f t="shared" si="68"/>
        <v>-7.2421028430677614</v>
      </c>
      <c r="Z104" s="31">
        <f t="shared" si="69"/>
        <v>-64.252558146828946</v>
      </c>
      <c r="AA104" s="31">
        <f t="shared" si="70"/>
        <v>4.0959963993475318E-3</v>
      </c>
      <c r="AB104" s="31">
        <f t="shared" si="71"/>
        <v>-1.7594467445455515</v>
      </c>
      <c r="AC104" s="31">
        <f t="shared" si="83"/>
        <v>1.8671186508600571E-7</v>
      </c>
      <c r="AD104" s="31">
        <f t="shared" si="72"/>
        <v>1.1879999829751697E-2</v>
      </c>
      <c r="AE104" s="31">
        <f t="shared" si="84"/>
        <v>-3.7161814788429228</v>
      </c>
      <c r="AF104" s="31">
        <f t="shared" si="85"/>
        <v>-66.000124891544758</v>
      </c>
      <c r="AG104" s="31">
        <f t="shared" si="64"/>
        <v>92.110410468749379</v>
      </c>
      <c r="AH104" s="31">
        <f t="shared" si="73"/>
        <v>-94.808093343246725</v>
      </c>
      <c r="AI104" s="31">
        <f t="shared" si="74"/>
        <v>-89.998958359241144</v>
      </c>
      <c r="AJ104" s="31">
        <f t="shared" si="86"/>
        <v>22.771652211560301</v>
      </c>
      <c r="AK104" s="31">
        <f t="shared" si="75"/>
        <v>85.832044048633392</v>
      </c>
      <c r="AL104" s="32">
        <f t="shared" si="76"/>
        <v>-3.6138248757020511E-3</v>
      </c>
      <c r="AM104" s="31">
        <f t="shared" si="77"/>
        <v>-1.6526615100969724</v>
      </c>
      <c r="AN104" s="31">
        <f t="shared" si="87"/>
        <v>20.070355512187252</v>
      </c>
      <c r="AO104" s="31">
        <f t="shared" si="88"/>
        <v>-5.8195758207047241</v>
      </c>
      <c r="AP104" s="30">
        <f t="shared" si="65"/>
        <v>23.609121289162623</v>
      </c>
      <c r="AQ104" s="30">
        <f t="shared" si="66"/>
        <v>-29.542425094393248</v>
      </c>
      <c r="AR104" s="31">
        <f t="shared" si="89"/>
        <v>10.420870228113703</v>
      </c>
      <c r="AS104" s="33">
        <f t="shared" si="90"/>
        <v>-71.819700712249485</v>
      </c>
      <c r="AT104" s="31">
        <f t="shared" si="78"/>
        <v>4.3471882192211308E-12</v>
      </c>
      <c r="AU104" s="31">
        <f t="shared" si="79"/>
        <v>5.7324840764312055E-5</v>
      </c>
      <c r="AV104" s="32">
        <f t="shared" si="80"/>
        <v>-3.8573098662131493E-15</v>
      </c>
      <c r="AW104" s="31">
        <f t="shared" si="81"/>
        <v>-1.9108280254777057E-6</v>
      </c>
      <c r="AX104" s="34">
        <f t="shared" si="91"/>
        <v>4.3433309093549175E-12</v>
      </c>
      <c r="AY104" s="35">
        <f t="shared" si="92"/>
        <v>5.5414012738834349E-5</v>
      </c>
      <c r="AZ104" s="10">
        <f t="shared" si="93"/>
        <v>10.420870228118046</v>
      </c>
      <c r="BA104" s="10">
        <f t="shared" si="94"/>
        <v>-71.81964529823675</v>
      </c>
      <c r="BB104" s="10">
        <f t="shared" si="95"/>
        <v>108.18035470176325</v>
      </c>
      <c r="BC104" s="37"/>
      <c r="BD104" s="46">
        <f t="shared" si="96"/>
        <v>10</v>
      </c>
      <c r="BE104" s="46">
        <f t="shared" si="97"/>
        <v>-72</v>
      </c>
      <c r="BF104" s="46">
        <f t="shared" si="98"/>
        <v>108</v>
      </c>
    </row>
    <row r="105" spans="22:58" x14ac:dyDescent="0.3">
      <c r="V105" s="29">
        <v>2.0099999999999998</v>
      </c>
      <c r="W105" s="36">
        <f t="shared" si="82"/>
        <v>1023.2929922807544</v>
      </c>
      <c r="X105" s="30">
        <f t="shared" si="67"/>
        <v>3.5218251811136261</v>
      </c>
      <c r="Y105" s="31">
        <f t="shared" si="68"/>
        <v>-7.4050596058771712</v>
      </c>
      <c r="Z105" s="31">
        <f t="shared" si="69"/>
        <v>-64.765052862977484</v>
      </c>
      <c r="AA105" s="31">
        <f t="shared" si="70"/>
        <v>4.2889394741871508E-3</v>
      </c>
      <c r="AB105" s="31">
        <f t="shared" si="71"/>
        <v>-1.8004028583187186</v>
      </c>
      <c r="AC105" s="31">
        <f t="shared" si="83"/>
        <v>1.9551132409487007E-7</v>
      </c>
      <c r="AD105" s="31">
        <f t="shared" si="72"/>
        <v>1.215672056587102E-2</v>
      </c>
      <c r="AE105" s="31">
        <f t="shared" si="84"/>
        <v>-3.8789452897780339</v>
      </c>
      <c r="AF105" s="31">
        <f t="shared" si="85"/>
        <v>-66.553299000730334</v>
      </c>
      <c r="AG105" s="31">
        <f t="shared" si="64"/>
        <v>92.110410468749379</v>
      </c>
      <c r="AH105" s="31">
        <f t="shared" si="73"/>
        <v>-95.008093343182111</v>
      </c>
      <c r="AI105" s="31">
        <f t="shared" si="74"/>
        <v>-89.998982069879574</v>
      </c>
      <c r="AJ105" s="31">
        <f t="shared" si="86"/>
        <v>22.970619557678489</v>
      </c>
      <c r="AK105" s="31">
        <f t="shared" si="75"/>
        <v>85.926595244526325</v>
      </c>
      <c r="AL105" s="32">
        <f t="shared" si="76"/>
        <v>-3.7840650175100556E-3</v>
      </c>
      <c r="AM105" s="31">
        <f t="shared" si="77"/>
        <v>-1.6911348421730616</v>
      </c>
      <c r="AN105" s="31">
        <f t="shared" si="87"/>
        <v>20.069152618228248</v>
      </c>
      <c r="AO105" s="31">
        <f t="shared" si="88"/>
        <v>-5.7635216675263106</v>
      </c>
      <c r="AP105" s="30">
        <f t="shared" si="65"/>
        <v>23.609121289162623</v>
      </c>
      <c r="AQ105" s="30">
        <f t="shared" si="66"/>
        <v>-29.542425094393248</v>
      </c>
      <c r="AR105" s="31">
        <f t="shared" si="89"/>
        <v>10.256903523219588</v>
      </c>
      <c r="AS105" s="33">
        <f t="shared" si="90"/>
        <v>-72.316820668256639</v>
      </c>
      <c r="AT105" s="31">
        <f t="shared" si="78"/>
        <v>4.5516256421303228E-12</v>
      </c>
      <c r="AU105" s="31">
        <f t="shared" si="79"/>
        <v>5.8660107837729737E-5</v>
      </c>
      <c r="AV105" s="32">
        <f t="shared" si="80"/>
        <v>-3.8573098662131493E-15</v>
      </c>
      <c r="AW105" s="31">
        <f t="shared" si="81"/>
        <v>-1.9553369279250069E-6</v>
      </c>
      <c r="AX105" s="34">
        <f t="shared" si="91"/>
        <v>4.5477683322641095E-12</v>
      </c>
      <c r="AY105" s="35">
        <f t="shared" si="92"/>
        <v>5.6704770909804734E-5</v>
      </c>
      <c r="AZ105" s="10">
        <f t="shared" si="93"/>
        <v>10.256903523224135</v>
      </c>
      <c r="BA105" s="10">
        <f t="shared" si="94"/>
        <v>-72.316763963485727</v>
      </c>
      <c r="BB105" s="10">
        <f t="shared" si="95"/>
        <v>107.68323603651427</v>
      </c>
      <c r="BC105" s="48"/>
      <c r="BD105" s="46">
        <f t="shared" si="96"/>
        <v>10</v>
      </c>
      <c r="BE105" s="46">
        <f t="shared" si="97"/>
        <v>-72</v>
      </c>
      <c r="BF105" s="46">
        <f t="shared" si="98"/>
        <v>108</v>
      </c>
    </row>
    <row r="106" spans="22:58" x14ac:dyDescent="0.3">
      <c r="V106" s="29">
        <v>2.02</v>
      </c>
      <c r="W106" s="38">
        <f t="shared" si="82"/>
        <v>1047.1285480508998</v>
      </c>
      <c r="X106" s="30">
        <f t="shared" si="67"/>
        <v>3.5218251811136261</v>
      </c>
      <c r="Y106" s="31">
        <f t="shared" si="68"/>
        <v>-7.5693861764858275</v>
      </c>
      <c r="Z106" s="31">
        <f t="shared" si="69"/>
        <v>-65.2700920278876</v>
      </c>
      <c r="AA106" s="31">
        <f t="shared" si="70"/>
        <v>4.4909664890955868E-3</v>
      </c>
      <c r="AB106" s="31">
        <f t="shared" si="71"/>
        <v>-1.8423110569831322</v>
      </c>
      <c r="AC106" s="31">
        <f t="shared" si="83"/>
        <v>2.0472548825473661E-7</v>
      </c>
      <c r="AD106" s="31">
        <f t="shared" si="72"/>
        <v>1.2439886955373484E-2</v>
      </c>
      <c r="AE106" s="31">
        <f t="shared" si="84"/>
        <v>-4.0430698241576177</v>
      </c>
      <c r="AF106" s="31">
        <f t="shared" si="85"/>
        <v>-67.099963197915358</v>
      </c>
      <c r="AG106" s="31">
        <f t="shared" si="64"/>
        <v>92.110410468749379</v>
      </c>
      <c r="AH106" s="31">
        <f t="shared" si="73"/>
        <v>-95.20809334312041</v>
      </c>
      <c r="AI106" s="31">
        <f t="shared" si="74"/>
        <v>-89.999005240797985</v>
      </c>
      <c r="AJ106" s="31">
        <f t="shared" si="86"/>
        <v>23.169633151610959</v>
      </c>
      <c r="AK106" s="31">
        <f t="shared" si="75"/>
        <v>86.019015671466391</v>
      </c>
      <c r="AL106" s="32">
        <f t="shared" si="76"/>
        <v>-3.9623211778629167E-3</v>
      </c>
      <c r="AM106" s="31">
        <f t="shared" si="77"/>
        <v>-1.7305027538596536</v>
      </c>
      <c r="AN106" s="31">
        <f t="shared" si="87"/>
        <v>20.067987956062066</v>
      </c>
      <c r="AO106" s="31">
        <f t="shared" si="88"/>
        <v>-5.7104923231912466</v>
      </c>
      <c r="AP106" s="30">
        <f t="shared" si="65"/>
        <v>23.609121289162623</v>
      </c>
      <c r="AQ106" s="30">
        <f t="shared" si="66"/>
        <v>-29.542425094393248</v>
      </c>
      <c r="AR106" s="31">
        <f t="shared" si="89"/>
        <v>10.091614326673824</v>
      </c>
      <c r="AS106" s="33">
        <f t="shared" si="90"/>
        <v>-72.810455521106604</v>
      </c>
      <c r="AT106" s="31">
        <f t="shared" si="78"/>
        <v>4.7676349946381426E-12</v>
      </c>
      <c r="AU106" s="31">
        <f t="shared" si="79"/>
        <v>6.0026477276781191E-5</v>
      </c>
      <c r="AV106" s="32">
        <f t="shared" si="80"/>
        <v>-3.8573098662131493E-15</v>
      </c>
      <c r="AW106" s="31">
        <f t="shared" si="81"/>
        <v>-2.0008825758934374E-6</v>
      </c>
      <c r="AX106" s="34">
        <f t="shared" si="91"/>
        <v>4.7637776847719293E-12</v>
      </c>
      <c r="AY106" s="35">
        <f t="shared" si="92"/>
        <v>5.8025594700887752E-5</v>
      </c>
      <c r="AZ106" s="10">
        <f t="shared" si="93"/>
        <v>10.091614326678588</v>
      </c>
      <c r="BA106" s="10">
        <f t="shared" si="94"/>
        <v>-72.810397495511907</v>
      </c>
      <c r="BB106" s="10">
        <f t="shared" si="95"/>
        <v>107.18960250448809</v>
      </c>
      <c r="BC106" s="37"/>
      <c r="BD106" s="46">
        <f t="shared" si="96"/>
        <v>10</v>
      </c>
      <c r="BE106" s="46">
        <f t="shared" si="97"/>
        <v>-73</v>
      </c>
      <c r="BF106" s="46">
        <f t="shared" si="98"/>
        <v>107</v>
      </c>
    </row>
    <row r="107" spans="22:58" x14ac:dyDescent="0.3">
      <c r="V107" s="29">
        <v>2.0299999999999998</v>
      </c>
      <c r="W107" s="36">
        <f t="shared" si="82"/>
        <v>1071.5193052376067</v>
      </c>
      <c r="X107" s="30">
        <f t="shared" si="67"/>
        <v>3.5218251811136261</v>
      </c>
      <c r="Y107" s="31">
        <f t="shared" si="68"/>
        <v>-7.7350425776865617</v>
      </c>
      <c r="Z107" s="31">
        <f t="shared" si="69"/>
        <v>-65.76762944101641</v>
      </c>
      <c r="AA107" s="31">
        <f t="shared" si="70"/>
        <v>4.7025046715792433E-3</v>
      </c>
      <c r="AB107" s="31">
        <f t="shared" si="71"/>
        <v>-1.8851933813512263</v>
      </c>
      <c r="AC107" s="31">
        <f t="shared" si="83"/>
        <v>2.1437390448155018E-7</v>
      </c>
      <c r="AD107" s="31">
        <f t="shared" si="72"/>
        <v>1.2729649136771597E-2</v>
      </c>
      <c r="AE107" s="31">
        <f t="shared" si="84"/>
        <v>-4.208514677527452</v>
      </c>
      <c r="AF107" s="31">
        <f t="shared" si="85"/>
        <v>-67.640093173230866</v>
      </c>
      <c r="AG107" s="31">
        <f t="shared" si="64"/>
        <v>92.110410468749379</v>
      </c>
      <c r="AH107" s="31">
        <f t="shared" si="73"/>
        <v>-95.408093343061481</v>
      </c>
      <c r="AI107" s="31">
        <f t="shared" si="74"/>
        <v>-89.999027884281901</v>
      </c>
      <c r="AJ107" s="31">
        <f t="shared" si="86"/>
        <v>23.368690931941082</v>
      </c>
      <c r="AK107" s="31">
        <f t="shared" si="75"/>
        <v>86.109352407157104</v>
      </c>
      <c r="AL107" s="32">
        <f t="shared" si="76"/>
        <v>-4.148970450689831E-3</v>
      </c>
      <c r="AM107" s="31">
        <f t="shared" si="77"/>
        <v>-1.7707859697729422</v>
      </c>
      <c r="AN107" s="31">
        <f t="shared" si="87"/>
        <v>20.06685908717829</v>
      </c>
      <c r="AO107" s="31">
        <f t="shared" si="88"/>
        <v>-5.660461446897739</v>
      </c>
      <c r="AP107" s="30">
        <f t="shared" si="65"/>
        <v>23.609121289162623</v>
      </c>
      <c r="AQ107" s="30">
        <f t="shared" si="66"/>
        <v>-29.542425094393248</v>
      </c>
      <c r="AR107" s="31">
        <f t="shared" si="89"/>
        <v>9.9250406044202144</v>
      </c>
      <c r="AS107" s="33">
        <f t="shared" si="90"/>
        <v>-73.300554620128608</v>
      </c>
      <c r="AT107" s="31">
        <f t="shared" si="78"/>
        <v>4.9913589668783793E-12</v>
      </c>
      <c r="AU107" s="31">
        <f t="shared" si="79"/>
        <v>6.1424673548629062E-5</v>
      </c>
      <c r="AV107" s="32">
        <f t="shared" si="80"/>
        <v>-5.7859647993197248E-15</v>
      </c>
      <c r="AW107" s="31">
        <f t="shared" si="81"/>
        <v>-2.047489118288419E-6</v>
      </c>
      <c r="AX107" s="34">
        <f t="shared" si="91"/>
        <v>4.9855730020790593E-12</v>
      </c>
      <c r="AY107" s="35">
        <f t="shared" si="92"/>
        <v>5.9377184430340639E-5</v>
      </c>
      <c r="AZ107" s="10">
        <f t="shared" si="93"/>
        <v>9.9250406044252006</v>
      </c>
      <c r="BA107" s="10">
        <f t="shared" si="94"/>
        <v>-73.30049524294418</v>
      </c>
      <c r="BB107" s="10">
        <f t="shared" si="95"/>
        <v>106.69950475705582</v>
      </c>
      <c r="BC107" s="48"/>
      <c r="BD107" s="46">
        <f t="shared" si="96"/>
        <v>10</v>
      </c>
      <c r="BE107" s="46">
        <f t="shared" si="97"/>
        <v>-73</v>
      </c>
      <c r="BF107" s="46">
        <f t="shared" si="98"/>
        <v>107</v>
      </c>
    </row>
    <row r="108" spans="22:58" x14ac:dyDescent="0.3">
      <c r="V108" s="29">
        <v>2.04</v>
      </c>
      <c r="W108" s="38">
        <f t="shared" si="82"/>
        <v>1096.4781961431861</v>
      </c>
      <c r="X108" s="30">
        <f t="shared" si="67"/>
        <v>3.5218251811136261</v>
      </c>
      <c r="Y108" s="31">
        <f t="shared" si="68"/>
        <v>-7.9019892085415435</v>
      </c>
      <c r="Z108" s="31">
        <f t="shared" si="69"/>
        <v>-66.257628705404429</v>
      </c>
      <c r="AA108" s="31">
        <f t="shared" si="70"/>
        <v>4.9240012984724194E-3</v>
      </c>
      <c r="AB108" s="31">
        <f t="shared" si="71"/>
        <v>-1.9290723759217516</v>
      </c>
      <c r="AC108" s="31">
        <f t="shared" si="83"/>
        <v>2.2447703387352027E-7</v>
      </c>
      <c r="AD108" s="31">
        <f t="shared" si="72"/>
        <v>1.302616074575008E-2</v>
      </c>
      <c r="AE108" s="31">
        <f t="shared" si="84"/>
        <v>-4.3752398016524108</v>
      </c>
      <c r="AF108" s="31">
        <f t="shared" si="85"/>
        <v>-68.173674920580424</v>
      </c>
      <c r="AG108" s="31">
        <f t="shared" si="64"/>
        <v>92.110410468749379</v>
      </c>
      <c r="AH108" s="31">
        <f t="shared" si="73"/>
        <v>-95.608093343005223</v>
      </c>
      <c r="AI108" s="31">
        <f t="shared" si="74"/>
        <v>-89.999050012337193</v>
      </c>
      <c r="AJ108" s="31">
        <f t="shared" si="86"/>
        <v>23.567790928276843</v>
      </c>
      <c r="AK108" s="31">
        <f t="shared" si="75"/>
        <v>86.197651551777525</v>
      </c>
      <c r="AL108" s="32">
        <f t="shared" si="76"/>
        <v>-4.3444076353989902E-3</v>
      </c>
      <c r="AM108" s="31">
        <f t="shared" si="77"/>
        <v>-1.8120056892155989</v>
      </c>
      <c r="AN108" s="31">
        <f t="shared" si="87"/>
        <v>20.065763646385598</v>
      </c>
      <c r="AO108" s="31">
        <f t="shared" si="88"/>
        <v>-5.6134041497752669</v>
      </c>
      <c r="AP108" s="30">
        <f t="shared" si="65"/>
        <v>23.609121289162623</v>
      </c>
      <c r="AQ108" s="30">
        <f t="shared" si="66"/>
        <v>-29.542425094393248</v>
      </c>
      <c r="AR108" s="31">
        <f t="shared" si="89"/>
        <v>9.7572200395025597</v>
      </c>
      <c r="AS108" s="33">
        <f t="shared" si="90"/>
        <v>-73.787079070355688</v>
      </c>
      <c r="AT108" s="31">
        <f t="shared" si="78"/>
        <v>5.2266548687172439E-12</v>
      </c>
      <c r="AU108" s="31">
        <f t="shared" si="79"/>
        <v>6.2855437995444025E-5</v>
      </c>
      <c r="AV108" s="32">
        <f t="shared" si="80"/>
        <v>-5.7859647993197248E-15</v>
      </c>
      <c r="AW108" s="31">
        <f t="shared" si="81"/>
        <v>-2.0951812665156409E-6</v>
      </c>
      <c r="AX108" s="34">
        <f t="shared" si="91"/>
        <v>5.2208689039179239E-12</v>
      </c>
      <c r="AY108" s="35">
        <f t="shared" si="92"/>
        <v>6.0760256728928387E-5</v>
      </c>
      <c r="AZ108" s="10">
        <f t="shared" si="93"/>
        <v>9.7572200395077804</v>
      </c>
      <c r="BA108" s="10">
        <f t="shared" si="94"/>
        <v>-73.787018310098958</v>
      </c>
      <c r="BB108" s="10">
        <f t="shared" si="95"/>
        <v>106.21298168990104</v>
      </c>
      <c r="BC108" s="37"/>
      <c r="BD108" s="46">
        <f t="shared" si="96"/>
        <v>10</v>
      </c>
      <c r="BE108" s="46">
        <f t="shared" si="97"/>
        <v>-74</v>
      </c>
      <c r="BF108" s="46">
        <f t="shared" si="98"/>
        <v>106</v>
      </c>
    </row>
    <row r="109" spans="22:58" x14ac:dyDescent="0.3">
      <c r="V109" s="29">
        <v>2.0499999999999998</v>
      </c>
      <c r="W109" s="36">
        <f t="shared" si="82"/>
        <v>1122.0184543019634</v>
      </c>
      <c r="X109" s="30">
        <f t="shared" si="67"/>
        <v>3.5218251811136261</v>
      </c>
      <c r="Y109" s="31">
        <f t="shared" si="68"/>
        <v>-8.0701869037546459</v>
      </c>
      <c r="Z109" s="31">
        <f t="shared" si="69"/>
        <v>-66.740062863148253</v>
      </c>
      <c r="AA109" s="31">
        <f t="shared" si="70"/>
        <v>5.1559246326317726E-3</v>
      </c>
      <c r="AB109" s="31">
        <f t="shared" si="71"/>
        <v>-1.97397109992049</v>
      </c>
      <c r="AC109" s="31">
        <f t="shared" si="83"/>
        <v>2.350563114994066E-7</v>
      </c>
      <c r="AD109" s="31">
        <f t="shared" si="72"/>
        <v>1.3329578996625208E-2</v>
      </c>
      <c r="AE109" s="31">
        <f t="shared" si="84"/>
        <v>-4.5432055629520764</v>
      </c>
      <c r="AF109" s="31">
        <f t="shared" si="85"/>
        <v>-68.700704384072125</v>
      </c>
      <c r="AG109" s="31">
        <f t="shared" si="64"/>
        <v>92.110410468749379</v>
      </c>
      <c r="AH109" s="31">
        <f t="shared" si="73"/>
        <v>-95.80809334295148</v>
      </c>
      <c r="AI109" s="31">
        <f t="shared" si="74"/>
        <v>-89.999071636696456</v>
      </c>
      <c r="AJ109" s="31">
        <f t="shared" si="86"/>
        <v>23.766931257306823</v>
      </c>
      <c r="AK109" s="31">
        <f t="shared" si="75"/>
        <v>86.283958244059377</v>
      </c>
      <c r="AL109" s="32">
        <f t="shared" si="76"/>
        <v>-4.5490460649118287E-3</v>
      </c>
      <c r="AM109" s="31">
        <f t="shared" si="77"/>
        <v>-1.8541835966598328</v>
      </c>
      <c r="AN109" s="31">
        <f t="shared" si="87"/>
        <v>20.064699337039809</v>
      </c>
      <c r="AO109" s="31">
        <f t="shared" si="88"/>
        <v>-5.5692969892969115</v>
      </c>
      <c r="AP109" s="30">
        <f t="shared" si="65"/>
        <v>23.609121289162623</v>
      </c>
      <c r="AQ109" s="30">
        <f t="shared" si="66"/>
        <v>-29.542425094393248</v>
      </c>
      <c r="AR109" s="31">
        <f t="shared" si="89"/>
        <v>9.5881899688571046</v>
      </c>
      <c r="AS109" s="33">
        <f t="shared" si="90"/>
        <v>-74.270001373369041</v>
      </c>
      <c r="AT109" s="31">
        <f t="shared" si="78"/>
        <v>5.4735227001547331E-12</v>
      </c>
      <c r="AU109" s="31">
        <f t="shared" si="79"/>
        <v>6.4319529227474038E-5</v>
      </c>
      <c r="AV109" s="32">
        <f t="shared" si="80"/>
        <v>-5.7859647993197248E-15</v>
      </c>
      <c r="AW109" s="31">
        <f t="shared" si="81"/>
        <v>-2.1439843075833673E-6</v>
      </c>
      <c r="AX109" s="34">
        <f t="shared" si="91"/>
        <v>5.4677367353554131E-12</v>
      </c>
      <c r="AY109" s="35">
        <f t="shared" si="92"/>
        <v>6.2175544919890671E-5</v>
      </c>
      <c r="AZ109" s="10">
        <f t="shared" si="93"/>
        <v>9.5881899688625722</v>
      </c>
      <c r="BA109" s="10">
        <f t="shared" si="94"/>
        <v>-74.269939197824115</v>
      </c>
      <c r="BB109" s="10">
        <f t="shared" si="95"/>
        <v>105.73006080217588</v>
      </c>
      <c r="BC109" s="48"/>
      <c r="BD109" s="46">
        <f t="shared" si="96"/>
        <v>10</v>
      </c>
      <c r="BE109" s="46">
        <f t="shared" si="97"/>
        <v>-74</v>
      </c>
      <c r="BF109" s="46">
        <f t="shared" si="98"/>
        <v>106</v>
      </c>
    </row>
    <row r="110" spans="22:58" x14ac:dyDescent="0.3">
      <c r="V110" s="29">
        <v>2.06</v>
      </c>
      <c r="W110" s="38">
        <f t="shared" si="82"/>
        <v>1148.1536214968835</v>
      </c>
      <c r="X110" s="30">
        <f t="shared" si="67"/>
        <v>3.5218251811136261</v>
      </c>
      <c r="Y110" s="31">
        <f t="shared" si="68"/>
        <v>-8.2395969881324653</v>
      </c>
      <c r="Z110" s="31">
        <f t="shared" si="69"/>
        <v>-67.214914020123032</v>
      </c>
      <c r="AA110" s="31">
        <f t="shared" si="70"/>
        <v>5.3987649029752505E-3</v>
      </c>
      <c r="AB110" s="31">
        <f t="shared" si="71"/>
        <v>-2.0199131385490365</v>
      </c>
      <c r="AC110" s="31">
        <f t="shared" si="83"/>
        <v>2.4613417339967048E-7</v>
      </c>
      <c r="AD110" s="31">
        <f t="shared" si="72"/>
        <v>1.3640064765701744E-2</v>
      </c>
      <c r="AE110" s="31">
        <f t="shared" si="84"/>
        <v>-4.7123727959816906</v>
      </c>
      <c r="AF110" s="31">
        <f t="shared" si="85"/>
        <v>-69.22118709390638</v>
      </c>
      <c r="AG110" s="31">
        <f t="shared" si="64"/>
        <v>92.110410468749379</v>
      </c>
      <c r="AH110" s="31">
        <f t="shared" si="73"/>
        <v>-96.008093342900182</v>
      </c>
      <c r="AI110" s="31">
        <f t="shared" si="74"/>
        <v>-89.999092768825207</v>
      </c>
      <c r="AJ110" s="31">
        <f t="shared" si="86"/>
        <v>23.966110119020577</v>
      </c>
      <c r="AK110" s="31">
        <f t="shared" si="75"/>
        <v>86.368316677398823</v>
      </c>
      <c r="AL110" s="32">
        <f t="shared" si="76"/>
        <v>-4.7633184721105355E-3</v>
      </c>
      <c r="AM110" s="31">
        <f t="shared" si="77"/>
        <v>-1.8973418724338742</v>
      </c>
      <c r="AN110" s="31">
        <f t="shared" si="87"/>
        <v>20.063663926397663</v>
      </c>
      <c r="AO110" s="31">
        <f t="shared" si="88"/>
        <v>-5.5281179638602582</v>
      </c>
      <c r="AP110" s="30">
        <f t="shared" si="65"/>
        <v>23.609121289162623</v>
      </c>
      <c r="AQ110" s="30">
        <f t="shared" si="66"/>
        <v>-29.542425094393248</v>
      </c>
      <c r="AR110" s="31">
        <f t="shared" si="89"/>
        <v>9.4179873251853472</v>
      </c>
      <c r="AS110" s="33">
        <f t="shared" si="90"/>
        <v>-74.749305057766634</v>
      </c>
      <c r="AT110" s="31">
        <f t="shared" si="78"/>
        <v>5.7319624611908469E-12</v>
      </c>
      <c r="AU110" s="31">
        <f t="shared" si="79"/>
        <v>6.5817723525270089E-5</v>
      </c>
      <c r="AV110" s="32">
        <f t="shared" si="80"/>
        <v>-7.7146197324263002E-15</v>
      </c>
      <c r="AW110" s="31">
        <f t="shared" si="81"/>
        <v>-2.1939241175099668E-6</v>
      </c>
      <c r="AX110" s="34">
        <f t="shared" si="91"/>
        <v>5.7242478414584202E-12</v>
      </c>
      <c r="AY110" s="35">
        <f t="shared" si="92"/>
        <v>6.3623799407760119E-5</v>
      </c>
      <c r="AZ110" s="10">
        <f t="shared" si="93"/>
        <v>9.4179873251910706</v>
      </c>
      <c r="BA110" s="10">
        <f t="shared" si="94"/>
        <v>-74.749241433967228</v>
      </c>
      <c r="BB110" s="10">
        <f t="shared" si="95"/>
        <v>105.25075856603277</v>
      </c>
      <c r="BC110" s="37"/>
      <c r="BD110" s="46">
        <f t="shared" si="96"/>
        <v>9</v>
      </c>
      <c r="BE110" s="46">
        <f t="shared" si="97"/>
        <v>-75</v>
      </c>
      <c r="BF110" s="46">
        <f t="shared" si="98"/>
        <v>105</v>
      </c>
    </row>
    <row r="111" spans="22:58" x14ac:dyDescent="0.3">
      <c r="V111" s="29">
        <v>2.0699999999999998</v>
      </c>
      <c r="W111" s="36">
        <f t="shared" si="82"/>
        <v>1174.8975549395293</v>
      </c>
      <c r="X111" s="30">
        <f t="shared" si="67"/>
        <v>3.5218251811136261</v>
      </c>
      <c r="Y111" s="31">
        <f t="shared" si="68"/>
        <v>-8.4101813262077094</v>
      </c>
      <c r="Z111" s="31">
        <f t="shared" si="69"/>
        <v>-67.682172962533798</v>
      </c>
      <c r="AA111" s="31">
        <f t="shared" si="70"/>
        <v>5.653035329845504E-3</v>
      </c>
      <c r="AB111" s="31">
        <f t="shared" si="71"/>
        <v>-2.066922614442968</v>
      </c>
      <c r="AC111" s="31">
        <f t="shared" si="83"/>
        <v>2.5773412023206679E-7</v>
      </c>
      <c r="AD111" s="31">
        <f t="shared" si="72"/>
        <v>1.3957782676571193E-2</v>
      </c>
      <c r="AE111" s="31">
        <f t="shared" si="84"/>
        <v>-4.8827028520301177</v>
      </c>
      <c r="AF111" s="31">
        <f t="shared" si="85"/>
        <v>-69.735137794300201</v>
      </c>
      <c r="AG111" s="31">
        <f t="shared" si="64"/>
        <v>92.110410468749379</v>
      </c>
      <c r="AH111" s="31">
        <f t="shared" si="73"/>
        <v>-96.208093342851157</v>
      </c>
      <c r="AI111" s="31">
        <f t="shared" si="74"/>
        <v>-89.99911341992798</v>
      </c>
      <c r="AJ111" s="31">
        <f t="shared" si="86"/>
        <v>24.165325793086808</v>
      </c>
      <c r="AK111" s="31">
        <f t="shared" si="75"/>
        <v>86.450770115976709</v>
      </c>
      <c r="AL111" s="32">
        <f t="shared" si="76"/>
        <v>-4.98767789645152E-3</v>
      </c>
      <c r="AM111" s="31">
        <f t="shared" si="77"/>
        <v>-1.9415032036136639</v>
      </c>
      <c r="AN111" s="31">
        <f t="shared" si="87"/>
        <v>20.062655241088578</v>
      </c>
      <c r="AO111" s="31">
        <f t="shared" si="88"/>
        <v>-5.4898465075649341</v>
      </c>
      <c r="AP111" s="30">
        <f t="shared" si="65"/>
        <v>23.609121289162623</v>
      </c>
      <c r="AQ111" s="30">
        <f t="shared" si="66"/>
        <v>-29.542425094393248</v>
      </c>
      <c r="AR111" s="31">
        <f t="shared" si="89"/>
        <v>9.2466485838278381</v>
      </c>
      <c r="AS111" s="33">
        <f t="shared" si="90"/>
        <v>-75.224984301865135</v>
      </c>
      <c r="AT111" s="31">
        <f t="shared" si="78"/>
        <v>6.0019741518255853E-12</v>
      </c>
      <c r="AU111" s="31">
        <f t="shared" si="79"/>
        <v>6.7350815251279541E-5</v>
      </c>
      <c r="AV111" s="32">
        <f t="shared" si="80"/>
        <v>-7.7146197324263002E-15</v>
      </c>
      <c r="AW111" s="31">
        <f t="shared" si="81"/>
        <v>-2.245027175043685E-6</v>
      </c>
      <c r="AX111" s="34">
        <f t="shared" si="91"/>
        <v>5.9942595320931586E-12</v>
      </c>
      <c r="AY111" s="35">
        <f t="shared" si="92"/>
        <v>6.5105788076235855E-5</v>
      </c>
      <c r="AZ111" s="10">
        <f t="shared" si="93"/>
        <v>9.2466485838338315</v>
      </c>
      <c r="BA111" s="10">
        <f t="shared" si="94"/>
        <v>-75.224919196077053</v>
      </c>
      <c r="BB111" s="10">
        <f t="shared" si="95"/>
        <v>104.77508080392295</v>
      </c>
      <c r="BC111" s="48"/>
      <c r="BD111" s="46">
        <f t="shared" si="96"/>
        <v>9</v>
      </c>
      <c r="BE111" s="46">
        <f t="shared" si="97"/>
        <v>-75</v>
      </c>
      <c r="BF111" s="46">
        <f t="shared" si="98"/>
        <v>105</v>
      </c>
    </row>
    <row r="112" spans="22:58" x14ac:dyDescent="0.3">
      <c r="V112" s="29">
        <v>2.08</v>
      </c>
      <c r="W112" s="38">
        <f t="shared" si="82"/>
        <v>1202.2644346174136</v>
      </c>
      <c r="X112" s="30">
        <f t="shared" si="67"/>
        <v>3.5218251811136261</v>
      </c>
      <c r="Y112" s="31">
        <f t="shared" si="68"/>
        <v>-8.5819023671263608</v>
      </c>
      <c r="Z112" s="31">
        <f t="shared" si="69"/>
        <v>-68.141838767724181</v>
      </c>
      <c r="AA112" s="31">
        <f t="shared" si="70"/>
        <v>5.9192731977670641E-3</v>
      </c>
      <c r="AB112" s="31">
        <f t="shared" si="71"/>
        <v>-2.1150241993406453</v>
      </c>
      <c r="AC112" s="31">
        <f t="shared" si="83"/>
        <v>2.6988075391606625E-7</v>
      </c>
      <c r="AD112" s="31">
        <f t="shared" si="72"/>
        <v>1.4282901187397236E-2</v>
      </c>
      <c r="AE112" s="31">
        <f t="shared" si="84"/>
        <v>-5.0541576429342134</v>
      </c>
      <c r="AF112" s="31">
        <f t="shared" si="85"/>
        <v>-70.242580065877419</v>
      </c>
      <c r="AG112" s="31">
        <f t="shared" si="64"/>
        <v>92.110410468749379</v>
      </c>
      <c r="AH112" s="31">
        <f t="shared" si="73"/>
        <v>-96.408093342804364</v>
      </c>
      <c r="AI112" s="31">
        <f t="shared" si="74"/>
        <v>-89.999133600954252</v>
      </c>
      <c r="AJ112" s="31">
        <f t="shared" si="86"/>
        <v>24.364576635383717</v>
      </c>
      <c r="AK112" s="31">
        <f t="shared" si="75"/>
        <v>86.531360910862915</v>
      </c>
      <c r="AL112" s="32">
        <f t="shared" si="76"/>
        <v>-5.2225986325695421E-3</v>
      </c>
      <c r="AM112" s="31">
        <f t="shared" si="77"/>
        <v>-1.9866907951215249</v>
      </c>
      <c r="AN112" s="31">
        <f t="shared" si="87"/>
        <v>20.061671162696161</v>
      </c>
      <c r="AO112" s="31">
        <f t="shared" si="88"/>
        <v>-5.4544634852128624</v>
      </c>
      <c r="AP112" s="30">
        <f t="shared" si="65"/>
        <v>23.609121289162623</v>
      </c>
      <c r="AQ112" s="30">
        <f t="shared" si="66"/>
        <v>-29.542425094393248</v>
      </c>
      <c r="AR112" s="31">
        <f t="shared" si="89"/>
        <v>9.0742097145313245</v>
      </c>
      <c r="AS112" s="33">
        <f t="shared" si="90"/>
        <v>-75.697043551090275</v>
      </c>
      <c r="AT112" s="31">
        <f t="shared" si="78"/>
        <v>6.2835577720589467E-12</v>
      </c>
      <c r="AU112" s="31">
        <f t="shared" si="79"/>
        <v>6.8919617271028652E-5</v>
      </c>
      <c r="AV112" s="32">
        <f t="shared" si="80"/>
        <v>-7.7146197324263002E-15</v>
      </c>
      <c r="AW112" s="31">
        <f t="shared" si="81"/>
        <v>-2.2973205757020622E-6</v>
      </c>
      <c r="AX112" s="34">
        <f t="shared" si="91"/>
        <v>6.27584315232652E-12</v>
      </c>
      <c r="AY112" s="35">
        <f t="shared" si="92"/>
        <v>6.6622296695326592E-5</v>
      </c>
      <c r="AZ112" s="10">
        <f t="shared" si="93"/>
        <v>9.0742097145376004</v>
      </c>
      <c r="BA112" s="10">
        <f t="shared" si="94"/>
        <v>-75.696976928793575</v>
      </c>
      <c r="BB112" s="10">
        <f t="shared" si="95"/>
        <v>104.30302307120643</v>
      </c>
      <c r="BC112" s="37"/>
      <c r="BD112" s="46">
        <f t="shared" si="96"/>
        <v>9</v>
      </c>
      <c r="BE112" s="46">
        <f t="shared" si="97"/>
        <v>-76</v>
      </c>
      <c r="BF112" s="46">
        <f t="shared" si="98"/>
        <v>104</v>
      </c>
    </row>
    <row r="113" spans="22:58" x14ac:dyDescent="0.3">
      <c r="V113" s="29">
        <v>2.09</v>
      </c>
      <c r="W113" s="36">
        <f t="shared" si="82"/>
        <v>1230.2687708123822</v>
      </c>
      <c r="X113" s="30">
        <f t="shared" si="67"/>
        <v>3.5218251811136261</v>
      </c>
      <c r="Y113" s="31">
        <f t="shared" si="68"/>
        <v>-8.7547231849225717</v>
      </c>
      <c r="Z113" s="31">
        <f t="shared" si="69"/>
        <v>-68.593918411509236</v>
      </c>
      <c r="AA113" s="31">
        <f t="shared" si="70"/>
        <v>6.1980409776975082E-3</v>
      </c>
      <c r="AB113" s="31">
        <f t="shared" si="71"/>
        <v>-2.1642431259634862</v>
      </c>
      <c r="AC113" s="31">
        <f t="shared" si="83"/>
        <v>2.8259984127844319E-7</v>
      </c>
      <c r="AD113" s="31">
        <f t="shared" si="72"/>
        <v>1.4615592680233932E-2</v>
      </c>
      <c r="AE113" s="31">
        <f t="shared" si="84"/>
        <v>-5.2266996802314072</v>
      </c>
      <c r="AF113" s="31">
        <f t="shared" si="85"/>
        <v>-70.743545944792487</v>
      </c>
      <c r="AG113" s="31">
        <f t="shared" si="64"/>
        <v>92.110410468749379</v>
      </c>
      <c r="AH113" s="31">
        <f t="shared" si="73"/>
        <v>-96.608093342759673</v>
      </c>
      <c r="AI113" s="31">
        <f t="shared" si="74"/>
        <v>-89.9991533226043</v>
      </c>
      <c r="AJ113" s="31">
        <f t="shared" si="86"/>
        <v>24.563861074675209</v>
      </c>
      <c r="AK113" s="31">
        <f t="shared" si="75"/>
        <v>86.610130516083061</v>
      </c>
      <c r="AL113" s="32">
        <f t="shared" si="76"/>
        <v>-5.4685772227581675E-3</v>
      </c>
      <c r="AM113" s="31">
        <f t="shared" si="77"/>
        <v>-2.0329283810332459</v>
      </c>
      <c r="AN113" s="31">
        <f t="shared" si="87"/>
        <v>20.060709623442158</v>
      </c>
      <c r="AO113" s="31">
        <f t="shared" si="88"/>
        <v>-5.4219511875544857</v>
      </c>
      <c r="AP113" s="30">
        <f t="shared" si="65"/>
        <v>23.609121289162623</v>
      </c>
      <c r="AQ113" s="30">
        <f t="shared" si="66"/>
        <v>-29.542425094393248</v>
      </c>
      <c r="AR113" s="31">
        <f t="shared" si="89"/>
        <v>8.9007061379801264</v>
      </c>
      <c r="AS113" s="33">
        <f t="shared" si="90"/>
        <v>-76.165497132346971</v>
      </c>
      <c r="AT113" s="31">
        <f t="shared" si="78"/>
        <v>6.5805706317571379E-12</v>
      </c>
      <c r="AU113" s="31">
        <f t="shared" si="79"/>
        <v>7.0524961384113653E-5</v>
      </c>
      <c r="AV113" s="32">
        <f t="shared" si="80"/>
        <v>-7.7146197324263002E-15</v>
      </c>
      <c r="AW113" s="31">
        <f t="shared" si="81"/>
        <v>-2.3508320461383082E-6</v>
      </c>
      <c r="AX113" s="34">
        <f t="shared" si="91"/>
        <v>6.5728560120247113E-12</v>
      </c>
      <c r="AY113" s="35">
        <f t="shared" si="92"/>
        <v>6.8174129337975349E-5</v>
      </c>
      <c r="AZ113" s="10">
        <f t="shared" si="93"/>
        <v>8.900706137986699</v>
      </c>
      <c r="BA113" s="10">
        <f t="shared" si="94"/>
        <v>-76.165428958217632</v>
      </c>
      <c r="BB113" s="10">
        <f t="shared" si="95"/>
        <v>103.83457104178237</v>
      </c>
      <c r="BC113" s="48"/>
      <c r="BD113" s="46">
        <f t="shared" si="96"/>
        <v>9</v>
      </c>
      <c r="BE113" s="46">
        <f t="shared" si="97"/>
        <v>-76</v>
      </c>
      <c r="BF113" s="46">
        <f t="shared" si="98"/>
        <v>104</v>
      </c>
    </row>
    <row r="114" spans="22:58" x14ac:dyDescent="0.3">
      <c r="V114" s="29">
        <v>2.1</v>
      </c>
      <c r="W114" s="38">
        <f t="shared" si="82"/>
        <v>1258.9254117941678</v>
      </c>
      <c r="X114" s="30">
        <f t="shared" si="67"/>
        <v>3.5218251811136261</v>
      </c>
      <c r="Y114" s="31">
        <f t="shared" si="68"/>
        <v>-8.9286075143263783</v>
      </c>
      <c r="Z114" s="31">
        <f t="shared" si="69"/>
        <v>-69.038426374136037</v>
      </c>
      <c r="AA114" s="31">
        <f t="shared" si="70"/>
        <v>6.4899275010513076E-3</v>
      </c>
      <c r="AB114" s="31">
        <f t="shared" si="71"/>
        <v>-2.2146052001084673</v>
      </c>
      <c r="AC114" s="31">
        <f t="shared" si="83"/>
        <v>2.9591836034096819E-7</v>
      </c>
      <c r="AD114" s="31">
        <f t="shared" si="72"/>
        <v>1.4956033552424693E-2</v>
      </c>
      <c r="AE114" s="31">
        <f t="shared" si="84"/>
        <v>-5.400292109793341</v>
      </c>
      <c r="AF114" s="31">
        <f t="shared" si="85"/>
        <v>-71.23807554069208</v>
      </c>
      <c r="AG114" s="31">
        <f t="shared" si="64"/>
        <v>92.110410468749379</v>
      </c>
      <c r="AH114" s="31">
        <f t="shared" si="73"/>
        <v>-96.808093342716987</v>
      </c>
      <c r="AI114" s="31">
        <f t="shared" si="74"/>
        <v>-89.99917259533477</v>
      </c>
      <c r="AJ114" s="31">
        <f t="shared" si="86"/>
        <v>24.76317760942759</v>
      </c>
      <c r="AK114" s="31">
        <f t="shared" si="75"/>
        <v>86.68711950462685</v>
      </c>
      <c r="AL114" s="32">
        <f t="shared" si="76"/>
        <v>-5.7261334953702357E-3</v>
      </c>
      <c r="AM114" s="31">
        <f t="shared" si="77"/>
        <v>-2.0802402360949688</v>
      </c>
      <c r="AN114" s="31">
        <f t="shared" si="87"/>
        <v>20.059768601964613</v>
      </c>
      <c r="AO114" s="31">
        <f t="shared" si="88"/>
        <v>-5.3922933268028892</v>
      </c>
      <c r="AP114" s="30">
        <f t="shared" si="65"/>
        <v>23.609121289162623</v>
      </c>
      <c r="AQ114" s="30">
        <f t="shared" si="66"/>
        <v>-29.542425094393248</v>
      </c>
      <c r="AR114" s="31">
        <f t="shared" si="89"/>
        <v>8.7261726869406466</v>
      </c>
      <c r="AS114" s="33">
        <f t="shared" si="90"/>
        <v>-76.630368867494965</v>
      </c>
      <c r="AT114" s="31">
        <f t="shared" si="78"/>
        <v>6.8891554210539513E-12</v>
      </c>
      <c r="AU114" s="31">
        <f t="shared" si="79"/>
        <v>7.2167698765232568E-5</v>
      </c>
      <c r="AV114" s="32">
        <f t="shared" si="80"/>
        <v>-7.7146197324263002E-15</v>
      </c>
      <c r="AW114" s="31">
        <f t="shared" si="81"/>
        <v>-2.4055899588423566E-6</v>
      </c>
      <c r="AX114" s="34">
        <f t="shared" si="91"/>
        <v>6.8814408013215247E-12</v>
      </c>
      <c r="AY114" s="35">
        <f t="shared" si="92"/>
        <v>6.9762108806390208E-5</v>
      </c>
      <c r="AZ114" s="10">
        <f t="shared" si="93"/>
        <v>8.7261726869475282</v>
      </c>
      <c r="BA114" s="10">
        <f t="shared" si="94"/>
        <v>-76.630299105386158</v>
      </c>
      <c r="BB114" s="10">
        <f t="shared" si="95"/>
        <v>103.36970089461384</v>
      </c>
      <c r="BC114" s="37"/>
      <c r="BD114" s="46">
        <f t="shared" si="96"/>
        <v>9</v>
      </c>
      <c r="BE114" s="46">
        <f t="shared" si="97"/>
        <v>-77</v>
      </c>
      <c r="BF114" s="46">
        <f t="shared" si="98"/>
        <v>103</v>
      </c>
    </row>
    <row r="115" spans="22:58" x14ac:dyDescent="0.3">
      <c r="V115" s="29">
        <v>2.11</v>
      </c>
      <c r="W115" s="36">
        <f t="shared" si="82"/>
        <v>1288.2495516931342</v>
      </c>
      <c r="X115" s="30">
        <f t="shared" si="67"/>
        <v>3.5218251811136261</v>
      </c>
      <c r="Y115" s="31">
        <f t="shared" si="68"/>
        <v>-9.1035197822654883</v>
      </c>
      <c r="Z115" s="31">
        <f t="shared" si="69"/>
        <v>-69.475384246806911</v>
      </c>
      <c r="AA115" s="31">
        <f t="shared" si="70"/>
        <v>6.7955491877947482E-3</v>
      </c>
      <c r="AB115" s="31">
        <f t="shared" si="71"/>
        <v>-2.2661368129531887</v>
      </c>
      <c r="AC115" s="31">
        <f t="shared" si="83"/>
        <v>3.0986456396599092E-7</v>
      </c>
      <c r="AD115" s="31">
        <f t="shared" si="72"/>
        <v>1.5304404310130021E-2</v>
      </c>
      <c r="AE115" s="31">
        <f t="shared" si="84"/>
        <v>-5.5748987420995029</v>
      </c>
      <c r="AF115" s="31">
        <f t="shared" si="85"/>
        <v>-71.726216655449974</v>
      </c>
      <c r="AG115" s="31">
        <f t="shared" si="64"/>
        <v>92.110410468749379</v>
      </c>
      <c r="AH115" s="31">
        <f t="shared" si="73"/>
        <v>-97.008093342676233</v>
      </c>
      <c r="AI115" s="31">
        <f t="shared" si="74"/>
        <v>-89.999191429364345</v>
      </c>
      <c r="AJ115" s="31">
        <f t="shared" si="86"/>
        <v>24.962524804761049</v>
      </c>
      <c r="AK115" s="31">
        <f t="shared" si="75"/>
        <v>86.762367584380272</v>
      </c>
      <c r="AL115" s="32">
        <f t="shared" si="76"/>
        <v>-5.995811651160198E-3</v>
      </c>
      <c r="AM115" s="31">
        <f t="shared" si="77"/>
        <v>-2.1286511874509269</v>
      </c>
      <c r="AN115" s="31">
        <f t="shared" si="87"/>
        <v>20.058846119183034</v>
      </c>
      <c r="AO115" s="31">
        <f t="shared" si="88"/>
        <v>-5.3654750324350005</v>
      </c>
      <c r="AP115" s="30">
        <f t="shared" si="65"/>
        <v>23.609121289162623</v>
      </c>
      <c r="AQ115" s="30">
        <f t="shared" si="66"/>
        <v>-29.542425094393248</v>
      </c>
      <c r="AR115" s="31">
        <f t="shared" si="89"/>
        <v>8.5506435718529055</v>
      </c>
      <c r="AS115" s="33">
        <f t="shared" si="90"/>
        <v>-77.091691687884975</v>
      </c>
      <c r="AT115" s="31">
        <f t="shared" si="78"/>
        <v>7.2150981047486972E-12</v>
      </c>
      <c r="AU115" s="31">
        <f t="shared" si="79"/>
        <v>7.3848700415489064E-5</v>
      </c>
      <c r="AV115" s="32">
        <f t="shared" si="80"/>
        <v>-7.7146197324263002E-15</v>
      </c>
      <c r="AW115" s="31">
        <f t="shared" si="81"/>
        <v>-2.4616233471843308E-6</v>
      </c>
      <c r="AX115" s="34">
        <f t="shared" si="91"/>
        <v>7.2073834850162706E-12</v>
      </c>
      <c r="AY115" s="35">
        <f t="shared" si="92"/>
        <v>7.138707706830474E-5</v>
      </c>
      <c r="AZ115" s="10">
        <f t="shared" si="93"/>
        <v>8.5506435718601121</v>
      </c>
      <c r="BA115" s="10">
        <f t="shared" si="94"/>
        <v>-77.091620300807904</v>
      </c>
      <c r="BB115" s="10">
        <f t="shared" si="95"/>
        <v>102.9083796991921</v>
      </c>
      <c r="BC115" s="48"/>
      <c r="BD115" s="46">
        <f t="shared" si="96"/>
        <v>9</v>
      </c>
      <c r="BE115" s="46">
        <f t="shared" si="97"/>
        <v>-77</v>
      </c>
      <c r="BF115" s="46">
        <f t="shared" si="98"/>
        <v>103</v>
      </c>
    </row>
    <row r="116" spans="22:58" x14ac:dyDescent="0.3">
      <c r="V116" s="29">
        <v>2.12</v>
      </c>
      <c r="W116" s="38">
        <f t="shared" si="82"/>
        <v>1318.2567385564084</v>
      </c>
      <c r="X116" s="30">
        <f t="shared" si="67"/>
        <v>3.5218251811136261</v>
      </c>
      <c r="Y116" s="31">
        <f t="shared" si="68"/>
        <v>-9.2794251352370001</v>
      </c>
      <c r="Z116" s="31">
        <f t="shared" si="69"/>
        <v>-69.904820340532595</v>
      </c>
      <c r="AA116" s="31">
        <f t="shared" si="70"/>
        <v>7.1155513310621138E-3</v>
      </c>
      <c r="AB116" s="31">
        <f t="shared" si="71"/>
        <v>-2.3188649535736201</v>
      </c>
      <c r="AC116" s="31">
        <f t="shared" si="83"/>
        <v>3.244680300014373E-7</v>
      </c>
      <c r="AD116" s="31">
        <f t="shared" si="72"/>
        <v>1.5660889664033811E-2</v>
      </c>
      <c r="AE116" s="31">
        <f t="shared" si="84"/>
        <v>-5.7504840783242814</v>
      </c>
      <c r="AF116" s="31">
        <f t="shared" si="85"/>
        <v>-72.208024404442185</v>
      </c>
      <c r="AG116" s="31">
        <f t="shared" si="64"/>
        <v>92.110410468749379</v>
      </c>
      <c r="AH116" s="31">
        <f t="shared" si="73"/>
        <v>-97.208093342637312</v>
      </c>
      <c r="AI116" s="31">
        <f t="shared" si="74"/>
        <v>-89.999209834679064</v>
      </c>
      <c r="AJ116" s="31">
        <f t="shared" si="86"/>
        <v>25.16190128953065</v>
      </c>
      <c r="AK116" s="31">
        <f t="shared" si="75"/>
        <v>86.835913613964237</v>
      </c>
      <c r="AL116" s="32">
        <f t="shared" si="76"/>
        <v>-6.2781813997611052E-3</v>
      </c>
      <c r="AM116" s="31">
        <f t="shared" si="77"/>
        <v>-2.1781866265829257</v>
      </c>
      <c r="AN116" s="31">
        <f t="shared" si="87"/>
        <v>20.057940234242956</v>
      </c>
      <c r="AO116" s="31">
        <f t="shared" si="88"/>
        <v>-5.3414828472977529</v>
      </c>
      <c r="AP116" s="30">
        <f t="shared" si="65"/>
        <v>23.609121289162623</v>
      </c>
      <c r="AQ116" s="30">
        <f t="shared" si="66"/>
        <v>-29.542425094393248</v>
      </c>
      <c r="AR116" s="31">
        <f t="shared" si="89"/>
        <v>8.3741523506880533</v>
      </c>
      <c r="AS116" s="33">
        <f t="shared" si="90"/>
        <v>-77.549507251739939</v>
      </c>
      <c r="AT116" s="31">
        <f t="shared" si="78"/>
        <v>7.5545413729751663E-12</v>
      </c>
      <c r="AU116" s="31">
        <f t="shared" si="79"/>
        <v>7.5568857624208852E-5</v>
      </c>
      <c r="AV116" s="32">
        <f t="shared" si="80"/>
        <v>-7.7146197324263002E-15</v>
      </c>
      <c r="AW116" s="31">
        <f t="shared" si="81"/>
        <v>-2.5189619208084217E-6</v>
      </c>
      <c r="AX116" s="34">
        <f t="shared" si="91"/>
        <v>7.5468267532427397E-12</v>
      </c>
      <c r="AY116" s="35">
        <f t="shared" si="92"/>
        <v>7.3049895703400432E-5</v>
      </c>
      <c r="AZ116" s="10">
        <f t="shared" si="93"/>
        <v>8.3741523506955993</v>
      </c>
      <c r="BA116" s="10">
        <f t="shared" si="94"/>
        <v>-77.549434201844235</v>
      </c>
      <c r="BB116" s="10">
        <f t="shared" si="95"/>
        <v>102.45056579815576</v>
      </c>
      <c r="BC116" s="37"/>
      <c r="BD116" s="46">
        <f t="shared" si="96"/>
        <v>8</v>
      </c>
      <c r="BE116" s="46">
        <f t="shared" si="97"/>
        <v>-78</v>
      </c>
      <c r="BF116" s="46">
        <f t="shared" si="98"/>
        <v>102</v>
      </c>
    </row>
    <row r="117" spans="22:58" x14ac:dyDescent="0.3">
      <c r="V117" s="29">
        <v>2.13</v>
      </c>
      <c r="W117" s="36">
        <f t="shared" si="82"/>
        <v>1348.9628825916539</v>
      </c>
      <c r="X117" s="30">
        <f t="shared" si="67"/>
        <v>3.5218251811136261</v>
      </c>
      <c r="Y117" s="31">
        <f t="shared" si="68"/>
        <v>-9.4562894627356204</v>
      </c>
      <c r="Z117" s="31">
        <f t="shared" si="69"/>
        <v>-70.326769298915977</v>
      </c>
      <c r="AA117" s="31">
        <f t="shared" si="70"/>
        <v>7.4506094408112386E-3</v>
      </c>
      <c r="AB117" s="31">
        <f t="shared" si="71"/>
        <v>-2.3728172216742429</v>
      </c>
      <c r="AC117" s="31">
        <f t="shared" si="83"/>
        <v>3.3975973649831601E-7</v>
      </c>
      <c r="AD117" s="31">
        <f t="shared" si="72"/>
        <v>1.6025678627278828E-2</v>
      </c>
      <c r="AE117" s="31">
        <f t="shared" si="84"/>
        <v>-5.9270133324214465</v>
      </c>
      <c r="AF117" s="31">
        <f t="shared" si="85"/>
        <v>-72.683560841962944</v>
      </c>
      <c r="AG117" s="31">
        <f t="shared" si="64"/>
        <v>92.110410468749379</v>
      </c>
      <c r="AH117" s="31">
        <f t="shared" si="73"/>
        <v>-97.408093342600125</v>
      </c>
      <c r="AI117" s="31">
        <f t="shared" si="74"/>
        <v>-89.999227821037664</v>
      </c>
      <c r="AJ117" s="31">
        <f t="shared" si="86"/>
        <v>25.361305753531592</v>
      </c>
      <c r="AK117" s="31">
        <f t="shared" si="75"/>
        <v>86.90779561846486</v>
      </c>
      <c r="AL117" s="32">
        <f t="shared" si="76"/>
        <v>-6.5738391485747677E-3</v>
      </c>
      <c r="AM117" s="31">
        <f t="shared" si="77"/>
        <v>-2.228872521462137</v>
      </c>
      <c r="AN117" s="31">
        <f t="shared" si="87"/>
        <v>20.05704904053227</v>
      </c>
      <c r="AO117" s="31">
        <f t="shared" si="88"/>
        <v>-5.3203047240349406</v>
      </c>
      <c r="AP117" s="30">
        <f t="shared" si="65"/>
        <v>23.609121289162623</v>
      </c>
      <c r="AQ117" s="30">
        <f t="shared" si="66"/>
        <v>-29.542425094393248</v>
      </c>
      <c r="AR117" s="31">
        <f t="shared" si="89"/>
        <v>8.1967319028801988</v>
      </c>
      <c r="AS117" s="33">
        <f t="shared" si="90"/>
        <v>-78.003865565997884</v>
      </c>
      <c r="AT117" s="31">
        <f t="shared" si="78"/>
        <v>7.9113425355995638E-12</v>
      </c>
      <c r="AU117" s="31">
        <f t="shared" si="79"/>
        <v>7.7329082441512782E-5</v>
      </c>
      <c r="AV117" s="32">
        <f t="shared" si="80"/>
        <v>-7.7146197324263002E-15</v>
      </c>
      <c r="AW117" s="31">
        <f t="shared" si="81"/>
        <v>-2.5776360813853229E-6</v>
      </c>
      <c r="AX117" s="34">
        <f t="shared" si="91"/>
        <v>7.9036279158671372E-12</v>
      </c>
      <c r="AY117" s="35">
        <f t="shared" si="92"/>
        <v>7.4751446360127465E-5</v>
      </c>
      <c r="AZ117" s="10">
        <f t="shared" si="93"/>
        <v>8.1967319028881018</v>
      </c>
      <c r="BA117" s="10">
        <f t="shared" si="94"/>
        <v>-78.003790814551522</v>
      </c>
      <c r="BB117" s="10">
        <f t="shared" si="95"/>
        <v>101.99620918544848</v>
      </c>
      <c r="BC117" s="48"/>
      <c r="BD117" s="46">
        <f t="shared" si="96"/>
        <v>8</v>
      </c>
      <c r="BE117" s="46">
        <f t="shared" si="97"/>
        <v>-78</v>
      </c>
      <c r="BF117" s="46">
        <f t="shared" si="98"/>
        <v>102</v>
      </c>
    </row>
    <row r="118" spans="22:58" x14ac:dyDescent="0.3">
      <c r="V118" s="29">
        <v>2.14</v>
      </c>
      <c r="W118" s="38">
        <f t="shared" si="82"/>
        <v>1380.3842646028861</v>
      </c>
      <c r="X118" s="30">
        <f t="shared" si="67"/>
        <v>3.5218251811136261</v>
      </c>
      <c r="Y118" s="31">
        <f t="shared" si="68"/>
        <v>-9.6340794169338011</v>
      </c>
      <c r="Z118" s="31">
        <f t="shared" si="69"/>
        <v>-70.741271716303288</v>
      </c>
      <c r="AA118" s="31">
        <f t="shared" si="70"/>
        <v>7.8014306491670654E-3</v>
      </c>
      <c r="AB118" s="31">
        <f t="shared" si="71"/>
        <v>-2.4280218405300298</v>
      </c>
      <c r="AC118" s="31">
        <f t="shared" si="83"/>
        <v>3.5577211957032848E-7</v>
      </c>
      <c r="AD118" s="31">
        <f t="shared" si="72"/>
        <v>1.6398964615683635E-2</v>
      </c>
      <c r="AE118" s="31">
        <f t="shared" si="84"/>
        <v>-6.104452449398889</v>
      </c>
      <c r="AF118" s="31">
        <f t="shared" si="85"/>
        <v>-73.152894592217635</v>
      </c>
      <c r="AG118" s="31">
        <f t="shared" si="64"/>
        <v>92.110410468749379</v>
      </c>
      <c r="AH118" s="31">
        <f t="shared" si="73"/>
        <v>-97.608093342564629</v>
      </c>
      <c r="AI118" s="31">
        <f t="shared" si="74"/>
        <v>-89.999245397976765</v>
      </c>
      <c r="AJ118" s="31">
        <f t="shared" si="86"/>
        <v>25.560736944823983</v>
      </c>
      <c r="AK118" s="31">
        <f t="shared" si="75"/>
        <v>86.978050805041406</v>
      </c>
      <c r="AL118" s="32">
        <f t="shared" si="76"/>
        <v>-6.8834092463822844E-3</v>
      </c>
      <c r="AM118" s="31">
        <f t="shared" si="77"/>
        <v>-2.2807354289135713</v>
      </c>
      <c r="AN118" s="31">
        <f t="shared" si="87"/>
        <v>20.056170661762351</v>
      </c>
      <c r="AO118" s="31">
        <f t="shared" si="88"/>
        <v>-5.3019300218489303</v>
      </c>
      <c r="AP118" s="30">
        <f t="shared" si="65"/>
        <v>23.609121289162623</v>
      </c>
      <c r="AQ118" s="30">
        <f t="shared" si="66"/>
        <v>-29.542425094393248</v>
      </c>
      <c r="AR118" s="31">
        <f t="shared" si="89"/>
        <v>8.0184144071328411</v>
      </c>
      <c r="AS118" s="33">
        <f t="shared" si="90"/>
        <v>-78.454824614066567</v>
      </c>
      <c r="AT118" s="31">
        <f t="shared" si="78"/>
        <v>8.2835729376887855E-12</v>
      </c>
      <c r="AU118" s="31">
        <f t="shared" si="79"/>
        <v>7.9130308161898542E-5</v>
      </c>
      <c r="AV118" s="32">
        <f t="shared" si="80"/>
        <v>-9.6432746655328773E-15</v>
      </c>
      <c r="AW118" s="31">
        <f t="shared" si="81"/>
        <v>-2.637676938731627E-6</v>
      </c>
      <c r="AX118" s="34">
        <f t="shared" si="91"/>
        <v>8.2739296630232522E-12</v>
      </c>
      <c r="AY118" s="35">
        <f t="shared" si="92"/>
        <v>7.6492631223166915E-5</v>
      </c>
      <c r="AZ118" s="10">
        <f t="shared" si="93"/>
        <v>8.0184144071411154</v>
      </c>
      <c r="BA118" s="10">
        <f t="shared" si="94"/>
        <v>-78.454748121435344</v>
      </c>
      <c r="BB118" s="10">
        <f t="shared" si="95"/>
        <v>101.54525187856466</v>
      </c>
      <c r="BC118" s="37"/>
      <c r="BD118" s="46">
        <f t="shared" si="96"/>
        <v>8</v>
      </c>
      <c r="BE118" s="46">
        <f t="shared" si="97"/>
        <v>-78</v>
      </c>
      <c r="BF118" s="46">
        <f t="shared" si="98"/>
        <v>102</v>
      </c>
    </row>
    <row r="119" spans="22:58" x14ac:dyDescent="0.3">
      <c r="V119" s="29">
        <v>2.15</v>
      </c>
      <c r="W119" s="36">
        <f t="shared" si="82"/>
        <v>1412.5375446227542</v>
      </c>
      <c r="X119" s="30">
        <f t="shared" si="67"/>
        <v>3.5218251811136261</v>
      </c>
      <c r="Y119" s="31">
        <f t="shared" si="68"/>
        <v>-9.8127624288147057</v>
      </c>
      <c r="Z119" s="31">
        <f t="shared" si="69"/>
        <v>-71.148373762579865</v>
      </c>
      <c r="AA119" s="31">
        <f t="shared" si="70"/>
        <v>8.1687551801945309E-3</v>
      </c>
      <c r="AB119" s="31">
        <f t="shared" si="71"/>
        <v>-2.4845076701391413</v>
      </c>
      <c r="AC119" s="31">
        <f t="shared" si="83"/>
        <v>3.7253914089674963E-7</v>
      </c>
      <c r="AD119" s="31">
        <f t="shared" si="72"/>
        <v>1.678094555029342E-2</v>
      </c>
      <c r="AE119" s="31">
        <f t="shared" si="84"/>
        <v>-6.2827681199817444</v>
      </c>
      <c r="AF119" s="31">
        <f t="shared" si="85"/>
        <v>-73.616100487168708</v>
      </c>
      <c r="AG119" s="31">
        <f t="shared" si="64"/>
        <v>92.110410468749379</v>
      </c>
      <c r="AH119" s="31">
        <f t="shared" si="73"/>
        <v>-97.808093342530711</v>
      </c>
      <c r="AI119" s="31">
        <f t="shared" si="74"/>
        <v>-89.999262574815887</v>
      </c>
      <c r="AJ119" s="31">
        <f t="shared" si="86"/>
        <v>25.760193667171922</v>
      </c>
      <c r="AK119" s="31">
        <f t="shared" si="75"/>
        <v>87.046715578399485</v>
      </c>
      <c r="AL119" s="32">
        <f t="shared" si="76"/>
        <v>-7.2075452841969794E-3</v>
      </c>
      <c r="AM119" s="31">
        <f t="shared" si="77"/>
        <v>-2.3338025071931296</v>
      </c>
      <c r="AN119" s="31">
        <f t="shared" si="87"/>
        <v>20.055303248106394</v>
      </c>
      <c r="AO119" s="31">
        <f t="shared" si="88"/>
        <v>-5.2863495036095314</v>
      </c>
      <c r="AP119" s="30">
        <f t="shared" si="65"/>
        <v>23.609121289162623</v>
      </c>
      <c r="AQ119" s="30">
        <f t="shared" si="66"/>
        <v>-29.542425094393248</v>
      </c>
      <c r="AR119" s="31">
        <f t="shared" si="89"/>
        <v>7.839231322894026</v>
      </c>
      <c r="AS119" s="33">
        <f t="shared" si="90"/>
        <v>-78.902449990778237</v>
      </c>
      <c r="AT119" s="31">
        <f t="shared" si="78"/>
        <v>8.6750898891090382E-12</v>
      </c>
      <c r="AU119" s="31">
        <f t="shared" si="79"/>
        <v>8.0973489819084841E-5</v>
      </c>
      <c r="AV119" s="32">
        <f t="shared" si="80"/>
        <v>-9.6432746655328773E-15</v>
      </c>
      <c r="AW119" s="31">
        <f t="shared" si="81"/>
        <v>-2.6991163273046229E-6</v>
      </c>
      <c r="AX119" s="34">
        <f t="shared" si="91"/>
        <v>8.6654466144435049E-12</v>
      </c>
      <c r="AY119" s="35">
        <f t="shared" si="92"/>
        <v>7.8274373491780218E-5</v>
      </c>
      <c r="AZ119" s="10">
        <f t="shared" si="93"/>
        <v>7.8392313229026911</v>
      </c>
      <c r="BA119" s="10">
        <f t="shared" si="94"/>
        <v>-78.902371716404744</v>
      </c>
      <c r="BB119" s="10">
        <f t="shared" si="95"/>
        <v>101.09762828359526</v>
      </c>
      <c r="BC119" s="48"/>
      <c r="BD119" s="46">
        <f t="shared" si="96"/>
        <v>8</v>
      </c>
      <c r="BE119" s="46">
        <f t="shared" si="97"/>
        <v>-79</v>
      </c>
      <c r="BF119" s="46">
        <f t="shared" si="98"/>
        <v>101</v>
      </c>
    </row>
    <row r="120" spans="22:58" x14ac:dyDescent="0.3">
      <c r="V120" s="29">
        <v>2.16</v>
      </c>
      <c r="W120" s="38">
        <f t="shared" si="82"/>
        <v>1445.4397707459284</v>
      </c>
      <c r="X120" s="30">
        <f t="shared" si="67"/>
        <v>3.5218251811136261</v>
      </c>
      <c r="Y120" s="31">
        <f t="shared" si="68"/>
        <v>-9.9923067209633878</v>
      </c>
      <c r="Z120" s="31">
        <f t="shared" si="69"/>
        <v>-71.548126815735273</v>
      </c>
      <c r="AA120" s="31">
        <f t="shared" si="70"/>
        <v>8.553357886975985E-3</v>
      </c>
      <c r="AB120" s="31">
        <f t="shared" si="71"/>
        <v>-2.5423042205850002</v>
      </c>
      <c r="AC120" s="31">
        <f t="shared" si="83"/>
        <v>3.9009636872588822E-7</v>
      </c>
      <c r="AD120" s="31">
        <f t="shared" si="72"/>
        <v>1.7171823962319987E-2</v>
      </c>
      <c r="AE120" s="31">
        <f t="shared" si="84"/>
        <v>-6.4619277918664171</v>
      </c>
      <c r="AF120" s="31">
        <f t="shared" si="85"/>
        <v>-74.073259212357954</v>
      </c>
      <c r="AG120" s="31">
        <f t="shared" si="64"/>
        <v>92.110410468749379</v>
      </c>
      <c r="AH120" s="31">
        <f t="shared" si="73"/>
        <v>-98.008093342498341</v>
      </c>
      <c r="AI120" s="31">
        <f t="shared" si="74"/>
        <v>-89.999279360662413</v>
      </c>
      <c r="AJ120" s="31">
        <f t="shared" si="86"/>
        <v>25.959674777592717</v>
      </c>
      <c r="AK120" s="31">
        <f t="shared" si="75"/>
        <v>87.113825556118314</v>
      </c>
      <c r="AL120" s="32">
        <f t="shared" si="76"/>
        <v>-7.5469314558611689E-3</v>
      </c>
      <c r="AM120" s="31">
        <f t="shared" si="77"/>
        <v>-2.3881015287769984</v>
      </c>
      <c r="AN120" s="31">
        <f t="shared" si="87"/>
        <v>20.054444972387895</v>
      </c>
      <c r="AO120" s="31">
        <f t="shared" si="88"/>
        <v>-5.2735553333210969</v>
      </c>
      <c r="AP120" s="30">
        <f t="shared" si="65"/>
        <v>23.609121289162623</v>
      </c>
      <c r="AQ120" s="30">
        <f t="shared" si="66"/>
        <v>-29.542425094393248</v>
      </c>
      <c r="AR120" s="31">
        <f t="shared" si="89"/>
        <v>7.6592133752908502</v>
      </c>
      <c r="AS120" s="33">
        <f t="shared" si="90"/>
        <v>-79.346814545679052</v>
      </c>
      <c r="AT120" s="31">
        <f t="shared" si="78"/>
        <v>9.0839647349272137E-12</v>
      </c>
      <c r="AU120" s="31">
        <f t="shared" si="79"/>
        <v>8.2859604692383962E-5</v>
      </c>
      <c r="AV120" s="32">
        <f t="shared" si="80"/>
        <v>-9.6432746655328773E-15</v>
      </c>
      <c r="AW120" s="31">
        <f t="shared" si="81"/>
        <v>-2.7619868230813886E-6</v>
      </c>
      <c r="AX120" s="34">
        <f t="shared" si="91"/>
        <v>9.0743214602616805E-12</v>
      </c>
      <c r="AY120" s="35">
        <f t="shared" si="92"/>
        <v>8.0097617869302572E-5</v>
      </c>
      <c r="AZ120" s="10">
        <f t="shared" si="93"/>
        <v>7.6592133752999247</v>
      </c>
      <c r="BA120" s="10">
        <f t="shared" si="94"/>
        <v>-79.346734448061184</v>
      </c>
      <c r="BB120" s="10">
        <f t="shared" si="95"/>
        <v>100.65326555193882</v>
      </c>
      <c r="BC120" s="37"/>
      <c r="BD120" s="46">
        <f t="shared" si="96"/>
        <v>8</v>
      </c>
      <c r="BE120" s="46">
        <f t="shared" si="97"/>
        <v>-79</v>
      </c>
      <c r="BF120" s="46">
        <f t="shared" si="98"/>
        <v>101</v>
      </c>
    </row>
    <row r="121" spans="22:58" x14ac:dyDescent="0.3">
      <c r="V121" s="29">
        <v>2.17</v>
      </c>
      <c r="W121" s="36">
        <f t="shared" si="82"/>
        <v>1479.1083881682084</v>
      </c>
      <c r="X121" s="30">
        <f t="shared" si="67"/>
        <v>3.5218251811136261</v>
      </c>
      <c r="Y121" s="31">
        <f t="shared" si="68"/>
        <v>-10.172681317222516</v>
      </c>
      <c r="Z121" s="31">
        <f t="shared" si="69"/>
        <v>-71.940587103173314</v>
      </c>
      <c r="AA121" s="31">
        <f t="shared" si="70"/>
        <v>8.9560498589757523E-3</v>
      </c>
      <c r="AB121" s="31">
        <f t="shared" si="71"/>
        <v>-2.6014416656056869</v>
      </c>
      <c r="AC121" s="31">
        <f t="shared" si="83"/>
        <v>4.0848104344930454E-7</v>
      </c>
      <c r="AD121" s="31">
        <f t="shared" si="72"/>
        <v>1.7571807100525624E-2</v>
      </c>
      <c r="AE121" s="31">
        <f t="shared" si="84"/>
        <v>-6.6418996777688699</v>
      </c>
      <c r="AF121" s="31">
        <f t="shared" si="85"/>
        <v>-74.524456961678482</v>
      </c>
      <c r="AG121" s="31">
        <f t="shared" si="64"/>
        <v>92.110410468749379</v>
      </c>
      <c r="AH121" s="31">
        <f t="shared" si="73"/>
        <v>-98.208093342467407</v>
      </c>
      <c r="AI121" s="31">
        <f t="shared" si="74"/>
        <v>-89.999295764416431</v>
      </c>
      <c r="AJ121" s="31">
        <f t="shared" si="86"/>
        <v>26.159179184011268</v>
      </c>
      <c r="AK121" s="31">
        <f t="shared" si="75"/>
        <v>87.179415583821893</v>
      </c>
      <c r="AL121" s="32">
        <f t="shared" si="76"/>
        <v>-7.9022839810934681E-3</v>
      </c>
      <c r="AM121" s="31">
        <f t="shared" si="77"/>
        <v>-2.4436608933625363</v>
      </c>
      <c r="AN121" s="31">
        <f t="shared" si="87"/>
        <v>20.053594026312147</v>
      </c>
      <c r="AO121" s="31">
        <f t="shared" si="88"/>
        <v>-5.2635410739570743</v>
      </c>
      <c r="AP121" s="30">
        <f t="shared" si="65"/>
        <v>23.609121289162623</v>
      </c>
      <c r="AQ121" s="30">
        <f t="shared" si="66"/>
        <v>-29.542425094393248</v>
      </c>
      <c r="AR121" s="31">
        <f t="shared" si="89"/>
        <v>7.4783905433126527</v>
      </c>
      <c r="AS121" s="33">
        <f t="shared" si="90"/>
        <v>-79.787998035635553</v>
      </c>
      <c r="AT121" s="31">
        <f t="shared" si="78"/>
        <v>9.5121261300764155E-12</v>
      </c>
      <c r="AU121" s="31">
        <f t="shared" si="79"/>
        <v>8.4789652824867221E-5</v>
      </c>
      <c r="AV121" s="32">
        <f t="shared" si="80"/>
        <v>-1.1571929598639454E-14</v>
      </c>
      <c r="AW121" s="31">
        <f t="shared" si="81"/>
        <v>-2.8263217608309682E-6</v>
      </c>
      <c r="AX121" s="34">
        <f t="shared" si="91"/>
        <v>9.5005542004777755E-12</v>
      </c>
      <c r="AY121" s="35">
        <f t="shared" si="92"/>
        <v>8.1963331064036253E-5</v>
      </c>
      <c r="AZ121" s="10">
        <f t="shared" si="93"/>
        <v>7.4783905433221536</v>
      </c>
      <c r="BA121" s="10">
        <f t="shared" si="94"/>
        <v>-79.787916072304483</v>
      </c>
      <c r="BB121" s="10">
        <f t="shared" si="95"/>
        <v>100.21208392769552</v>
      </c>
      <c r="BC121" s="48"/>
      <c r="BD121" s="46">
        <f t="shared" si="96"/>
        <v>7</v>
      </c>
      <c r="BE121" s="46">
        <f t="shared" si="97"/>
        <v>-80</v>
      </c>
      <c r="BF121" s="46">
        <f t="shared" si="98"/>
        <v>100</v>
      </c>
    </row>
    <row r="122" spans="22:58" x14ac:dyDescent="0.3">
      <c r="V122" s="29">
        <v>2.1800000000000002</v>
      </c>
      <c r="W122" s="38">
        <f t="shared" si="82"/>
        <v>1513.5612484362091</v>
      </c>
      <c r="X122" s="30">
        <f t="shared" si="67"/>
        <v>3.5218251811136261</v>
      </c>
      <c r="Y122" s="31">
        <f t="shared" si="68"/>
        <v>-10.35385604941964</v>
      </c>
      <c r="Z122" s="31">
        <f t="shared" si="69"/>
        <v>-72.325815352604835</v>
      </c>
      <c r="AA122" s="31">
        <f t="shared" si="70"/>
        <v>9.3776801027842267E-3</v>
      </c>
      <c r="AB122" s="31">
        <f t="shared" si="71"/>
        <v>-2.6619508563683083</v>
      </c>
      <c r="AC122" s="31">
        <f t="shared" si="83"/>
        <v>4.277321624625714E-7</v>
      </c>
      <c r="AD122" s="31">
        <f t="shared" si="72"/>
        <v>1.7981107041108581E-2</v>
      </c>
      <c r="AE122" s="31">
        <f t="shared" si="84"/>
        <v>-6.8226527604710672</v>
      </c>
      <c r="AF122" s="31">
        <f t="shared" si="85"/>
        <v>-74.969785101932032</v>
      </c>
      <c r="AG122" s="31">
        <f t="shared" si="64"/>
        <v>92.110410468749379</v>
      </c>
      <c r="AH122" s="31">
        <f t="shared" si="73"/>
        <v>-98.40809334243788</v>
      </c>
      <c r="AI122" s="31">
        <f t="shared" si="74"/>
        <v>-89.999311794775409</v>
      </c>
      <c r="AJ122" s="31">
        <f t="shared" si="86"/>
        <v>26.358705843015752</v>
      </c>
      <c r="AK122" s="31">
        <f t="shared" si="75"/>
        <v>87.243519750185229</v>
      </c>
      <c r="AL122" s="32">
        <f t="shared" si="76"/>
        <v>-8.2743525937753366E-3</v>
      </c>
      <c r="AM122" s="31">
        <f t="shared" si="77"/>
        <v>-2.5005096410796237</v>
      </c>
      <c r="AN122" s="31">
        <f t="shared" si="87"/>
        <v>20.052748616733474</v>
      </c>
      <c r="AO122" s="31">
        <f t="shared" si="88"/>
        <v>-5.2563016856698042</v>
      </c>
      <c r="AP122" s="30">
        <f t="shared" si="65"/>
        <v>23.609121289162623</v>
      </c>
      <c r="AQ122" s="30">
        <f t="shared" si="66"/>
        <v>-29.542425094393248</v>
      </c>
      <c r="AR122" s="31">
        <f t="shared" si="89"/>
        <v>7.2967920510317832</v>
      </c>
      <c r="AS122" s="33">
        <f t="shared" si="90"/>
        <v>-80.226086787601844</v>
      </c>
      <c r="AT122" s="31">
        <f t="shared" si="78"/>
        <v>9.9595740745566385E-12</v>
      </c>
      <c r="AU122" s="31">
        <f t="shared" si="79"/>
        <v>8.6764657553601681E-5</v>
      </c>
      <c r="AV122" s="32">
        <f t="shared" si="80"/>
        <v>-1.1571929598639454E-14</v>
      </c>
      <c r="AW122" s="31">
        <f t="shared" si="81"/>
        <v>-2.8921552517889316E-6</v>
      </c>
      <c r="AX122" s="34">
        <f t="shared" si="91"/>
        <v>9.9480021449579986E-12</v>
      </c>
      <c r="AY122" s="35">
        <f t="shared" si="92"/>
        <v>8.3872502301812746E-5</v>
      </c>
      <c r="AZ122" s="10">
        <f t="shared" si="93"/>
        <v>7.2967920510417308</v>
      </c>
      <c r="BA122" s="10">
        <f t="shared" si="94"/>
        <v>-80.226002915099542</v>
      </c>
      <c r="BB122" s="10">
        <f t="shared" si="95"/>
        <v>99.773997084900458</v>
      </c>
      <c r="BC122" s="37"/>
      <c r="BD122" s="46">
        <f t="shared" si="96"/>
        <v>7</v>
      </c>
      <c r="BE122" s="46">
        <f t="shared" si="97"/>
        <v>-80</v>
      </c>
      <c r="BF122" s="46">
        <f t="shared" si="98"/>
        <v>100</v>
      </c>
    </row>
    <row r="123" spans="22:58" x14ac:dyDescent="0.3">
      <c r="V123" s="29">
        <v>2.19</v>
      </c>
      <c r="W123" s="36">
        <f t="shared" si="82"/>
        <v>1548.816618912482</v>
      </c>
      <c r="X123" s="30">
        <f t="shared" si="67"/>
        <v>3.5218251811136261</v>
      </c>
      <c r="Y123" s="31">
        <f t="shared" si="68"/>
        <v>-10.535801561370722</v>
      </c>
      <c r="Z123" s="31">
        <f t="shared" si="69"/>
        <v>-72.703876453227664</v>
      </c>
      <c r="AA123" s="31">
        <f t="shared" si="70"/>
        <v>9.8191372994959492E-3</v>
      </c>
      <c r="AB123" s="31">
        <f t="shared" si="71"/>
        <v>-2.7238633354452668</v>
      </c>
      <c r="AC123" s="31">
        <f t="shared" si="83"/>
        <v>4.4789055731141127E-7</v>
      </c>
      <c r="AD123" s="31">
        <f t="shared" si="72"/>
        <v>1.8399940800147885E-2</v>
      </c>
      <c r="AE123" s="31">
        <f t="shared" si="84"/>
        <v>-7.0041567950670425</v>
      </c>
      <c r="AF123" s="31">
        <f t="shared" si="85"/>
        <v>-75.409339847872786</v>
      </c>
      <c r="AG123" s="31">
        <f t="shared" si="64"/>
        <v>92.110410468749379</v>
      </c>
      <c r="AH123" s="31">
        <f t="shared" si="73"/>
        <v>-98.608093342409688</v>
      </c>
      <c r="AI123" s="31">
        <f t="shared" si="74"/>
        <v>-89.999327460238874</v>
      </c>
      <c r="AJ123" s="31">
        <f t="shared" si="86"/>
        <v>26.558253757710109</v>
      </c>
      <c r="AK123" s="31">
        <f t="shared" si="75"/>
        <v>87.306171401767728</v>
      </c>
      <c r="AL123" s="32">
        <f t="shared" si="76"/>
        <v>-8.6639220983246359E-3</v>
      </c>
      <c r="AM123" s="31">
        <f t="shared" si="77"/>
        <v>-2.5586774659108071</v>
      </c>
      <c r="AN123" s="31">
        <f t="shared" si="87"/>
        <v>20.051906961951474</v>
      </c>
      <c r="AO123" s="31">
        <f t="shared" si="88"/>
        <v>-5.2518335243819534</v>
      </c>
      <c r="AP123" s="30">
        <f t="shared" si="65"/>
        <v>23.609121289162623</v>
      </c>
      <c r="AQ123" s="30">
        <f t="shared" si="66"/>
        <v>-29.542425094393248</v>
      </c>
      <c r="AR123" s="31">
        <f t="shared" si="89"/>
        <v>7.1144463616538083</v>
      </c>
      <c r="AS123" s="33">
        <f t="shared" si="90"/>
        <v>-80.661173372254737</v>
      </c>
      <c r="AT123" s="31">
        <f t="shared" si="78"/>
        <v>1.0428237223300986E-11</v>
      </c>
      <c r="AU123" s="31">
        <f t="shared" si="79"/>
        <v>8.8785666052236786E-5</v>
      </c>
      <c r="AV123" s="32">
        <f t="shared" si="80"/>
        <v>-1.1571929598639454E-14</v>
      </c>
      <c r="AW123" s="31">
        <f t="shared" si="81"/>
        <v>-2.9595222017435922E-6</v>
      </c>
      <c r="AX123" s="34">
        <f t="shared" si="91"/>
        <v>1.0416665293702346E-11</v>
      </c>
      <c r="AY123" s="35">
        <f t="shared" si="92"/>
        <v>8.5826143850493191E-5</v>
      </c>
      <c r="AZ123" s="10">
        <f t="shared" si="93"/>
        <v>7.1144463616642248</v>
      </c>
      <c r="BA123" s="10">
        <f t="shared" si="94"/>
        <v>-80.661087546110892</v>
      </c>
      <c r="BB123" s="10">
        <f t="shared" si="95"/>
        <v>99.338912453889108</v>
      </c>
      <c r="BC123" s="48"/>
      <c r="BD123" s="46">
        <f t="shared" si="96"/>
        <v>7</v>
      </c>
      <c r="BE123" s="46">
        <f t="shared" si="97"/>
        <v>-81</v>
      </c>
      <c r="BF123" s="46">
        <f t="shared" si="98"/>
        <v>99</v>
      </c>
    </row>
    <row r="124" spans="22:58" x14ac:dyDescent="0.3">
      <c r="V124" s="29">
        <v>2.2000000000000002</v>
      </c>
      <c r="W124" s="38">
        <f t="shared" si="82"/>
        <v>1584.8931924611154</v>
      </c>
      <c r="X124" s="30">
        <f t="shared" si="67"/>
        <v>3.5218251811136261</v>
      </c>
      <c r="Y124" s="31">
        <f t="shared" si="68"/>
        <v>-10.718489310361964</v>
      </c>
      <c r="Z124" s="31">
        <f t="shared" si="69"/>
        <v>-73.074839127774823</v>
      </c>
      <c r="AA124" s="31">
        <f t="shared" si="70"/>
        <v>1.0281351642063173E-2</v>
      </c>
      <c r="AB124" s="31">
        <f t="shared" si="71"/>
        <v>-2.7872113509888323</v>
      </c>
      <c r="AC124" s="31">
        <f t="shared" si="83"/>
        <v>4.6899898626706547E-7</v>
      </c>
      <c r="AD124" s="31">
        <f t="shared" si="72"/>
        <v>1.8828530448667377E-2</v>
      </c>
      <c r="AE124" s="31">
        <f t="shared" si="84"/>
        <v>-7.1863823086072882</v>
      </c>
      <c r="AF124" s="31">
        <f t="shared" si="85"/>
        <v>-75.843221948314977</v>
      </c>
      <c r="AG124" s="31">
        <f t="shared" si="64"/>
        <v>92.110410468749379</v>
      </c>
      <c r="AH124" s="31">
        <f t="shared" si="73"/>
        <v>-98.808093342382762</v>
      </c>
      <c r="AI124" s="31">
        <f t="shared" si="74"/>
        <v>-89.999342769112843</v>
      </c>
      <c r="AJ124" s="31">
        <f t="shared" si="86"/>
        <v>26.757821975659489</v>
      </c>
      <c r="AK124" s="31">
        <f t="shared" si="75"/>
        <v>87.367403157666345</v>
      </c>
      <c r="AL124" s="32">
        <f t="shared" si="76"/>
        <v>-9.0718139972353253E-3</v>
      </c>
      <c r="AM124" s="31">
        <f t="shared" si="77"/>
        <v>-2.6181947293182102</v>
      </c>
      <c r="AN124" s="31">
        <f t="shared" si="87"/>
        <v>20.051067288028872</v>
      </c>
      <c r="AO124" s="31">
        <f t="shared" si="88"/>
        <v>-5.2501343407647081</v>
      </c>
      <c r="AP124" s="30">
        <f t="shared" si="65"/>
        <v>23.609121289162623</v>
      </c>
      <c r="AQ124" s="30">
        <f t="shared" si="66"/>
        <v>-29.542425094393248</v>
      </c>
      <c r="AR124" s="31">
        <f t="shared" si="89"/>
        <v>6.9313811741909568</v>
      </c>
      <c r="AS124" s="33">
        <f t="shared" si="90"/>
        <v>-81.093356289079679</v>
      </c>
      <c r="AT124" s="31">
        <f t="shared" si="78"/>
        <v>1.0920044231242558E-11</v>
      </c>
      <c r="AU124" s="31">
        <f t="shared" si="79"/>
        <v>9.0853749886229805E-5</v>
      </c>
      <c r="AV124" s="32">
        <f t="shared" si="80"/>
        <v>-1.1571929598639454E-14</v>
      </c>
      <c r="AW124" s="31">
        <f t="shared" si="81"/>
        <v>-3.028458329543529E-6</v>
      </c>
      <c r="AX124" s="34">
        <f t="shared" si="91"/>
        <v>1.0908472301643918E-11</v>
      </c>
      <c r="AY124" s="35">
        <f t="shared" si="92"/>
        <v>8.7825291556686272E-5</v>
      </c>
      <c r="AZ124" s="10">
        <f t="shared" si="93"/>
        <v>6.9313811742018654</v>
      </c>
      <c r="BA124" s="10">
        <f t="shared" si="94"/>
        <v>-81.093268463788121</v>
      </c>
      <c r="BB124" s="10">
        <f t="shared" si="95"/>
        <v>98.906731536211879</v>
      </c>
      <c r="BC124" s="37"/>
      <c r="BD124" s="46">
        <f t="shared" si="96"/>
        <v>7</v>
      </c>
      <c r="BE124" s="46">
        <f t="shared" si="97"/>
        <v>-81</v>
      </c>
      <c r="BF124" s="46">
        <f t="shared" si="98"/>
        <v>99</v>
      </c>
    </row>
    <row r="125" spans="22:58" x14ac:dyDescent="0.3">
      <c r="V125" s="29">
        <v>2.21</v>
      </c>
      <c r="W125" s="36">
        <f t="shared" si="82"/>
        <v>1621.8100973589303</v>
      </c>
      <c r="X125" s="30">
        <f t="shared" si="67"/>
        <v>3.5218251811136261</v>
      </c>
      <c r="Y125" s="31">
        <f t="shared" si="68"/>
        <v>-10.901891566307375</v>
      </c>
      <c r="Z125" s="31">
        <f t="shared" si="69"/>
        <v>-73.438775615897001</v>
      </c>
      <c r="AA125" s="31">
        <f t="shared" si="70"/>
        <v>1.0765296756142032E-2</v>
      </c>
      <c r="AB125" s="31">
        <f t="shared" si="71"/>
        <v>-2.8520278710997298</v>
      </c>
      <c r="AC125" s="31">
        <f t="shared" si="83"/>
        <v>4.9110222690165807E-7</v>
      </c>
      <c r="AD125" s="31">
        <f t="shared" si="72"/>
        <v>1.926710323037973E-2</v>
      </c>
      <c r="AE125" s="31">
        <f t="shared" si="84"/>
        <v>-7.3693005973353793</v>
      </c>
      <c r="AF125" s="31">
        <f t="shared" si="85"/>
        <v>-76.27153638376636</v>
      </c>
      <c r="AG125" s="31">
        <f t="shared" si="64"/>
        <v>92.110410468749379</v>
      </c>
      <c r="AH125" s="31">
        <f t="shared" si="73"/>
        <v>-99.008093342357029</v>
      </c>
      <c r="AI125" s="31">
        <f t="shared" si="74"/>
        <v>-89.999357729514315</v>
      </c>
      <c r="AJ125" s="31">
        <f t="shared" si="86"/>
        <v>26.95740958692474</v>
      </c>
      <c r="AK125" s="31">
        <f t="shared" si="75"/>
        <v>87.427246923982821</v>
      </c>
      <c r="AL125" s="32">
        <f t="shared" si="76"/>
        <v>-9.4988881928886864E-3</v>
      </c>
      <c r="AM125" s="31">
        <f t="shared" si="77"/>
        <v>-2.6790924740745665</v>
      </c>
      <c r="AN125" s="31">
        <f t="shared" si="87"/>
        <v>20.050227825124203</v>
      </c>
      <c r="AO125" s="31">
        <f t="shared" si="88"/>
        <v>-5.2512032796060613</v>
      </c>
      <c r="AP125" s="30">
        <f t="shared" si="65"/>
        <v>23.609121289162623</v>
      </c>
      <c r="AQ125" s="30">
        <f t="shared" si="66"/>
        <v>-29.542425094393248</v>
      </c>
      <c r="AR125" s="31">
        <f t="shared" si="89"/>
        <v>6.7476234225581955</v>
      </c>
      <c r="AS125" s="33">
        <f t="shared" si="90"/>
        <v>-81.52273966337242</v>
      </c>
      <c r="AT125" s="31">
        <f t="shared" si="78"/>
        <v>1.1434995098381351E-11</v>
      </c>
      <c r="AU125" s="31">
        <f t="shared" si="79"/>
        <v>9.2970005581003541E-5</v>
      </c>
      <c r="AV125" s="32">
        <f t="shared" si="80"/>
        <v>-1.1571929598639454E-14</v>
      </c>
      <c r="AW125" s="31">
        <f t="shared" si="81"/>
        <v>-3.0990001860361682E-6</v>
      </c>
      <c r="AX125" s="34">
        <f t="shared" si="91"/>
        <v>1.1423423168782711E-11</v>
      </c>
      <c r="AY125" s="35">
        <f t="shared" si="92"/>
        <v>8.9871005394967371E-5</v>
      </c>
      <c r="AZ125" s="10">
        <f t="shared" si="93"/>
        <v>6.7476234225696192</v>
      </c>
      <c r="BA125" s="10">
        <f t="shared" si="94"/>
        <v>-81.522649792367019</v>
      </c>
      <c r="BB125" s="10">
        <f t="shared" si="95"/>
        <v>98.477350207632981</v>
      </c>
      <c r="BC125" s="48"/>
      <c r="BD125" s="46">
        <f t="shared" si="96"/>
        <v>7</v>
      </c>
      <c r="BE125" s="46">
        <f t="shared" si="97"/>
        <v>-82</v>
      </c>
      <c r="BF125" s="46">
        <f t="shared" si="98"/>
        <v>98</v>
      </c>
    </row>
    <row r="126" spans="22:58" x14ac:dyDescent="0.3">
      <c r="V126" s="29">
        <v>2.2200000000000002</v>
      </c>
      <c r="W126" s="38">
        <f t="shared" si="82"/>
        <v>1659.5869074375623</v>
      </c>
      <c r="X126" s="30">
        <f t="shared" si="67"/>
        <v>3.5218251811136261</v>
      </c>
      <c r="Y126" s="31">
        <f t="shared" si="68"/>
        <v>-11.085981408774545</v>
      </c>
      <c r="Z126" s="31">
        <f t="shared" si="69"/>
        <v>-73.79576136923896</v>
      </c>
      <c r="AA126" s="31">
        <f t="shared" si="70"/>
        <v>1.1271991708066047E-2</v>
      </c>
      <c r="AB126" s="31">
        <f t="shared" si="71"/>
        <v>-2.9183465983848045</v>
      </c>
      <c r="AC126" s="31">
        <f t="shared" si="83"/>
        <v>5.1424716094893298E-7</v>
      </c>
      <c r="AD126" s="31">
        <f t="shared" si="72"/>
        <v>1.9715891682173387E-2</v>
      </c>
      <c r="AE126" s="31">
        <f t="shared" si="84"/>
        <v>-7.5528837217056921</v>
      </c>
      <c r="AF126" s="31">
        <f t="shared" si="85"/>
        <v>-76.694392075941593</v>
      </c>
      <c r="AG126" s="31">
        <f t="shared" si="64"/>
        <v>92.110410468749379</v>
      </c>
      <c r="AH126" s="31">
        <f t="shared" si="73"/>
        <v>-99.208093342332475</v>
      </c>
      <c r="AI126" s="31">
        <f t="shared" si="74"/>
        <v>-89.999372349375463</v>
      </c>
      <c r="AJ126" s="31">
        <f t="shared" si="86"/>
        <v>27.157015722182347</v>
      </c>
      <c r="AK126" s="31">
        <f t="shared" si="75"/>
        <v>87.485733908099334</v>
      </c>
      <c r="AL126" s="32">
        <f t="shared" si="76"/>
        <v>-9.946044766910354E-3</v>
      </c>
      <c r="AM126" s="31">
        <f t="shared" si="77"/>
        <v>-2.7414024382952733</v>
      </c>
      <c r="AN126" s="31">
        <f t="shared" si="87"/>
        <v>20.049386803832341</v>
      </c>
      <c r="AO126" s="31">
        <f t="shared" si="88"/>
        <v>-5.2550408795714016</v>
      </c>
      <c r="AP126" s="30">
        <f t="shared" si="65"/>
        <v>23.609121289162623</v>
      </c>
      <c r="AQ126" s="30">
        <f t="shared" si="66"/>
        <v>-29.542425094393248</v>
      </c>
      <c r="AR126" s="31">
        <f t="shared" si="89"/>
        <v>6.5631992768960252</v>
      </c>
      <c r="AS126" s="33">
        <f t="shared" si="90"/>
        <v>-81.949432955512989</v>
      </c>
      <c r="AT126" s="31">
        <f t="shared" si="78"/>
        <v>1.197308982471736E-11</v>
      </c>
      <c r="AU126" s="31">
        <f t="shared" si="79"/>
        <v>9.5135555203339672E-5</v>
      </c>
      <c r="AV126" s="32">
        <f t="shared" si="80"/>
        <v>-1.350058453174603E-14</v>
      </c>
      <c r="AW126" s="31">
        <f t="shared" si="81"/>
        <v>-3.1711851734475673E-6</v>
      </c>
      <c r="AX126" s="34">
        <f t="shared" si="91"/>
        <v>1.1959589240185614E-11</v>
      </c>
      <c r="AY126" s="35">
        <f t="shared" si="92"/>
        <v>9.1964370029892106E-5</v>
      </c>
      <c r="AZ126" s="10">
        <f t="shared" si="93"/>
        <v>6.5631992769079845</v>
      </c>
      <c r="BA126" s="10">
        <f t="shared" si="94"/>
        <v>-81.949340991142961</v>
      </c>
      <c r="BB126" s="10">
        <f t="shared" si="95"/>
        <v>98.050659008857039</v>
      </c>
      <c r="BC126" s="37"/>
      <c r="BD126" s="46">
        <f t="shared" si="96"/>
        <v>7</v>
      </c>
      <c r="BE126" s="46">
        <f t="shared" si="97"/>
        <v>-82</v>
      </c>
      <c r="BF126" s="46">
        <f t="shared" si="98"/>
        <v>98</v>
      </c>
    </row>
    <row r="127" spans="22:58" x14ac:dyDescent="0.3">
      <c r="V127" s="29">
        <v>2.23</v>
      </c>
      <c r="W127" s="36">
        <f t="shared" si="82"/>
        <v>1698.2436524617444</v>
      </c>
      <c r="X127" s="30">
        <f t="shared" si="67"/>
        <v>3.5218251811136261</v>
      </c>
      <c r="Y127" s="31">
        <f t="shared" si="68"/>
        <v>-11.270732722064293</v>
      </c>
      <c r="Z127" s="31">
        <f t="shared" si="69"/>
        <v>-74.145874758470299</v>
      </c>
      <c r="AA127" s="31">
        <f t="shared" si="70"/>
        <v>1.1802503103720049E-2</v>
      </c>
      <c r="AB127" s="31">
        <f t="shared" si="71"/>
        <v>-2.9862019846979106</v>
      </c>
      <c r="AC127" s="31">
        <f t="shared" si="83"/>
        <v>5.3848288038018677E-7</v>
      </c>
      <c r="AD127" s="31">
        <f t="shared" si="72"/>
        <v>2.0175133757405435E-2</v>
      </c>
      <c r="AE127" s="31">
        <f t="shared" si="84"/>
        <v>-7.737104499364067</v>
      </c>
      <c r="AF127" s="31">
        <f t="shared" si="85"/>
        <v>-77.111901609410808</v>
      </c>
      <c r="AG127" s="31">
        <f t="shared" si="64"/>
        <v>92.110410468749379</v>
      </c>
      <c r="AH127" s="31">
        <f t="shared" si="73"/>
        <v>-99.408093342309002</v>
      </c>
      <c r="AI127" s="31">
        <f t="shared" si="74"/>
        <v>-89.999386636447952</v>
      </c>
      <c r="AJ127" s="31">
        <f t="shared" si="86"/>
        <v>27.356639550925955</v>
      </c>
      <c r="AK127" s="31">
        <f t="shared" si="75"/>
        <v>87.542894632757793</v>
      </c>
      <c r="AL127" s="32">
        <f t="shared" si="76"/>
        <v>-1.0414225840474661E-2</v>
      </c>
      <c r="AM127" s="31">
        <f t="shared" si="77"/>
        <v>-2.8051570696675512</v>
      </c>
      <c r="AN127" s="31">
        <f t="shared" si="87"/>
        <v>20.048542451525858</v>
      </c>
      <c r="AO127" s="31">
        <f t="shared" si="88"/>
        <v>-5.2616490733577095</v>
      </c>
      <c r="AP127" s="30">
        <f t="shared" si="65"/>
        <v>23.609121289162623</v>
      </c>
      <c r="AQ127" s="30">
        <f t="shared" si="66"/>
        <v>-29.542425094393248</v>
      </c>
      <c r="AR127" s="31">
        <f t="shared" si="89"/>
        <v>6.3781341469311634</v>
      </c>
      <c r="AS127" s="33">
        <f t="shared" si="90"/>
        <v>-82.373550682768524</v>
      </c>
      <c r="AT127" s="31">
        <f t="shared" si="78"/>
        <v>1.2538185720116789E-11</v>
      </c>
      <c r="AU127" s="31">
        <f t="shared" si="79"/>
        <v>9.7351546956312026E-5</v>
      </c>
      <c r="AV127" s="32">
        <f t="shared" si="80"/>
        <v>-1.350058453174603E-14</v>
      </c>
      <c r="AW127" s="31">
        <f t="shared" si="81"/>
        <v>-3.2450515652135197E-6</v>
      </c>
      <c r="AX127" s="34">
        <f t="shared" si="91"/>
        <v>1.2524685135585043E-11</v>
      </c>
      <c r="AY127" s="35">
        <f t="shared" si="92"/>
        <v>9.4106495391098501E-5</v>
      </c>
      <c r="AZ127" s="10">
        <f t="shared" si="93"/>
        <v>6.3781341469436885</v>
      </c>
      <c r="BA127" s="10">
        <f t="shared" si="94"/>
        <v>-82.373456576273128</v>
      </c>
      <c r="BB127" s="10">
        <f t="shared" si="95"/>
        <v>97.626543423726872</v>
      </c>
      <c r="BC127" s="48"/>
      <c r="BD127" s="46">
        <f t="shared" si="96"/>
        <v>6</v>
      </c>
      <c r="BE127" s="46">
        <f t="shared" si="97"/>
        <v>-82</v>
      </c>
      <c r="BF127" s="46">
        <f t="shared" si="98"/>
        <v>98</v>
      </c>
    </row>
    <row r="128" spans="22:58" x14ac:dyDescent="0.3">
      <c r="V128" s="29">
        <v>2.2400000000000002</v>
      </c>
      <c r="W128" s="38">
        <f t="shared" si="82"/>
        <v>1737.8008287493767</v>
      </c>
      <c r="X128" s="30">
        <f t="shared" si="67"/>
        <v>3.5218251811136261</v>
      </c>
      <c r="Y128" s="31">
        <f t="shared" si="68"/>
        <v>-11.456120188523872</v>
      </c>
      <c r="Z128" s="31">
        <f t="shared" si="69"/>
        <v>-74.489196792443593</v>
      </c>
      <c r="AA128" s="31">
        <f t="shared" si="70"/>
        <v>1.2357947282250332E-2</v>
      </c>
      <c r="AB128" s="31">
        <f t="shared" si="71"/>
        <v>-3.0556292460575785</v>
      </c>
      <c r="AC128" s="31">
        <f t="shared" si="83"/>
        <v>5.638607954088485E-7</v>
      </c>
      <c r="AD128" s="31">
        <f t="shared" si="72"/>
        <v>2.0645072952066849E-2</v>
      </c>
      <c r="AE128" s="31">
        <f t="shared" si="84"/>
        <v>-7.9219364962672003</v>
      </c>
      <c r="AF128" s="31">
        <f t="shared" si="85"/>
        <v>-77.524180965549107</v>
      </c>
      <c r="AG128" s="31">
        <f t="shared" si="64"/>
        <v>92.110410468749379</v>
      </c>
      <c r="AH128" s="31">
        <f t="shared" si="73"/>
        <v>-99.608093342286622</v>
      </c>
      <c r="AI128" s="31">
        <f t="shared" si="74"/>
        <v>-89.999400598306963</v>
      </c>
      <c r="AJ128" s="31">
        <f t="shared" si="86"/>
        <v>27.556280279746488</v>
      </c>
      <c r="AK128" s="31">
        <f t="shared" si="75"/>
        <v>87.598758949939281</v>
      </c>
      <c r="AL128" s="32">
        <f t="shared" si="76"/>
        <v>-1.0904417519098559E-2</v>
      </c>
      <c r="AM128" s="31">
        <f t="shared" si="77"/>
        <v>-2.8703895398723893</v>
      </c>
      <c r="AN128" s="31">
        <f t="shared" si="87"/>
        <v>20.047692988690144</v>
      </c>
      <c r="AO128" s="31">
        <f t="shared" si="88"/>
        <v>-5.2710311882400713</v>
      </c>
      <c r="AP128" s="30">
        <f t="shared" si="65"/>
        <v>23.609121289162623</v>
      </c>
      <c r="AQ128" s="30">
        <f t="shared" si="66"/>
        <v>-29.542425094393248</v>
      </c>
      <c r="AR128" s="31">
        <f t="shared" si="89"/>
        <v>6.1924526871923185</v>
      </c>
      <c r="AS128" s="33">
        <f t="shared" si="90"/>
        <v>-82.79521215378918</v>
      </c>
      <c r="AT128" s="31">
        <f t="shared" si="78"/>
        <v>1.312835412964653E-11</v>
      </c>
      <c r="AU128" s="31">
        <f t="shared" si="79"/>
        <v>9.9619155788080416E-5</v>
      </c>
      <c r="AV128" s="32">
        <f t="shared" si="80"/>
        <v>-1.5429239464852607E-14</v>
      </c>
      <c r="AW128" s="31">
        <f t="shared" si="81"/>
        <v>-3.3206385262726894E-6</v>
      </c>
      <c r="AX128" s="34">
        <f t="shared" si="91"/>
        <v>1.3112924890181677E-11</v>
      </c>
      <c r="AY128" s="35">
        <f t="shared" si="92"/>
        <v>9.6298517261807733E-5</v>
      </c>
      <c r="AZ128" s="10">
        <f t="shared" si="93"/>
        <v>6.1924526872054315</v>
      </c>
      <c r="BA128" s="10">
        <f t="shared" si="94"/>
        <v>-82.795115855271916</v>
      </c>
      <c r="BB128" s="10">
        <f t="shared" si="95"/>
        <v>97.204884144728084</v>
      </c>
      <c r="BC128" s="37"/>
      <c r="BD128" s="46">
        <f t="shared" si="96"/>
        <v>6</v>
      </c>
      <c r="BE128" s="46">
        <f t="shared" si="97"/>
        <v>-83</v>
      </c>
      <c r="BF128" s="46">
        <f t="shared" si="98"/>
        <v>97</v>
      </c>
    </row>
    <row r="129" spans="22:58" x14ac:dyDescent="0.3">
      <c r="V129" s="29">
        <v>2.25</v>
      </c>
      <c r="W129" s="36">
        <f t="shared" si="82"/>
        <v>1778.2794100389242</v>
      </c>
      <c r="X129" s="30">
        <f t="shared" si="67"/>
        <v>3.5218251811136261</v>
      </c>
      <c r="Y129" s="31">
        <f t="shared" si="68"/>
        <v>-11.642119280264948</v>
      </c>
      <c r="Z129" s="31">
        <f t="shared" si="69"/>
        <v>-74.825810849569464</v>
      </c>
      <c r="AA129" s="31">
        <f t="shared" si="70"/>
        <v>1.2939492608695261E-2</v>
      </c>
      <c r="AB129" s="31">
        <f t="shared" si="71"/>
        <v>-3.1266643777338348</v>
      </c>
      <c r="AC129" s="31">
        <f t="shared" si="83"/>
        <v>5.9043473478043074E-7</v>
      </c>
      <c r="AD129" s="31">
        <f t="shared" si="72"/>
        <v>2.112595843388591E-2</v>
      </c>
      <c r="AE129" s="31">
        <f t="shared" si="84"/>
        <v>-8.1073540161078945</v>
      </c>
      <c r="AF129" s="31">
        <f t="shared" si="85"/>
        <v>-77.931349268869411</v>
      </c>
      <c r="AG129" s="31">
        <f t="shared" si="64"/>
        <v>92.110410468749379</v>
      </c>
      <c r="AH129" s="31">
        <f t="shared" si="73"/>
        <v>-99.808093342265224</v>
      </c>
      <c r="AI129" s="31">
        <f t="shared" si="74"/>
        <v>-89.999414242355243</v>
      </c>
      <c r="AJ129" s="31">
        <f t="shared" si="86"/>
        <v>27.755937150687082</v>
      </c>
      <c r="AK129" s="31">
        <f t="shared" si="75"/>
        <v>87.653356054539842</v>
      </c>
      <c r="AL129" s="32">
        <f t="shared" si="76"/>
        <v>-1.141765192561716E-2</v>
      </c>
      <c r="AM129" s="31">
        <f t="shared" si="77"/>
        <v>-2.9371337591939337</v>
      </c>
      <c r="AN129" s="31">
        <f t="shared" si="87"/>
        <v>20.046836625245621</v>
      </c>
      <c r="AO129" s="31">
        <f t="shared" si="88"/>
        <v>-5.2831919470093354</v>
      </c>
      <c r="AP129" s="30">
        <f t="shared" si="65"/>
        <v>23.609121289162623</v>
      </c>
      <c r="AQ129" s="30">
        <f t="shared" si="66"/>
        <v>-29.542425094393248</v>
      </c>
      <c r="AR129" s="31">
        <f t="shared" si="89"/>
        <v>6.0061788039071011</v>
      </c>
      <c r="AS129" s="33">
        <f t="shared" si="90"/>
        <v>-83.214541215878739</v>
      </c>
      <c r="AT129" s="31">
        <f t="shared" si="78"/>
        <v>1.3747452363172782E-11</v>
      </c>
      <c r="AU129" s="31">
        <f t="shared" si="79"/>
        <v>1.0193958401486258E-4</v>
      </c>
      <c r="AV129" s="32">
        <f t="shared" si="80"/>
        <v>-1.5429239464852607E-14</v>
      </c>
      <c r="AW129" s="31">
        <f t="shared" si="81"/>
        <v>-3.3979861338323339E-6</v>
      </c>
      <c r="AX129" s="34">
        <f t="shared" si="91"/>
        <v>1.3732023123707929E-11</v>
      </c>
      <c r="AY129" s="35">
        <f t="shared" si="92"/>
        <v>9.8541597881030251E-5</v>
      </c>
      <c r="AZ129" s="10">
        <f t="shared" si="93"/>
        <v>6.0061788039208333</v>
      </c>
      <c r="BA129" s="10">
        <f t="shared" si="94"/>
        <v>-83.214442674280861</v>
      </c>
      <c r="BB129" s="10">
        <f t="shared" si="95"/>
        <v>96.785557325719139</v>
      </c>
      <c r="BC129" s="48"/>
      <c r="BD129" s="46">
        <f t="shared" si="96"/>
        <v>6</v>
      </c>
      <c r="BE129" s="46">
        <f t="shared" si="97"/>
        <v>-83</v>
      </c>
      <c r="BF129" s="46">
        <f t="shared" si="98"/>
        <v>97</v>
      </c>
    </row>
    <row r="130" spans="22:58" x14ac:dyDescent="0.3">
      <c r="V130" s="29">
        <v>2.2599999999999998</v>
      </c>
      <c r="W130" s="38">
        <f t="shared" si="82"/>
        <v>1819.700858609983</v>
      </c>
      <c r="X130" s="30">
        <f t="shared" si="67"/>
        <v>3.5218251811136261</v>
      </c>
      <c r="Y130" s="31">
        <f t="shared" si="68"/>
        <v>-11.828706249450638</v>
      </c>
      <c r="Z130" s="31">
        <f t="shared" si="69"/>
        <v>-75.155802421427097</v>
      </c>
      <c r="AA130" s="31">
        <f t="shared" si="70"/>
        <v>1.354836186976777E-2</v>
      </c>
      <c r="AB130" s="31">
        <f t="shared" si="71"/>
        <v>-3.1993441694958622</v>
      </c>
      <c r="AC130" s="31">
        <f t="shared" si="83"/>
        <v>6.1826106342036421E-7</v>
      </c>
      <c r="AD130" s="31">
        <f t="shared" si="72"/>
        <v>2.1618045174439191E-2</v>
      </c>
      <c r="AE130" s="31">
        <f t="shared" si="84"/>
        <v>-8.2933320882061814</v>
      </c>
      <c r="AF130" s="31">
        <f t="shared" si="85"/>
        <v>-78.333528545748521</v>
      </c>
      <c r="AG130" s="31">
        <f t="shared" si="64"/>
        <v>92.110410468749379</v>
      </c>
      <c r="AH130" s="31">
        <f t="shared" si="73"/>
        <v>-100.00809334224479</v>
      </c>
      <c r="AI130" s="31">
        <f t="shared" si="74"/>
        <v>-89.999427575827099</v>
      </c>
      <c r="AJ130" s="31">
        <f t="shared" si="86"/>
        <v>27.955609439670049</v>
      </c>
      <c r="AK130" s="31">
        <f t="shared" si="75"/>
        <v>87.706714497840181</v>
      </c>
      <c r="AL130" s="32">
        <f t="shared" si="76"/>
        <v>-1.1955009325117345E-2</v>
      </c>
      <c r="AM130" s="31">
        <f t="shared" si="77"/>
        <v>-3.0054243913104592</v>
      </c>
      <c r="AN130" s="31">
        <f t="shared" si="87"/>
        <v>20.045971556849519</v>
      </c>
      <c r="AO130" s="31">
        <f t="shared" si="88"/>
        <v>-5.2981374692973766</v>
      </c>
      <c r="AP130" s="30">
        <f t="shared" si="65"/>
        <v>23.609121289162623</v>
      </c>
      <c r="AQ130" s="30">
        <f t="shared" si="66"/>
        <v>-29.542425094393248</v>
      </c>
      <c r="AR130" s="31">
        <f t="shared" si="89"/>
        <v>5.819335663412712</v>
      </c>
      <c r="AS130" s="33">
        <f t="shared" si="90"/>
        <v>-83.631666015045894</v>
      </c>
      <c r="AT130" s="31">
        <f t="shared" si="78"/>
        <v>1.4395480420695541E-11</v>
      </c>
      <c r="AU130" s="31">
        <f t="shared" si="79"/>
        <v>1.0431406195841877E-4</v>
      </c>
      <c r="AV130" s="32">
        <f t="shared" si="80"/>
        <v>-1.5429239464852607E-14</v>
      </c>
      <c r="AW130" s="31">
        <f t="shared" si="81"/>
        <v>-3.4771353986177962E-6</v>
      </c>
      <c r="AX130" s="34">
        <f t="shared" si="91"/>
        <v>1.4380051181230687E-11</v>
      </c>
      <c r="AY130" s="35">
        <f t="shared" si="92"/>
        <v>1.0083692655980098E-4</v>
      </c>
      <c r="AZ130" s="10">
        <f t="shared" si="93"/>
        <v>5.8193356634270916</v>
      </c>
      <c r="BA130" s="10">
        <f t="shared" si="94"/>
        <v>-83.631565178119331</v>
      </c>
      <c r="BB130" s="10">
        <f t="shared" si="95"/>
        <v>96.368434821880669</v>
      </c>
      <c r="BC130" s="37"/>
      <c r="BD130" s="46">
        <f t="shared" si="96"/>
        <v>6</v>
      </c>
      <c r="BE130" s="46">
        <f t="shared" si="97"/>
        <v>-84</v>
      </c>
      <c r="BF130" s="46">
        <f t="shared" si="98"/>
        <v>96</v>
      </c>
    </row>
    <row r="131" spans="22:58" x14ac:dyDescent="0.3">
      <c r="V131" s="29">
        <v>2.27</v>
      </c>
      <c r="W131" s="36">
        <f t="shared" si="82"/>
        <v>1862.0871366628685</v>
      </c>
      <c r="X131" s="30">
        <f t="shared" si="67"/>
        <v>3.5218251811136261</v>
      </c>
      <c r="Y131" s="31">
        <f t="shared" si="68"/>
        <v>-12.015858117307143</v>
      </c>
      <c r="Z131" s="31">
        <f t="shared" si="69"/>
        <v>-75.479258868561999</v>
      </c>
      <c r="AA131" s="31">
        <f t="shared" si="70"/>
        <v>1.4185834777182382E-2</v>
      </c>
      <c r="AB131" s="31">
        <f t="shared" si="71"/>
        <v>-3.2737062210109533</v>
      </c>
      <c r="AC131" s="31">
        <f t="shared" si="83"/>
        <v>6.4739880779644046E-7</v>
      </c>
      <c r="AD131" s="31">
        <f t="shared" si="72"/>
        <v>2.2121594084339582E-2</v>
      </c>
      <c r="AE131" s="31">
        <f t="shared" si="84"/>
        <v>-8.479846454017526</v>
      </c>
      <c r="AF131" s="31">
        <f t="shared" si="85"/>
        <v>-78.730843495488614</v>
      </c>
      <c r="AG131" s="31">
        <f t="shared" si="64"/>
        <v>92.110410468749379</v>
      </c>
      <c r="AH131" s="31">
        <f t="shared" si="73"/>
        <v>-100.20809334222528</v>
      </c>
      <c r="AI131" s="31">
        <f t="shared" si="74"/>
        <v>-89.99944060579206</v>
      </c>
      <c r="AJ131" s="31">
        <f t="shared" si="86"/>
        <v>28.155296454992659</v>
      </c>
      <c r="AK131" s="31">
        <f t="shared" si="75"/>
        <v>87.758862200767027</v>
      </c>
      <c r="AL131" s="32">
        <f t="shared" si="76"/>
        <v>-1.251762034585226E-2</v>
      </c>
      <c r="AM131" s="31">
        <f t="shared" si="77"/>
        <v>-3.0752968682600392</v>
      </c>
      <c r="AN131" s="31">
        <f t="shared" si="87"/>
        <v>20.045095961170901</v>
      </c>
      <c r="AO131" s="31">
        <f t="shared" si="88"/>
        <v>-5.3158752732850729</v>
      </c>
      <c r="AP131" s="30">
        <f t="shared" si="65"/>
        <v>23.609121289162623</v>
      </c>
      <c r="AQ131" s="30">
        <f t="shared" si="66"/>
        <v>-29.542425094393248</v>
      </c>
      <c r="AR131" s="31">
        <f t="shared" si="89"/>
        <v>5.6319457019227492</v>
      </c>
      <c r="AS131" s="33">
        <f t="shared" si="90"/>
        <v>-84.046718768773687</v>
      </c>
      <c r="AT131" s="31">
        <f t="shared" si="78"/>
        <v>1.5074366957147905E-11</v>
      </c>
      <c r="AU131" s="31">
        <f t="shared" si="79"/>
        <v>1.0674384859838484E-4</v>
      </c>
      <c r="AV131" s="32">
        <f t="shared" si="80"/>
        <v>-1.5429239464852607E-14</v>
      </c>
      <c r="AW131" s="31">
        <f t="shared" si="81"/>
        <v>-3.5581282866169405E-6</v>
      </c>
      <c r="AX131" s="34">
        <f t="shared" si="91"/>
        <v>1.5058937717683052E-11</v>
      </c>
      <c r="AY131" s="35">
        <f t="shared" si="92"/>
        <v>1.0318572031176791E-4</v>
      </c>
      <c r="AZ131" s="10">
        <f t="shared" si="93"/>
        <v>5.6319457019378083</v>
      </c>
      <c r="BA131" s="10">
        <f t="shared" si="94"/>
        <v>-84.046615583053381</v>
      </c>
      <c r="BB131" s="10">
        <f t="shared" si="95"/>
        <v>95.953384416946619</v>
      </c>
      <c r="BC131" s="48"/>
      <c r="BD131" s="46">
        <f t="shared" si="96"/>
        <v>6</v>
      </c>
      <c r="BE131" s="46">
        <f t="shared" si="97"/>
        <v>-84</v>
      </c>
      <c r="BF131" s="46">
        <f t="shared" si="98"/>
        <v>96</v>
      </c>
    </row>
    <row r="132" spans="22:58" x14ac:dyDescent="0.3">
      <c r="V132" s="29">
        <v>2.2799999999999998</v>
      </c>
      <c r="W132" s="38">
        <f t="shared" si="82"/>
        <v>1905.460717963248</v>
      </c>
      <c r="X132" s="30">
        <f t="shared" si="67"/>
        <v>3.5218251811136261</v>
      </c>
      <c r="Y132" s="31">
        <f t="shared" si="68"/>
        <v>-12.203552662007326</v>
      </c>
      <c r="Z132" s="31">
        <f t="shared" si="69"/>
        <v>-75.796269188365216</v>
      </c>
      <c r="AA132" s="31">
        <f t="shared" si="70"/>
        <v>1.485325058310194E-2</v>
      </c>
      <c r="AB132" s="31">
        <f t="shared" si="71"/>
        <v>-3.3497889573841366</v>
      </c>
      <c r="AC132" s="31">
        <f t="shared" si="83"/>
        <v>6.7790977163797005E-7</v>
      </c>
      <c r="AD132" s="31">
        <f t="shared" si="72"/>
        <v>2.2636872151572982E-2</v>
      </c>
      <c r="AE132" s="31">
        <f t="shared" si="84"/>
        <v>-8.6668735524008262</v>
      </c>
      <c r="AF132" s="31">
        <f t="shared" si="85"/>
        <v>-79.123421273597771</v>
      </c>
      <c r="AG132" s="31">
        <f t="shared" ref="AG132:AG195" si="99">DC_gain_comp</f>
        <v>92.110410468749379</v>
      </c>
      <c r="AH132" s="31">
        <f t="shared" si="73"/>
        <v>-100.40809334220666</v>
      </c>
      <c r="AI132" s="31">
        <f t="shared" si="74"/>
        <v>-89.999453339158819</v>
      </c>
      <c r="AJ132" s="31">
        <f t="shared" si="86"/>
        <v>28.354997535888678</v>
      </c>
      <c r="AK132" s="31">
        <f t="shared" si="75"/>
        <v>87.809826466944244</v>
      </c>
      <c r="AL132" s="32">
        <f t="shared" si="76"/>
        <v>-1.3106668300240652E-2</v>
      </c>
      <c r="AM132" s="31">
        <f t="shared" si="77"/>
        <v>-3.1467874055731566</v>
      </c>
      <c r="AN132" s="31">
        <f t="shared" si="87"/>
        <v>20.04420799413116</v>
      </c>
      <c r="AO132" s="31">
        <f t="shared" si="88"/>
        <v>-5.3364142777877319</v>
      </c>
      <c r="AP132" s="30">
        <f t="shared" ref="AP132:AP195" si="100">-20*LOG(GmPS*Rsns)</f>
        <v>23.609121289162623</v>
      </c>
      <c r="AQ132" s="30">
        <f t="shared" ref="AQ132:AQ195" si="101">20*LOG(Vref/Vout)</f>
        <v>-29.542425094393248</v>
      </c>
      <c r="AR132" s="31">
        <f t="shared" si="89"/>
        <v>5.4440306364997078</v>
      </c>
      <c r="AS132" s="33">
        <f t="shared" si="90"/>
        <v>-84.45983555138551</v>
      </c>
      <c r="AT132" s="31">
        <f t="shared" si="78"/>
        <v>1.578411197252986E-11</v>
      </c>
      <c r="AU132" s="31">
        <f t="shared" si="79"/>
        <v>1.0923023223979904E-4</v>
      </c>
      <c r="AV132" s="32">
        <f t="shared" si="80"/>
        <v>-1.7357894397959187E-14</v>
      </c>
      <c r="AW132" s="31">
        <f t="shared" si="81"/>
        <v>-3.6410077413310412E-6</v>
      </c>
      <c r="AX132" s="34">
        <f t="shared" si="91"/>
        <v>1.5766754078131902E-11</v>
      </c>
      <c r="AY132" s="35">
        <f t="shared" si="92"/>
        <v>1.05589224498468E-4</v>
      </c>
      <c r="AZ132" s="10">
        <f t="shared" si="93"/>
        <v>5.4440306365154747</v>
      </c>
      <c r="BA132" s="10">
        <f t="shared" si="94"/>
        <v>-84.459729962161006</v>
      </c>
      <c r="BB132" s="10">
        <f t="shared" si="95"/>
        <v>95.540270037838994</v>
      </c>
      <c r="BC132" s="37"/>
      <c r="BD132" s="46">
        <f t="shared" si="96"/>
        <v>5</v>
      </c>
      <c r="BE132" s="46">
        <f t="shared" si="97"/>
        <v>-84</v>
      </c>
      <c r="BF132" s="46">
        <f t="shared" si="98"/>
        <v>96</v>
      </c>
    </row>
    <row r="133" spans="22:58" x14ac:dyDescent="0.3">
      <c r="V133" s="29">
        <v>2.29</v>
      </c>
      <c r="W133" s="36">
        <f t="shared" si="82"/>
        <v>1949.8445997580459</v>
      </c>
      <c r="X133" s="30">
        <f t="shared" ref="X133:X196" si="102">DC_gain_power</f>
        <v>3.5218251811136261</v>
      </c>
      <c r="Y133" s="31">
        <f t="shared" si="68"/>
        <v>-12.391768405565408</v>
      </c>
      <c r="Z133" s="31">
        <f t="shared" si="69"/>
        <v>-76.106923794877943</v>
      </c>
      <c r="AA133" s="31">
        <f t="shared" si="70"/>
        <v>1.5552010812409716E-2</v>
      </c>
      <c r="AB133" s="31">
        <f t="shared" si="71"/>
        <v>-3.4276316448267656</v>
      </c>
      <c r="AC133" s="31">
        <f t="shared" si="83"/>
        <v>7.0985867094147317E-7</v>
      </c>
      <c r="AD133" s="31">
        <f t="shared" si="72"/>
        <v>2.3164152583057571E-2</v>
      </c>
      <c r="AE133" s="31">
        <f t="shared" si="84"/>
        <v>-8.8543905037806994</v>
      </c>
      <c r="AF133" s="31">
        <f t="shared" si="85"/>
        <v>-79.51139128712164</v>
      </c>
      <c r="AG133" s="31">
        <f t="shared" si="99"/>
        <v>92.110410468749379</v>
      </c>
      <c r="AH133" s="31">
        <f t="shared" si="73"/>
        <v>-100.60809334218887</v>
      </c>
      <c r="AI133" s="31">
        <f t="shared" si="74"/>
        <v>-89.999465782678755</v>
      </c>
      <c r="AJ133" s="31">
        <f t="shared" si="86"/>
        <v>28.554712051153217</v>
      </c>
      <c r="AK133" s="31">
        <f t="shared" si="75"/>
        <v>87.859633995532931</v>
      </c>
      <c r="AL133" s="32">
        <f t="shared" si="76"/>
        <v>-1.3723391610210673E-2</v>
      </c>
      <c r="AM133" s="31">
        <f t="shared" si="77"/>
        <v>-3.2199330175636067</v>
      </c>
      <c r="AN133" s="31">
        <f t="shared" si="87"/>
        <v>20.04330578610352</v>
      </c>
      <c r="AO133" s="31">
        <f t="shared" si="88"/>
        <v>-5.35976480470943</v>
      </c>
      <c r="AP133" s="30">
        <f t="shared" si="100"/>
        <v>23.609121289162623</v>
      </c>
      <c r="AQ133" s="30">
        <f t="shared" si="101"/>
        <v>-29.542425094393248</v>
      </c>
      <c r="AR133" s="31">
        <f t="shared" si="89"/>
        <v>5.2556114770921916</v>
      </c>
      <c r="AS133" s="33">
        <f t="shared" si="90"/>
        <v>-84.871156091831068</v>
      </c>
      <c r="AT133" s="31">
        <f t="shared" si="78"/>
        <v>1.6528572776707615E-11</v>
      </c>
      <c r="AU133" s="31">
        <f t="shared" si="79"/>
        <v>1.1177453119617929E-4</v>
      </c>
      <c r="AV133" s="32">
        <f t="shared" si="80"/>
        <v>-1.9286549331065764E-14</v>
      </c>
      <c r="AW133" s="31">
        <f t="shared" si="81"/>
        <v>-3.7258177065440307E-6</v>
      </c>
      <c r="AX133" s="34">
        <f t="shared" si="91"/>
        <v>1.6509286227376549E-11</v>
      </c>
      <c r="AY133" s="35">
        <f t="shared" si="92"/>
        <v>1.0804871348963526E-4</v>
      </c>
      <c r="AZ133" s="10">
        <f t="shared" si="93"/>
        <v>5.255611477108701</v>
      </c>
      <c r="BA133" s="10">
        <f t="shared" si="94"/>
        <v>-84.871048043117582</v>
      </c>
      <c r="BB133" s="10">
        <f t="shared" si="95"/>
        <v>95.128951956882418</v>
      </c>
      <c r="BC133" s="48"/>
      <c r="BD133" s="46">
        <f t="shared" si="96"/>
        <v>5</v>
      </c>
      <c r="BE133" s="46">
        <f t="shared" si="97"/>
        <v>-85</v>
      </c>
      <c r="BF133" s="46">
        <f t="shared" si="98"/>
        <v>95</v>
      </c>
    </row>
    <row r="134" spans="22:58" x14ac:dyDescent="0.3">
      <c r="V134" s="29">
        <v>2.2999999999999998</v>
      </c>
      <c r="W134" s="38">
        <f t="shared" si="82"/>
        <v>1995.2623149688802</v>
      </c>
      <c r="X134" s="30">
        <f t="shared" si="102"/>
        <v>3.5218251811136261</v>
      </c>
      <c r="Y134" s="31">
        <f t="shared" ref="Y134:Y197" si="103">20*LOG(1/SQRT((W134/fp)^2+1))</f>
        <v>-12.580484599873088</v>
      </c>
      <c r="Z134" s="31">
        <f t="shared" ref="Z134:Z197" si="104">-180/PI()*ATAN(W134/fp)</f>
        <v>-76.411314310319867</v>
      </c>
      <c r="AA134" s="31">
        <f t="shared" ref="AA134:AA197" si="105">20*LOG(SQRT((W134/fzRHP)^2+1))</f>
        <v>1.6283582116723313E-2</v>
      </c>
      <c r="AB134" s="31">
        <f t="shared" ref="AB134:AB197" si="106">-180/PI()*ATAN(W134/fzRHP)</f>
        <v>-3.5072744064408972</v>
      </c>
      <c r="AC134" s="31">
        <f t="shared" si="83"/>
        <v>7.4331327861963269E-7</v>
      </c>
      <c r="AD134" s="31">
        <f t="shared" ref="AD134:AD197" si="107">180/PI()*ATAN(W134/fzESR)</f>
        <v>2.3703714949500063E-2</v>
      </c>
      <c r="AE134" s="31">
        <f t="shared" si="84"/>
        <v>-9.0423750933294595</v>
      </c>
      <c r="AF134" s="31">
        <f t="shared" si="85"/>
        <v>-79.894885001811261</v>
      </c>
      <c r="AG134" s="31">
        <f t="shared" si="99"/>
        <v>92.110410468749379</v>
      </c>
      <c r="AH134" s="31">
        <f t="shared" ref="AH134:AH197" si="108">20*LOG(1/SQRT((W134/fp_comp1)^2+1))</f>
        <v>-100.80809334217186</v>
      </c>
      <c r="AI134" s="31">
        <f t="shared" ref="AI134:AI197" si="109">-180/PI()*ATAN(W134/fp_comp1)</f>
        <v>-89.999477942949596</v>
      </c>
      <c r="AJ134" s="31">
        <f t="shared" si="86"/>
        <v>28.754439397827831</v>
      </c>
      <c r="AK134" s="31">
        <f t="shared" ref="AK134:AK197" si="110">180/PI()*ATAN(W134/fz_comp)</f>
        <v>87.90831089385901</v>
      </c>
      <c r="AL134" s="32">
        <f t="shared" ref="AL134:AL197" si="111">20*LOG(1/SQRT((W134/fp_comp2)^2+1))</f>
        <v>-1.4369086341379098E-2</v>
      </c>
      <c r="AM134" s="31">
        <f t="shared" ref="AM134:AM197" si="112">-180/PI()*ATAN(W134/fp_comp2)</f>
        <v>-3.2947715327678337</v>
      </c>
      <c r="AN134" s="31">
        <f t="shared" si="87"/>
        <v>20.042387438063972</v>
      </c>
      <c r="AO134" s="31">
        <f t="shared" si="88"/>
        <v>-5.3859385818584204</v>
      </c>
      <c r="AP134" s="30">
        <f t="shared" si="100"/>
        <v>23.609121289162623</v>
      </c>
      <c r="AQ134" s="30">
        <f t="shared" si="101"/>
        <v>-29.542425094393248</v>
      </c>
      <c r="AR134" s="31">
        <f t="shared" si="89"/>
        <v>5.0667085395038889</v>
      </c>
      <c r="AS134" s="33">
        <f t="shared" si="90"/>
        <v>-85.280823583669687</v>
      </c>
      <c r="AT134" s="31">
        <f t="shared" ref="AT134:AT197" si="113">20*LOG(SQRT((W134/fz_ff)^2+1))</f>
        <v>1.7307749369681154E-11</v>
      </c>
      <c r="AU134" s="31">
        <f t="shared" ref="AU134:AU197" si="114">180/PI()*ATAN(W134/fz_ff)</f>
        <v>1.1437809448850995E-4</v>
      </c>
      <c r="AV134" s="32">
        <f t="shared" ref="AV134:AV197" si="115">20*LOG(1/SQRT((W134/fp_ff)^2+1))</f>
        <v>-1.9286549331065764E-14</v>
      </c>
      <c r="AW134" s="31">
        <f t="shared" ref="AW134:AW197" si="116">-180/PI()*ATAN(W134/fp_ff)</f>
        <v>-3.8126031496220576E-6</v>
      </c>
      <c r="AX134" s="34">
        <f t="shared" si="91"/>
        <v>1.7288462820350088E-11</v>
      </c>
      <c r="AY134" s="35">
        <f t="shared" si="92"/>
        <v>1.1056549133888789E-4</v>
      </c>
      <c r="AZ134" s="10">
        <f t="shared" si="93"/>
        <v>5.0667085395211773</v>
      </c>
      <c r="BA134" s="10">
        <f t="shared" si="94"/>
        <v>-85.280713018178346</v>
      </c>
      <c r="BB134" s="10">
        <f t="shared" si="95"/>
        <v>94.719286981821654</v>
      </c>
      <c r="BC134" s="37"/>
      <c r="BD134" s="46">
        <f t="shared" si="96"/>
        <v>5</v>
      </c>
      <c r="BE134" s="46">
        <f t="shared" si="97"/>
        <v>-85</v>
      </c>
      <c r="BF134" s="46">
        <f t="shared" si="98"/>
        <v>95</v>
      </c>
    </row>
    <row r="135" spans="22:58" x14ac:dyDescent="0.3">
      <c r="V135" s="29">
        <v>2.31</v>
      </c>
      <c r="W135" s="36">
        <f t="shared" ref="W135:W198" si="117">10*10^V135</f>
        <v>2041.7379446695315</v>
      </c>
      <c r="X135" s="30">
        <f t="shared" si="102"/>
        <v>3.5218251811136261</v>
      </c>
      <c r="Y135" s="31">
        <f t="shared" si="103"/>
        <v>-12.769681211999334</v>
      </c>
      <c r="Z135" s="31">
        <f t="shared" si="104"/>
        <v>-76.709533368102441</v>
      </c>
      <c r="AA135" s="31">
        <f t="shared" si="105"/>
        <v>1.7049499255195694E-2</v>
      </c>
      <c r="AB135" s="31">
        <f t="shared" si="106"/>
        <v>-3.5887582381050169</v>
      </c>
      <c r="AC135" s="31">
        <f t="shared" ref="AC135:AC198" si="118">20*LOG(SQRT((W135/fzESR)^2+1))</f>
        <v>7.7834454986368112E-7</v>
      </c>
      <c r="AD135" s="31">
        <f t="shared" si="107"/>
        <v>2.4255845333626087E-2</v>
      </c>
      <c r="AE135" s="31">
        <f t="shared" ref="AE135:AE198" si="119">X135+Y135+AA135+AC135</f>
        <v>-9.2308057532859618</v>
      </c>
      <c r="AF135" s="31">
        <f t="shared" ref="AF135:AF198" si="120">Z135+AB135+AD135</f>
        <v>-80.274035760873829</v>
      </c>
      <c r="AG135" s="31">
        <f t="shared" si="99"/>
        <v>92.110410468749379</v>
      </c>
      <c r="AH135" s="31">
        <f t="shared" si="108"/>
        <v>-101.00809334215563</v>
      </c>
      <c r="AI135" s="31">
        <f t="shared" si="109"/>
        <v>-89.999489826418881</v>
      </c>
      <c r="AJ135" s="31">
        <f t="shared" ref="AJ135:AJ198" si="121">20*LOG(SQRT((W135/fz_comp)^2+1))</f>
        <v>28.954178999943458</v>
      </c>
      <c r="AK135" s="31">
        <f t="shared" si="110"/>
        <v>87.955882689828528</v>
      </c>
      <c r="AL135" s="32">
        <f t="shared" si="111"/>
        <v>-1.5045108850613404E-2</v>
      </c>
      <c r="AM135" s="31">
        <f t="shared" si="112"/>
        <v>-3.3713416095218114</v>
      </c>
      <c r="AN135" s="31">
        <f t="shared" ref="AN135:AN198" si="122">AG135+AH135+AJ135+AL135</f>
        <v>20.04145101768659</v>
      </c>
      <c r="AO135" s="31">
        <f t="shared" ref="AO135:AO198" si="123">AI135+AK135+AM135</f>
        <v>-5.4149487461121648</v>
      </c>
      <c r="AP135" s="30">
        <f t="shared" si="100"/>
        <v>23.609121289162623</v>
      </c>
      <c r="AQ135" s="30">
        <f t="shared" si="101"/>
        <v>-29.542425094393248</v>
      </c>
      <c r="AR135" s="31">
        <f t="shared" ref="AR135:AR198" si="124">AE135+AN135+AP135+AQ135</f>
        <v>4.8773414591700011</v>
      </c>
      <c r="AS135" s="33">
        <f t="shared" ref="AS135:AS198" si="125">AF135+AO135</f>
        <v>-85.688984506985989</v>
      </c>
      <c r="AT135" s="31">
        <f t="shared" si="113"/>
        <v>1.8121641751450468E-11</v>
      </c>
      <c r="AU135" s="31">
        <f t="shared" si="114"/>
        <v>1.1704230256051093E-4</v>
      </c>
      <c r="AV135" s="32">
        <f t="shared" si="115"/>
        <v>-1.9286549331065764E-14</v>
      </c>
      <c r="AW135" s="31">
        <f t="shared" si="116"/>
        <v>-3.9014100853557857E-6</v>
      </c>
      <c r="AX135" s="34">
        <f t="shared" ref="AX135:AX198" si="126">AT135+AV135</f>
        <v>1.8102355202119402E-11</v>
      </c>
      <c r="AY135" s="35">
        <f t="shared" ref="AY135:AY198" si="127">AU135+AW135</f>
        <v>1.1314089247515514E-4</v>
      </c>
      <c r="AZ135" s="10">
        <f t="shared" ref="AZ135:AZ198" si="128">AR135+AX135</f>
        <v>4.877341459188103</v>
      </c>
      <c r="BA135" s="10">
        <f t="shared" ref="BA135:BA198" si="129">AS135+AY135</f>
        <v>-85.688871366093508</v>
      </c>
      <c r="BB135" s="10">
        <f t="shared" ref="BB135:BB198" si="130">BA135+180</f>
        <v>94.311128633906492</v>
      </c>
      <c r="BC135" s="48"/>
      <c r="BD135" s="46">
        <f t="shared" ref="BD135:BD198" si="131">ROUND(AZ135,0)</f>
        <v>5</v>
      </c>
      <c r="BE135" s="46">
        <f t="shared" ref="BE135:BE198" si="132">ROUND(BA135,0)</f>
        <v>-86</v>
      </c>
      <c r="BF135" s="46">
        <f t="shared" ref="BF135:BF198" si="133">ROUND(BB135,0)</f>
        <v>94</v>
      </c>
    </row>
    <row r="136" spans="22:58" x14ac:dyDescent="0.3">
      <c r="V136" s="29">
        <v>2.3199999999999998</v>
      </c>
      <c r="W136" s="38">
        <f t="shared" si="117"/>
        <v>2089.2961308540398</v>
      </c>
      <c r="X136" s="30">
        <f t="shared" si="102"/>
        <v>3.5218251811136261</v>
      </c>
      <c r="Y136" s="31">
        <f t="shared" si="103"/>
        <v>-12.95933890886773</v>
      </c>
      <c r="Z136" s="31">
        <f t="shared" si="104"/>
        <v>-77.001674427055349</v>
      </c>
      <c r="AA136" s="31">
        <f t="shared" si="105"/>
        <v>1.7851368207391985E-2</v>
      </c>
      <c r="AB136" s="31">
        <f t="shared" si="106"/>
        <v>-3.6721250244451373</v>
      </c>
      <c r="AC136" s="31">
        <f t="shared" si="118"/>
        <v>8.1502679572214189E-7</v>
      </c>
      <c r="AD136" s="31">
        <f t="shared" si="107"/>
        <v>2.4820836481863152E-2</v>
      </c>
      <c r="AE136" s="31">
        <f t="shared" si="119"/>
        <v>-9.4196615445199168</v>
      </c>
      <c r="AF136" s="31">
        <f t="shared" si="120"/>
        <v>-80.648978615018621</v>
      </c>
      <c r="AG136" s="31">
        <f t="shared" si="99"/>
        <v>92.110410468749379</v>
      </c>
      <c r="AH136" s="31">
        <f t="shared" si="108"/>
        <v>-101.20809334214015</v>
      </c>
      <c r="AI136" s="31">
        <f t="shared" si="109"/>
        <v>-89.999501439387387</v>
      </c>
      <c r="AJ136" s="31">
        <f t="shared" si="121"/>
        <v>29.153930307318703</v>
      </c>
      <c r="AK136" s="31">
        <f t="shared" si="110"/>
        <v>88.002374344130175</v>
      </c>
      <c r="AL136" s="32">
        <f t="shared" si="111"/>
        <v>-1.5752878551803531E-2</v>
      </c>
      <c r="AM136" s="31">
        <f t="shared" si="112"/>
        <v>-3.4496827516633108</v>
      </c>
      <c r="AN136" s="31">
        <f t="shared" si="122"/>
        <v>20.040494555376132</v>
      </c>
      <c r="AO136" s="31">
        <f t="shared" si="123"/>
        <v>-5.4468098469205231</v>
      </c>
      <c r="AP136" s="30">
        <f t="shared" si="100"/>
        <v>23.609121289162623</v>
      </c>
      <c r="AQ136" s="30">
        <f t="shared" si="101"/>
        <v>-29.542425094393248</v>
      </c>
      <c r="AR136" s="31">
        <f t="shared" si="124"/>
        <v>4.6875292056255908</v>
      </c>
      <c r="AS136" s="33">
        <f t="shared" si="125"/>
        <v>-86.095788461939151</v>
      </c>
      <c r="AT136" s="31">
        <f t="shared" si="113"/>
        <v>1.8977964541747957E-11</v>
      </c>
      <c r="AU136" s="31">
        <f t="shared" si="114"/>
        <v>1.1976856801056665E-4</v>
      </c>
      <c r="AV136" s="32">
        <f t="shared" si="115"/>
        <v>-2.1215204264172341E-14</v>
      </c>
      <c r="AW136" s="31">
        <f t="shared" si="116"/>
        <v>-3.99228560035803E-6</v>
      </c>
      <c r="AX136" s="34">
        <f t="shared" si="126"/>
        <v>1.8956749337483786E-11</v>
      </c>
      <c r="AY136" s="35">
        <f t="shared" si="127"/>
        <v>1.1577628241020862E-4</v>
      </c>
      <c r="AZ136" s="10">
        <f t="shared" si="128"/>
        <v>4.6875292056445472</v>
      </c>
      <c r="BA136" s="10">
        <f t="shared" si="129"/>
        <v>-86.095672685656737</v>
      </c>
      <c r="BB136" s="10">
        <f t="shared" si="130"/>
        <v>93.904327314343263</v>
      </c>
      <c r="BC136" s="37"/>
      <c r="BD136" s="46">
        <f t="shared" si="131"/>
        <v>5</v>
      </c>
      <c r="BE136" s="46">
        <f t="shared" si="132"/>
        <v>-86</v>
      </c>
      <c r="BF136" s="46">
        <f t="shared" si="133"/>
        <v>94</v>
      </c>
    </row>
    <row r="137" spans="22:58" x14ac:dyDescent="0.3">
      <c r="V137" s="29">
        <v>2.33</v>
      </c>
      <c r="W137" s="36">
        <f t="shared" si="117"/>
        <v>2137.962089502234</v>
      </c>
      <c r="X137" s="30">
        <f t="shared" si="102"/>
        <v>3.5218251811136261</v>
      </c>
      <c r="Y137" s="31">
        <f t="shared" si="103"/>
        <v>-13.149439041417226</v>
      </c>
      <c r="Z137" s="31">
        <f t="shared" si="104"/>
        <v>-77.287831596567273</v>
      </c>
      <c r="AA137" s="31">
        <f t="shared" si="105"/>
        <v>1.8690869423614018E-2</v>
      </c>
      <c r="AB137" s="31">
        <f t="shared" si="106"/>
        <v>-3.7574175548737521</v>
      </c>
      <c r="AC137" s="31">
        <f t="shared" si="118"/>
        <v>8.5343782003511018E-7</v>
      </c>
      <c r="AD137" s="31">
        <f t="shared" si="107"/>
        <v>2.5398987959556911E-2</v>
      </c>
      <c r="AE137" s="31">
        <f t="shared" si="119"/>
        <v>-9.6089221374421676</v>
      </c>
      <c r="AF137" s="31">
        <f t="shared" si="120"/>
        <v>-81.019850163481465</v>
      </c>
      <c r="AG137" s="31">
        <f t="shared" si="99"/>
        <v>92.110410468749379</v>
      </c>
      <c r="AH137" s="31">
        <f t="shared" si="108"/>
        <v>-101.40809334212534</v>
      </c>
      <c r="AI137" s="31">
        <f t="shared" si="109"/>
        <v>-89.999512788012453</v>
      </c>
      <c r="AJ137" s="31">
        <f t="shared" si="121"/>
        <v>29.353692794411113</v>
      </c>
      <c r="AK137" s="31">
        <f t="shared" si="110"/>
        <v>88.047810262225283</v>
      </c>
      <c r="AL137" s="32">
        <f t="shared" si="111"/>
        <v>-1.6493880804737869E-2</v>
      </c>
      <c r="AM137" s="31">
        <f t="shared" si="112"/>
        <v>-3.5298353243461209</v>
      </c>
      <c r="AN137" s="31">
        <f t="shared" si="122"/>
        <v>20.039516040230414</v>
      </c>
      <c r="AO137" s="31">
        <f t="shared" si="123"/>
        <v>-5.4815378501332903</v>
      </c>
      <c r="AP137" s="30">
        <f t="shared" si="100"/>
        <v>23.609121289162623</v>
      </c>
      <c r="AQ137" s="30">
        <f t="shared" si="101"/>
        <v>-29.542425094393248</v>
      </c>
      <c r="AR137" s="31">
        <f t="shared" si="124"/>
        <v>4.4972900975576202</v>
      </c>
      <c r="AS137" s="33">
        <f t="shared" si="125"/>
        <v>-86.501388013614758</v>
      </c>
      <c r="AT137" s="31">
        <f t="shared" si="113"/>
        <v>1.9870931775774306E-11</v>
      </c>
      <c r="AU137" s="31">
        <f t="shared" si="114"/>
        <v>1.2255833634070541E-4</v>
      </c>
      <c r="AV137" s="32">
        <f t="shared" si="115"/>
        <v>-2.3143859197278918E-14</v>
      </c>
      <c r="AW137" s="31">
        <f t="shared" si="116"/>
        <v>-4.0852778780297386E-6</v>
      </c>
      <c r="AX137" s="34">
        <f t="shared" si="126"/>
        <v>1.9847787916577026E-11</v>
      </c>
      <c r="AY137" s="35">
        <f t="shared" si="127"/>
        <v>1.1847305846267568E-4</v>
      </c>
      <c r="AZ137" s="10">
        <f t="shared" si="128"/>
        <v>4.4972900975774683</v>
      </c>
      <c r="BA137" s="10">
        <f t="shared" si="129"/>
        <v>-86.501269540556294</v>
      </c>
      <c r="BB137" s="10">
        <f t="shared" si="130"/>
        <v>93.498730459443706</v>
      </c>
      <c r="BC137" s="48"/>
      <c r="BD137" s="46">
        <f t="shared" si="131"/>
        <v>4</v>
      </c>
      <c r="BE137" s="46">
        <f t="shared" si="132"/>
        <v>-87</v>
      </c>
      <c r="BF137" s="46">
        <f t="shared" si="133"/>
        <v>93</v>
      </c>
    </row>
    <row r="138" spans="22:58" x14ac:dyDescent="0.3">
      <c r="V138" s="29">
        <v>2.34</v>
      </c>
      <c r="W138" s="38">
        <f t="shared" si="117"/>
        <v>2187.7616239495524</v>
      </c>
      <c r="X138" s="30">
        <f t="shared" si="102"/>
        <v>3.5218251811136261</v>
      </c>
      <c r="Y138" s="31">
        <f t="shared" si="103"/>
        <v>-13.339963628344089</v>
      </c>
      <c r="Z138" s="31">
        <f t="shared" si="104"/>
        <v>-77.568099472319574</v>
      </c>
      <c r="AA138" s="31">
        <f t="shared" si="105"/>
        <v>1.9569761218327878E-2</v>
      </c>
      <c r="AB138" s="31">
        <f t="shared" si="106"/>
        <v>-3.8446795396772577</v>
      </c>
      <c r="AC138" s="31">
        <f t="shared" si="118"/>
        <v>8.9365910265622681E-7</v>
      </c>
      <c r="AD138" s="31">
        <f t="shared" si="107"/>
        <v>2.5990606309802274E-2</v>
      </c>
      <c r="AE138" s="31">
        <f t="shared" si="119"/>
        <v>-9.7985677923530332</v>
      </c>
      <c r="AF138" s="31">
        <f t="shared" si="120"/>
        <v>-81.386788405687028</v>
      </c>
      <c r="AG138" s="31">
        <f t="shared" si="99"/>
        <v>92.110410468749379</v>
      </c>
      <c r="AH138" s="31">
        <f t="shared" si="108"/>
        <v>-101.6080933421112</v>
      </c>
      <c r="AI138" s="31">
        <f t="shared" si="109"/>
        <v>-89.999523878311265</v>
      </c>
      <c r="AJ138" s="31">
        <f t="shared" si="121"/>
        <v>29.553465959218961</v>
      </c>
      <c r="AK138" s="31">
        <f t="shared" si="110"/>
        <v>88.09221430612611</v>
      </c>
      <c r="AL138" s="32">
        <f t="shared" si="111"/>
        <v>-1.7269669932261554E-2</v>
      </c>
      <c r="AM138" s="31">
        <f t="shared" si="112"/>
        <v>-3.611840569951243</v>
      </c>
      <c r="AN138" s="31">
        <f t="shared" si="122"/>
        <v>20.038513415924875</v>
      </c>
      <c r="AO138" s="31">
        <f t="shared" si="123"/>
        <v>-5.5191501421363984</v>
      </c>
      <c r="AP138" s="30">
        <f t="shared" si="100"/>
        <v>23.609121289162623</v>
      </c>
      <c r="AQ138" s="30">
        <f t="shared" si="101"/>
        <v>-29.542425094393248</v>
      </c>
      <c r="AR138" s="31">
        <f t="shared" si="124"/>
        <v>4.3066418183412161</v>
      </c>
      <c r="AS138" s="33">
        <f t="shared" si="125"/>
        <v>-86.905938547823425</v>
      </c>
      <c r="AT138" s="31">
        <f t="shared" si="113"/>
        <v>2.0806329418328802E-11</v>
      </c>
      <c r="AU138" s="31">
        <f t="shared" si="114"/>
        <v>1.2541308672302243E-4</v>
      </c>
      <c r="AV138" s="32">
        <f t="shared" si="115"/>
        <v>-2.3143859197278918E-14</v>
      </c>
      <c r="AW138" s="31">
        <f t="shared" si="116"/>
        <v>-4.1804362241074156E-6</v>
      </c>
      <c r="AX138" s="34">
        <f t="shared" si="126"/>
        <v>2.0783185559131522E-11</v>
      </c>
      <c r="AY138" s="35">
        <f t="shared" si="127"/>
        <v>1.2123265049891501E-4</v>
      </c>
      <c r="AZ138" s="10">
        <f t="shared" si="128"/>
        <v>4.3066418183619994</v>
      </c>
      <c r="BA138" s="10">
        <f t="shared" si="129"/>
        <v>-86.905817315172925</v>
      </c>
      <c r="BB138" s="10">
        <f t="shared" si="130"/>
        <v>93.094182684827075</v>
      </c>
      <c r="BC138" s="37"/>
      <c r="BD138" s="46">
        <f t="shared" si="131"/>
        <v>4</v>
      </c>
      <c r="BE138" s="46">
        <f t="shared" si="132"/>
        <v>-87</v>
      </c>
      <c r="BF138" s="46">
        <f t="shared" si="133"/>
        <v>93</v>
      </c>
    </row>
    <row r="139" spans="22:58" x14ac:dyDescent="0.3">
      <c r="V139" s="29">
        <v>2.35</v>
      </c>
      <c r="W139" s="36">
        <f t="shared" si="117"/>
        <v>2238.7211385683413</v>
      </c>
      <c r="X139" s="30">
        <f t="shared" si="102"/>
        <v>3.5218251811136261</v>
      </c>
      <c r="Y139" s="31">
        <f t="shared" si="103"/>
        <v>-13.530895339515734</v>
      </c>
      <c r="Z139" s="31">
        <f t="shared" si="104"/>
        <v>-77.842572982274234</v>
      </c>
      <c r="AA139" s="31">
        <f t="shared" si="105"/>
        <v>2.0489883312445337E-2</v>
      </c>
      <c r="AB139" s="31">
        <f t="shared" si="106"/>
        <v>-3.9339556261309214</v>
      </c>
      <c r="AC139" s="31">
        <f t="shared" si="118"/>
        <v>9.3577595374480953E-7</v>
      </c>
      <c r="AD139" s="31">
        <f t="shared" si="107"/>
        <v>2.6596005215974716E-2</v>
      </c>
      <c r="AE139" s="31">
        <f t="shared" si="119"/>
        <v>-9.9885793393137075</v>
      </c>
      <c r="AF139" s="31">
        <f t="shared" si="120"/>
        <v>-81.74993260318918</v>
      </c>
      <c r="AG139" s="31">
        <f t="shared" si="99"/>
        <v>92.110410468749379</v>
      </c>
      <c r="AH139" s="31">
        <f t="shared" si="108"/>
        <v>-101.80809334209771</v>
      </c>
      <c r="AI139" s="31">
        <f t="shared" si="109"/>
        <v>-89.999534716164064</v>
      </c>
      <c r="AJ139" s="31">
        <f t="shared" si="121"/>
        <v>29.753249322231753</v>
      </c>
      <c r="AK139" s="31">
        <f t="shared" si="110"/>
        <v>88.135609805962943</v>
      </c>
      <c r="AL139" s="32">
        <f t="shared" si="111"/>
        <v>-1.8081872370950363E-2</v>
      </c>
      <c r="AM139" s="31">
        <f t="shared" si="112"/>
        <v>-3.6957406240788164</v>
      </c>
      <c r="AN139" s="31">
        <f t="shared" si="122"/>
        <v>20.037484576512476</v>
      </c>
      <c r="AO139" s="31">
        <f t="shared" si="123"/>
        <v>-5.5596655342799366</v>
      </c>
      <c r="AP139" s="30">
        <f t="shared" si="100"/>
        <v>23.609121289162623</v>
      </c>
      <c r="AQ139" s="30">
        <f t="shared" si="101"/>
        <v>-29.542425094393248</v>
      </c>
      <c r="AR139" s="31">
        <f t="shared" si="124"/>
        <v>4.1156014319681411</v>
      </c>
      <c r="AS139" s="33">
        <f t="shared" si="125"/>
        <v>-87.309598137469123</v>
      </c>
      <c r="AT139" s="31">
        <f t="shared" si="113"/>
        <v>2.178801477927764E-11</v>
      </c>
      <c r="AU139" s="31">
        <f t="shared" si="114"/>
        <v>1.2833433278395777E-4</v>
      </c>
      <c r="AV139" s="32">
        <f t="shared" si="115"/>
        <v>-2.3143859197278918E-14</v>
      </c>
      <c r="AW139" s="31">
        <f t="shared" si="116"/>
        <v>-4.2778110928057383E-6</v>
      </c>
      <c r="AX139" s="34">
        <f t="shared" si="126"/>
        <v>2.176487092008036E-11</v>
      </c>
      <c r="AY139" s="35">
        <f t="shared" si="127"/>
        <v>1.2405652169115205E-4</v>
      </c>
      <c r="AZ139" s="10">
        <f t="shared" si="128"/>
        <v>4.1156014319899059</v>
      </c>
      <c r="BA139" s="10">
        <f t="shared" si="129"/>
        <v>-87.309474080947439</v>
      </c>
      <c r="BB139" s="10">
        <f t="shared" si="130"/>
        <v>92.690525919052561</v>
      </c>
      <c r="BC139" s="48"/>
      <c r="BD139" s="46">
        <f t="shared" si="131"/>
        <v>4</v>
      </c>
      <c r="BE139" s="46">
        <f t="shared" si="132"/>
        <v>-87</v>
      </c>
      <c r="BF139" s="46">
        <f t="shared" si="133"/>
        <v>93</v>
      </c>
    </row>
    <row r="140" spans="22:58" x14ac:dyDescent="0.3">
      <c r="V140" s="29">
        <v>2.36</v>
      </c>
      <c r="W140" s="38">
        <f t="shared" si="117"/>
        <v>2290.8676527677744</v>
      </c>
      <c r="X140" s="30">
        <f t="shared" si="102"/>
        <v>3.5218251811136261</v>
      </c>
      <c r="Y140" s="31">
        <f t="shared" si="103"/>
        <v>-13.722217479139081</v>
      </c>
      <c r="Z140" s="31">
        <f t="shared" si="104"/>
        <v>-78.11134724256263</v>
      </c>
      <c r="AA140" s="31">
        <f t="shared" si="105"/>
        <v>2.1453160530469473E-2</v>
      </c>
      <c r="AB140" s="31">
        <f t="shared" si="106"/>
        <v>-4.0252914146181196</v>
      </c>
      <c r="AC140" s="31">
        <f t="shared" si="118"/>
        <v>9.7987771048836231E-7</v>
      </c>
      <c r="AD140" s="31">
        <f t="shared" si="107"/>
        <v>2.7215505668046584E-2</v>
      </c>
      <c r="AE140" s="31">
        <f t="shared" si="119"/>
        <v>-10.178938157617276</v>
      </c>
      <c r="AF140" s="31">
        <f t="shared" si="120"/>
        <v>-82.109423151512701</v>
      </c>
      <c r="AG140" s="31">
        <f t="shared" si="99"/>
        <v>92.110410468749379</v>
      </c>
      <c r="AH140" s="31">
        <f t="shared" si="108"/>
        <v>-102.00809334208483</v>
      </c>
      <c r="AI140" s="31">
        <f t="shared" si="109"/>
        <v>-89.999545307317206</v>
      </c>
      <c r="AJ140" s="31">
        <f t="shared" si="121"/>
        <v>29.953042425426823</v>
      </c>
      <c r="AK140" s="31">
        <f t="shared" si="110"/>
        <v>88.178019571341025</v>
      </c>
      <c r="AL140" s="32">
        <f t="shared" si="111"/>
        <v>-1.8932189960824016E-2</v>
      </c>
      <c r="AM140" s="31">
        <f t="shared" si="112"/>
        <v>-3.781578531602563</v>
      </c>
      <c r="AN140" s="31">
        <f t="shared" si="122"/>
        <v>20.036427362130542</v>
      </c>
      <c r="AO140" s="31">
        <f t="shared" si="123"/>
        <v>-5.6031042675787432</v>
      </c>
      <c r="AP140" s="30">
        <f t="shared" si="100"/>
        <v>23.609121289162623</v>
      </c>
      <c r="AQ140" s="30">
        <f t="shared" si="101"/>
        <v>-29.542425094393248</v>
      </c>
      <c r="AR140" s="31">
        <f t="shared" si="124"/>
        <v>3.9241853992826385</v>
      </c>
      <c r="AS140" s="33">
        <f t="shared" si="125"/>
        <v>-87.712527419091444</v>
      </c>
      <c r="AT140" s="31">
        <f t="shared" si="113"/>
        <v>2.2815987858620806E-11</v>
      </c>
      <c r="AU140" s="31">
        <f t="shared" si="114"/>
        <v>1.3132362340683985E-4</v>
      </c>
      <c r="AV140" s="32">
        <f t="shared" si="115"/>
        <v>-2.5072514130385501E-14</v>
      </c>
      <c r="AW140" s="31">
        <f t="shared" si="116"/>
        <v>-4.3774541135689858E-6</v>
      </c>
      <c r="AX140" s="34">
        <f t="shared" si="126"/>
        <v>2.2790915344490421E-11</v>
      </c>
      <c r="AY140" s="35">
        <f t="shared" si="127"/>
        <v>1.2694616929327088E-4</v>
      </c>
      <c r="AZ140" s="10">
        <f t="shared" si="128"/>
        <v>3.9241853993054296</v>
      </c>
      <c r="BA140" s="10">
        <f t="shared" si="129"/>
        <v>-87.712400472922155</v>
      </c>
      <c r="BB140" s="10">
        <f t="shared" si="130"/>
        <v>92.287599527077845</v>
      </c>
      <c r="BC140" s="37"/>
      <c r="BD140" s="46">
        <f t="shared" si="131"/>
        <v>4</v>
      </c>
      <c r="BE140" s="46">
        <f t="shared" si="132"/>
        <v>-88</v>
      </c>
      <c r="BF140" s="46">
        <f t="shared" si="133"/>
        <v>92</v>
      </c>
    </row>
    <row r="141" spans="22:58" x14ac:dyDescent="0.3">
      <c r="V141" s="29">
        <v>2.37</v>
      </c>
      <c r="W141" s="36">
        <f t="shared" si="117"/>
        <v>2344.2288153199233</v>
      </c>
      <c r="X141" s="30">
        <f t="shared" si="102"/>
        <v>3.5218251811136261</v>
      </c>
      <c r="Y141" s="31">
        <f t="shared" si="103"/>
        <v>-13.913913968759889</v>
      </c>
      <c r="Z141" s="31">
        <f t="shared" si="104"/>
        <v>-78.374517422912362</v>
      </c>
      <c r="AA141" s="31">
        <f t="shared" si="105"/>
        <v>2.2461606658631568E-2</v>
      </c>
      <c r="AB141" s="31">
        <f t="shared" si="106"/>
        <v>-4.1187334747288897</v>
      </c>
      <c r="AC141" s="31">
        <f t="shared" si="118"/>
        <v>1.0260579183958217E-6</v>
      </c>
      <c r="AD141" s="31">
        <f t="shared" si="107"/>
        <v>2.7849436132777943E-2</v>
      </c>
      <c r="AE141" s="31">
        <f t="shared" si="119"/>
        <v>-10.369626154929714</v>
      </c>
      <c r="AF141" s="31">
        <f t="shared" si="120"/>
        <v>-82.465401461508463</v>
      </c>
      <c r="AG141" s="31">
        <f t="shared" si="99"/>
        <v>92.110410468749379</v>
      </c>
      <c r="AH141" s="31">
        <f t="shared" si="108"/>
        <v>-102.20809334207252</v>
      </c>
      <c r="AI141" s="31">
        <f t="shared" si="109"/>
        <v>-89.999555657386281</v>
      </c>
      <c r="AJ141" s="31">
        <f t="shared" si="121"/>
        <v>30.152844831310549</v>
      </c>
      <c r="AK141" s="31">
        <f t="shared" si="110"/>
        <v>88.219465902488906</v>
      </c>
      <c r="AL141" s="32">
        <f t="shared" si="111"/>
        <v>-1.9822403379740568E-2</v>
      </c>
      <c r="AM141" s="31">
        <f t="shared" si="112"/>
        <v>-3.8693982627671568</v>
      </c>
      <c r="AN141" s="31">
        <f t="shared" si="122"/>
        <v>20.03533955460767</v>
      </c>
      <c r="AO141" s="31">
        <f t="shared" si="123"/>
        <v>-5.6494880176645319</v>
      </c>
      <c r="AP141" s="30">
        <f t="shared" si="100"/>
        <v>23.609121289162623</v>
      </c>
      <c r="AQ141" s="30">
        <f t="shared" si="101"/>
        <v>-29.542425094393248</v>
      </c>
      <c r="AR141" s="31">
        <f t="shared" si="124"/>
        <v>3.7324095944473292</v>
      </c>
      <c r="AS141" s="33">
        <f t="shared" si="125"/>
        <v>-88.114889479173002</v>
      </c>
      <c r="AT141" s="31">
        <f t="shared" si="113"/>
        <v>2.3890248656358283E-11</v>
      </c>
      <c r="AU141" s="31">
        <f t="shared" si="114"/>
        <v>1.3438254355312496E-4</v>
      </c>
      <c r="AV141" s="32">
        <f t="shared" si="115"/>
        <v>-2.7001169063492082E-14</v>
      </c>
      <c r="AW141" s="31">
        <f t="shared" si="116"/>
        <v>-4.4794181184457025E-6</v>
      </c>
      <c r="AX141" s="34">
        <f t="shared" si="126"/>
        <v>2.386324748729479E-11</v>
      </c>
      <c r="AY141" s="35">
        <f t="shared" si="127"/>
        <v>1.2990312543467925E-4</v>
      </c>
      <c r="AZ141" s="10">
        <f t="shared" si="128"/>
        <v>3.7324095944711924</v>
      </c>
      <c r="BA141" s="10">
        <f t="shared" si="129"/>
        <v>-88.114759576047561</v>
      </c>
      <c r="BB141" s="10">
        <f t="shared" si="130"/>
        <v>91.885240423952439</v>
      </c>
      <c r="BC141" s="48"/>
      <c r="BD141" s="46">
        <f t="shared" si="131"/>
        <v>4</v>
      </c>
      <c r="BE141" s="46">
        <f t="shared" si="132"/>
        <v>-88</v>
      </c>
      <c r="BF141" s="46">
        <f t="shared" si="133"/>
        <v>92</v>
      </c>
    </row>
    <row r="142" spans="22:58" x14ac:dyDescent="0.3">
      <c r="V142" s="29">
        <v>2.38</v>
      </c>
      <c r="W142" s="38">
        <f t="shared" si="117"/>
        <v>2398.8329190194913</v>
      </c>
      <c r="X142" s="30">
        <f t="shared" si="102"/>
        <v>3.5218251811136261</v>
      </c>
      <c r="Y142" s="31">
        <f t="shared" si="103"/>
        <v>-14.105969330162127</v>
      </c>
      <c r="Z142" s="31">
        <f t="shared" si="104"/>
        <v>-78.632178621241835</v>
      </c>
      <c r="AA142" s="31">
        <f t="shared" si="105"/>
        <v>2.3517328470369948E-2</v>
      </c>
      <c r="AB142" s="31">
        <f t="shared" si="106"/>
        <v>-4.2143293613102326</v>
      </c>
      <c r="AC142" s="31">
        <f t="shared" si="118"/>
        <v>1.0744145338059721E-6</v>
      </c>
      <c r="AD142" s="31">
        <f t="shared" si="107"/>
        <v>2.8498132727871058E-2</v>
      </c>
      <c r="AE142" s="31">
        <f t="shared" si="119"/>
        <v>-10.560625746163598</v>
      </c>
      <c r="AF142" s="31">
        <f t="shared" si="120"/>
        <v>-82.818009849824193</v>
      </c>
      <c r="AG142" s="31">
        <f t="shared" si="99"/>
        <v>92.110410468749379</v>
      </c>
      <c r="AH142" s="31">
        <f t="shared" si="108"/>
        <v>-102.40809334206075</v>
      </c>
      <c r="AI142" s="31">
        <f t="shared" si="109"/>
        <v>-89.999565771859011</v>
      </c>
      <c r="AJ142" s="31">
        <f t="shared" si="121"/>
        <v>30.352656122001839</v>
      </c>
      <c r="AK142" s="31">
        <f t="shared" si="110"/>
        <v>88.259970601199342</v>
      </c>
      <c r="AL142" s="32">
        <f t="shared" si="111"/>
        <v>-2.0754375728300786E-2</v>
      </c>
      <c r="AM142" s="31">
        <f t="shared" si="112"/>
        <v>-3.959244729306755</v>
      </c>
      <c r="AN142" s="31">
        <f t="shared" si="122"/>
        <v>20.034218872962164</v>
      </c>
      <c r="AO142" s="31">
        <f t="shared" si="123"/>
        <v>-5.6988398999664245</v>
      </c>
      <c r="AP142" s="30">
        <f t="shared" si="100"/>
        <v>23.609121289162623</v>
      </c>
      <c r="AQ142" s="30">
        <f t="shared" si="101"/>
        <v>-29.542425094393248</v>
      </c>
      <c r="AR142" s="31">
        <f t="shared" si="124"/>
        <v>3.5402893215679434</v>
      </c>
      <c r="AS142" s="33">
        <f t="shared" si="125"/>
        <v>-88.516849749790623</v>
      </c>
      <c r="AT142" s="31">
        <f t="shared" si="113"/>
        <v>2.501658313728935E-11</v>
      </c>
      <c r="AU142" s="31">
        <f t="shared" si="114"/>
        <v>1.3751271510276409E-4</v>
      </c>
      <c r="AV142" s="32">
        <f t="shared" si="115"/>
        <v>-2.7001169063492082E-14</v>
      </c>
      <c r="AW142" s="31">
        <f t="shared" si="116"/>
        <v>-4.5837571701009277E-6</v>
      </c>
      <c r="AX142" s="34">
        <f t="shared" si="126"/>
        <v>2.4989581968225857E-11</v>
      </c>
      <c r="AY142" s="35">
        <f t="shared" si="127"/>
        <v>1.3292895793266316E-4</v>
      </c>
      <c r="AZ142" s="10">
        <f t="shared" si="128"/>
        <v>3.5402893215929332</v>
      </c>
      <c r="BA142" s="10">
        <f t="shared" si="129"/>
        <v>-88.516716820832684</v>
      </c>
      <c r="BB142" s="10">
        <f t="shared" si="130"/>
        <v>91.483283179167316</v>
      </c>
      <c r="BC142" s="37"/>
      <c r="BD142" s="46">
        <f t="shared" si="131"/>
        <v>4</v>
      </c>
      <c r="BE142" s="46">
        <f t="shared" si="132"/>
        <v>-89</v>
      </c>
      <c r="BF142" s="46">
        <f t="shared" si="133"/>
        <v>91</v>
      </c>
    </row>
    <row r="143" spans="22:58" x14ac:dyDescent="0.3">
      <c r="V143" s="29">
        <v>2.39</v>
      </c>
      <c r="W143" s="36">
        <f t="shared" si="117"/>
        <v>2454.7089156850329</v>
      </c>
      <c r="X143" s="30">
        <f t="shared" si="102"/>
        <v>3.5218251811136261</v>
      </c>
      <c r="Y143" s="31">
        <f t="shared" si="103"/>
        <v>-14.298368668230548</v>
      </c>
      <c r="Z143" s="31">
        <f t="shared" si="104"/>
        <v>-78.884425747048624</v>
      </c>
      <c r="AA143" s="31">
        <f t="shared" si="105"/>
        <v>2.4622529925694178E-2</v>
      </c>
      <c r="AB143" s="31">
        <f t="shared" si="106"/>
        <v>-4.3121276304384741</v>
      </c>
      <c r="AC143" s="31">
        <f t="shared" si="118"/>
        <v>1.1250501225385217E-6</v>
      </c>
      <c r="AD143" s="31">
        <f t="shared" si="107"/>
        <v>2.9161939400181587E-2</v>
      </c>
      <c r="AE143" s="31">
        <f t="shared" si="119"/>
        <v>-10.751919832141105</v>
      </c>
      <c r="AF143" s="31">
        <f t="shared" si="120"/>
        <v>-83.167391438086909</v>
      </c>
      <c r="AG143" s="31">
        <f t="shared" si="99"/>
        <v>92.110410468749379</v>
      </c>
      <c r="AH143" s="31">
        <f t="shared" si="108"/>
        <v>-102.60809334204953</v>
      </c>
      <c r="AI143" s="31">
        <f t="shared" si="109"/>
        <v>-89.999575656098258</v>
      </c>
      <c r="AJ143" s="31">
        <f t="shared" si="121"/>
        <v>30.552475898356278</v>
      </c>
      <c r="AK143" s="31">
        <f t="shared" si="110"/>
        <v>88.299554981564555</v>
      </c>
      <c r="AL143" s="32">
        <f t="shared" si="111"/>
        <v>-2.1730056271304258E-2</v>
      </c>
      <c r="AM143" s="31">
        <f t="shared" si="112"/>
        <v>-4.0511638005611177</v>
      </c>
      <c r="AN143" s="31">
        <f t="shared" si="122"/>
        <v>20.033062968784822</v>
      </c>
      <c r="AO143" s="31">
        <f t="shared" si="123"/>
        <v>-5.7511844750948216</v>
      </c>
      <c r="AP143" s="30">
        <f t="shared" si="100"/>
        <v>23.609121289162623</v>
      </c>
      <c r="AQ143" s="30">
        <f t="shared" si="101"/>
        <v>-29.542425094393248</v>
      </c>
      <c r="AR143" s="31">
        <f t="shared" si="124"/>
        <v>3.3478393314130876</v>
      </c>
      <c r="AS143" s="33">
        <f t="shared" si="125"/>
        <v>-88.918575913181726</v>
      </c>
      <c r="AT143" s="31">
        <f t="shared" si="113"/>
        <v>2.6194991301413992E-11</v>
      </c>
      <c r="AU143" s="31">
        <f t="shared" si="114"/>
        <v>1.4071579771414566E-4</v>
      </c>
      <c r="AV143" s="32">
        <f t="shared" si="115"/>
        <v>-2.8929823996598662E-14</v>
      </c>
      <c r="AW143" s="31">
        <f t="shared" si="116"/>
        <v>-4.6905265904809423E-6</v>
      </c>
      <c r="AX143" s="34">
        <f t="shared" si="126"/>
        <v>2.6166061477417394E-11</v>
      </c>
      <c r="AY143" s="35">
        <f t="shared" si="127"/>
        <v>1.3602527112366471E-4</v>
      </c>
      <c r="AZ143" s="10">
        <f t="shared" si="128"/>
        <v>3.3478393314392538</v>
      </c>
      <c r="BA143" s="10">
        <f t="shared" si="129"/>
        <v>-88.918439887910608</v>
      </c>
      <c r="BB143" s="10">
        <f t="shared" si="130"/>
        <v>91.081560112089392</v>
      </c>
      <c r="BC143" s="48"/>
      <c r="BD143" s="46">
        <f t="shared" si="131"/>
        <v>3</v>
      </c>
      <c r="BE143" s="46">
        <f t="shared" si="132"/>
        <v>-89</v>
      </c>
      <c r="BF143" s="46">
        <f t="shared" si="133"/>
        <v>91</v>
      </c>
    </row>
    <row r="144" spans="22:58" x14ac:dyDescent="0.3">
      <c r="V144" s="29">
        <v>2.4</v>
      </c>
      <c r="W144" s="38">
        <f t="shared" si="117"/>
        <v>2511.8864315095807</v>
      </c>
      <c r="X144" s="30">
        <f t="shared" si="102"/>
        <v>3.5218251811136261</v>
      </c>
      <c r="Y144" s="31">
        <f t="shared" si="103"/>
        <v>-14.491097653833409</v>
      </c>
      <c r="Z144" s="31">
        <f t="shared" si="104"/>
        <v>-79.131353413216033</v>
      </c>
      <c r="AA144" s="31">
        <f t="shared" si="105"/>
        <v>2.5779516551114323E-2</v>
      </c>
      <c r="AB144" s="31">
        <f t="shared" si="106"/>
        <v>-4.4121778552812545</v>
      </c>
      <c r="AC144" s="31">
        <f t="shared" si="118"/>
        <v>1.1780720951895815E-6</v>
      </c>
      <c r="AD144" s="31">
        <f t="shared" si="107"/>
        <v>2.9841208108080424E-2</v>
      </c>
      <c r="AE144" s="31">
        <f t="shared" si="119"/>
        <v>-10.943491778096574</v>
      </c>
      <c r="AF144" s="31">
        <f t="shared" si="120"/>
        <v>-83.513690060389209</v>
      </c>
      <c r="AG144" s="31">
        <f t="shared" si="99"/>
        <v>92.110410468749379</v>
      </c>
      <c r="AH144" s="31">
        <f t="shared" si="108"/>
        <v>-102.8080933420388</v>
      </c>
      <c r="AI144" s="31">
        <f t="shared" si="109"/>
        <v>-89.999585315344717</v>
      </c>
      <c r="AJ144" s="31">
        <f t="shared" si="121"/>
        <v>30.752303779129061</v>
      </c>
      <c r="AK144" s="31">
        <f t="shared" si="110"/>
        <v>88.338239880507686</v>
      </c>
      <c r="AL144" s="32">
        <f t="shared" si="111"/>
        <v>-2.2751484341964258E-2</v>
      </c>
      <c r="AM144" s="31">
        <f t="shared" si="112"/>
        <v>-4.1452023195635048</v>
      </c>
      <c r="AN144" s="31">
        <f t="shared" si="122"/>
        <v>20.031869421497674</v>
      </c>
      <c r="AO144" s="31">
        <f t="shared" si="123"/>
        <v>-5.8065477544005359</v>
      </c>
      <c r="AP144" s="30">
        <f t="shared" si="100"/>
        <v>23.609121289162623</v>
      </c>
      <c r="AQ144" s="30">
        <f t="shared" si="101"/>
        <v>-29.542425094393248</v>
      </c>
      <c r="AR144" s="31">
        <f t="shared" si="124"/>
        <v>3.1550738381704768</v>
      </c>
      <c r="AS144" s="33">
        <f t="shared" si="125"/>
        <v>-89.320237814789749</v>
      </c>
      <c r="AT144" s="31">
        <f t="shared" si="113"/>
        <v>2.7429330458598386E-11</v>
      </c>
      <c r="AU144" s="31">
        <f t="shared" si="114"/>
        <v>1.4399348970406766E-4</v>
      </c>
      <c r="AV144" s="32">
        <f t="shared" si="115"/>
        <v>-3.0858478929705245E-14</v>
      </c>
      <c r="AW144" s="31">
        <f t="shared" si="116"/>
        <v>-4.7997829901456834E-6</v>
      </c>
      <c r="AX144" s="34">
        <f t="shared" si="126"/>
        <v>2.739847197966868E-11</v>
      </c>
      <c r="AY144" s="35">
        <f t="shared" si="127"/>
        <v>1.3919370671392197E-4</v>
      </c>
      <c r="AZ144" s="10">
        <f t="shared" si="128"/>
        <v>3.1550738381978753</v>
      </c>
      <c r="BA144" s="10">
        <f t="shared" si="129"/>
        <v>-89.320098621083034</v>
      </c>
      <c r="BB144" s="10">
        <f t="shared" si="130"/>
        <v>90.679901378916966</v>
      </c>
      <c r="BC144" s="37"/>
      <c r="BD144" s="46">
        <f t="shared" si="131"/>
        <v>3</v>
      </c>
      <c r="BE144" s="46">
        <f t="shared" si="132"/>
        <v>-89</v>
      </c>
      <c r="BF144" s="46">
        <f t="shared" si="133"/>
        <v>91</v>
      </c>
    </row>
    <row r="145" spans="22:58" x14ac:dyDescent="0.3">
      <c r="V145" s="29">
        <v>2.41</v>
      </c>
      <c r="W145" s="36">
        <f t="shared" si="117"/>
        <v>2570.3957827688664</v>
      </c>
      <c r="X145" s="30">
        <f t="shared" si="102"/>
        <v>3.5218251811136261</v>
      </c>
      <c r="Y145" s="31">
        <f t="shared" si="103"/>
        <v>-14.684142506776745</v>
      </c>
      <c r="Z145" s="31">
        <f t="shared" si="104"/>
        <v>-79.373055835863241</v>
      </c>
      <c r="AA145" s="31">
        <f t="shared" si="105"/>
        <v>2.6990700007030487E-2</v>
      </c>
      <c r="AB145" s="31">
        <f t="shared" si="106"/>
        <v>-4.5145306418141748</v>
      </c>
      <c r="AC145" s="31">
        <f t="shared" si="118"/>
        <v>1.2335929154259362E-6</v>
      </c>
      <c r="AD145" s="31">
        <f t="shared" si="107"/>
        <v>3.0536299008063553E-2</v>
      </c>
      <c r="AE145" s="31">
        <f t="shared" si="119"/>
        <v>-11.135325392063173</v>
      </c>
      <c r="AF145" s="31">
        <f t="shared" si="120"/>
        <v>-83.857050178669354</v>
      </c>
      <c r="AG145" s="31">
        <f t="shared" si="99"/>
        <v>92.110410468749379</v>
      </c>
      <c r="AH145" s="31">
        <f t="shared" si="108"/>
        <v>-103.00809334202856</v>
      </c>
      <c r="AI145" s="31">
        <f t="shared" si="109"/>
        <v>-89.999594754719894</v>
      </c>
      <c r="AJ145" s="31">
        <f t="shared" si="121"/>
        <v>30.95213940017512</v>
      </c>
      <c r="AK145" s="31">
        <f t="shared" si="110"/>
        <v>88.376045668112255</v>
      </c>
      <c r="AL145" s="32">
        <f t="shared" si="111"/>
        <v>-2.3820793415267383E-2</v>
      </c>
      <c r="AM145" s="31">
        <f t="shared" si="112"/>
        <v>-4.2414081190723758</v>
      </c>
      <c r="AN145" s="31">
        <f t="shared" si="122"/>
        <v>20.030635733480672</v>
      </c>
      <c r="AO145" s="31">
        <f t="shared" si="123"/>
        <v>-5.8649572056800148</v>
      </c>
      <c r="AP145" s="30">
        <f t="shared" si="100"/>
        <v>23.609121289162623</v>
      </c>
      <c r="AQ145" s="30">
        <f t="shared" si="101"/>
        <v>-29.542425094393248</v>
      </c>
      <c r="AR145" s="31">
        <f t="shared" si="124"/>
        <v>2.9620065361868733</v>
      </c>
      <c r="AS145" s="33">
        <f t="shared" si="125"/>
        <v>-89.722007384349368</v>
      </c>
      <c r="AT145" s="31">
        <f t="shared" si="113"/>
        <v>2.8721529263775615E-11</v>
      </c>
      <c r="AU145" s="31">
        <f t="shared" si="114"/>
        <v>1.4734752894820884E-4</v>
      </c>
      <c r="AV145" s="32">
        <f t="shared" si="115"/>
        <v>-3.0858478929705245E-14</v>
      </c>
      <c r="AW145" s="31">
        <f t="shared" si="116"/>
        <v>-4.9115842982844448E-6</v>
      </c>
      <c r="AX145" s="34">
        <f t="shared" si="126"/>
        <v>2.8690670784845908E-11</v>
      </c>
      <c r="AY145" s="35">
        <f t="shared" si="127"/>
        <v>1.4243594464992439E-4</v>
      </c>
      <c r="AZ145" s="10">
        <f t="shared" si="128"/>
        <v>2.9620065362155641</v>
      </c>
      <c r="BA145" s="10">
        <f t="shared" si="129"/>
        <v>-89.721864948404715</v>
      </c>
      <c r="BB145" s="10">
        <f t="shared" si="130"/>
        <v>90.278135051595285</v>
      </c>
      <c r="BC145" s="48"/>
      <c r="BD145" s="46">
        <f t="shared" si="131"/>
        <v>3</v>
      </c>
      <c r="BE145" s="46">
        <f t="shared" si="132"/>
        <v>-90</v>
      </c>
      <c r="BF145" s="46">
        <f t="shared" si="133"/>
        <v>90</v>
      </c>
    </row>
    <row r="146" spans="22:58" x14ac:dyDescent="0.3">
      <c r="V146" s="29">
        <v>2.42</v>
      </c>
      <c r="W146" s="38">
        <f t="shared" si="117"/>
        <v>2630.2679918953818</v>
      </c>
      <c r="X146" s="30">
        <f t="shared" si="102"/>
        <v>3.5218251811136261</v>
      </c>
      <c r="Y146" s="31">
        <f t="shared" si="103"/>
        <v>-14.877489978875984</v>
      </c>
      <c r="Z146" s="31">
        <f t="shared" si="104"/>
        <v>-79.60962674186716</v>
      </c>
      <c r="AA146" s="31">
        <f t="shared" si="105"/>
        <v>2.8258602849661849E-2</v>
      </c>
      <c r="AB146" s="31">
        <f t="shared" si="106"/>
        <v>-4.6192376443539596</v>
      </c>
      <c r="AC146" s="31">
        <f t="shared" si="118"/>
        <v>1.2917303487810252E-6</v>
      </c>
      <c r="AD146" s="31">
        <f t="shared" si="107"/>
        <v>3.1247580645707779E-2</v>
      </c>
      <c r="AE146" s="31">
        <f t="shared" si="119"/>
        <v>-11.327404903182348</v>
      </c>
      <c r="AF146" s="31">
        <f t="shared" si="120"/>
        <v>-84.197616805575407</v>
      </c>
      <c r="AG146" s="31">
        <f t="shared" si="99"/>
        <v>92.110410468749379</v>
      </c>
      <c r="AH146" s="31">
        <f t="shared" si="108"/>
        <v>-103.20809334201877</v>
      </c>
      <c r="AI146" s="31">
        <f t="shared" si="109"/>
        <v>-89.999603979228681</v>
      </c>
      <c r="AJ146" s="31">
        <f t="shared" si="121"/>
        <v>31.151982413684628</v>
      </c>
      <c r="AK146" s="31">
        <f t="shared" si="110"/>
        <v>88.412992257752009</v>
      </c>
      <c r="AL146" s="32">
        <f t="shared" si="111"/>
        <v>-2.4940215357053402E-2</v>
      </c>
      <c r="AM146" s="31">
        <f t="shared" si="112"/>
        <v>-4.3398300375162524</v>
      </c>
      <c r="AN146" s="31">
        <f t="shared" si="122"/>
        <v>20.029359325058184</v>
      </c>
      <c r="AO146" s="31">
        <f t="shared" si="123"/>
        <v>-5.9264417589929241</v>
      </c>
      <c r="AP146" s="30">
        <f t="shared" si="100"/>
        <v>23.609121289162623</v>
      </c>
      <c r="AQ146" s="30">
        <f t="shared" si="101"/>
        <v>-29.542425094393248</v>
      </c>
      <c r="AR146" s="31">
        <f t="shared" si="124"/>
        <v>2.768650616645207</v>
      </c>
      <c r="AS146" s="33">
        <f t="shared" si="125"/>
        <v>-90.12405856456833</v>
      </c>
      <c r="AT146" s="31">
        <f t="shared" si="113"/>
        <v>3.0075445026811846E-11</v>
      </c>
      <c r="AU146" s="31">
        <f t="shared" si="114"/>
        <v>1.5077969380257185E-4</v>
      </c>
      <c r="AV146" s="32">
        <f t="shared" si="115"/>
        <v>-3.4715788795918406E-14</v>
      </c>
      <c r="AW146" s="31">
        <f t="shared" si="116"/>
        <v>-5.0259897934306514E-6</v>
      </c>
      <c r="AX146" s="34">
        <f t="shared" si="126"/>
        <v>3.004072923801593E-11</v>
      </c>
      <c r="AY146" s="35">
        <f t="shared" si="127"/>
        <v>1.457537040091412E-4</v>
      </c>
      <c r="AZ146" s="10">
        <f t="shared" si="128"/>
        <v>2.7686506166752478</v>
      </c>
      <c r="BA146" s="10">
        <f t="shared" si="129"/>
        <v>-90.123912810864326</v>
      </c>
      <c r="BB146" s="10">
        <f t="shared" si="130"/>
        <v>89.876087189135674</v>
      </c>
      <c r="BC146" s="37"/>
      <c r="BD146" s="46">
        <f t="shared" si="131"/>
        <v>3</v>
      </c>
      <c r="BE146" s="46">
        <f t="shared" si="132"/>
        <v>-90</v>
      </c>
      <c r="BF146" s="46">
        <f t="shared" si="133"/>
        <v>90</v>
      </c>
    </row>
    <row r="147" spans="22:58" x14ac:dyDescent="0.3">
      <c r="V147" s="29">
        <v>2.4300000000000002</v>
      </c>
      <c r="W147" s="36">
        <f t="shared" si="117"/>
        <v>2691.5348039269179</v>
      </c>
      <c r="X147" s="30">
        <f t="shared" si="102"/>
        <v>3.5218251811136261</v>
      </c>
      <c r="Y147" s="31">
        <f t="shared" si="103"/>
        <v>-15.071127337186258</v>
      </c>
      <c r="Z147" s="31">
        <f t="shared" si="104"/>
        <v>-79.841159283688995</v>
      </c>
      <c r="AA147" s="31">
        <f t="shared" si="105"/>
        <v>2.9585863494714894E-2</v>
      </c>
      <c r="AB147" s="31">
        <f t="shared" si="106"/>
        <v>-4.7263515808672638</v>
      </c>
      <c r="AC147" s="31">
        <f t="shared" si="118"/>
        <v>1.3526077153081818E-6</v>
      </c>
      <c r="AD147" s="31">
        <f t="shared" si="107"/>
        <v>3.1975430151074985E-2</v>
      </c>
      <c r="AE147" s="31">
        <f t="shared" si="119"/>
        <v>-11.519714939970202</v>
      </c>
      <c r="AF147" s="31">
        <f t="shared" si="120"/>
        <v>-84.535535434405176</v>
      </c>
      <c r="AG147" s="31">
        <f t="shared" si="99"/>
        <v>92.110410468749379</v>
      </c>
      <c r="AH147" s="31">
        <f t="shared" si="108"/>
        <v>-103.40809334200944</v>
      </c>
      <c r="AI147" s="31">
        <f t="shared" si="109"/>
        <v>-89.999612993761986</v>
      </c>
      <c r="AJ147" s="31">
        <f t="shared" si="121"/>
        <v>31.351832487452622</v>
      </c>
      <c r="AK147" s="31">
        <f t="shared" si="110"/>
        <v>88.44909911602295</v>
      </c>
      <c r="AL147" s="32">
        <f t="shared" si="111"/>
        <v>-2.6112084855588906E-2</v>
      </c>
      <c r="AM147" s="31">
        <f t="shared" si="112"/>
        <v>-4.440517934818847</v>
      </c>
      <c r="AN147" s="31">
        <f t="shared" si="122"/>
        <v>20.028037529336974</v>
      </c>
      <c r="AO147" s="31">
        <f t="shared" si="123"/>
        <v>-5.9910318125578828</v>
      </c>
      <c r="AP147" s="30">
        <f t="shared" si="100"/>
        <v>23.609121289162623</v>
      </c>
      <c r="AQ147" s="30">
        <f t="shared" si="101"/>
        <v>-29.542425094393248</v>
      </c>
      <c r="AR147" s="31">
        <f t="shared" si="124"/>
        <v>2.5750187841361445</v>
      </c>
      <c r="AS147" s="33">
        <f t="shared" si="125"/>
        <v>-90.526567246963054</v>
      </c>
      <c r="AT147" s="31">
        <f t="shared" si="113"/>
        <v>3.1494935057573255E-11</v>
      </c>
      <c r="AU147" s="31">
        <f t="shared" si="114"/>
        <v>1.5429180404639297E-4</v>
      </c>
      <c r="AV147" s="32">
        <f t="shared" si="115"/>
        <v>-3.4715788795918406E-14</v>
      </c>
      <c r="AW147" s="31">
        <f t="shared" si="116"/>
        <v>-5.1430601348921844E-6</v>
      </c>
      <c r="AX147" s="34">
        <f t="shared" si="126"/>
        <v>3.1460219268777339E-11</v>
      </c>
      <c r="AY147" s="35">
        <f t="shared" si="127"/>
        <v>1.491487439115008E-4</v>
      </c>
      <c r="AZ147" s="10">
        <f t="shared" si="128"/>
        <v>2.5750187841676047</v>
      </c>
      <c r="BA147" s="10">
        <f t="shared" si="129"/>
        <v>-90.526418098219139</v>
      </c>
      <c r="BB147" s="10">
        <f t="shared" si="130"/>
        <v>89.473581901780861</v>
      </c>
      <c r="BC147" s="48"/>
      <c r="BD147" s="46">
        <f t="shared" si="131"/>
        <v>3</v>
      </c>
      <c r="BE147" s="46">
        <f t="shared" si="132"/>
        <v>-91</v>
      </c>
      <c r="BF147" s="46">
        <f t="shared" si="133"/>
        <v>89</v>
      </c>
    </row>
    <row r="148" spans="22:58" x14ac:dyDescent="0.3">
      <c r="V148" s="29">
        <v>2.44</v>
      </c>
      <c r="W148" s="38">
        <f t="shared" si="117"/>
        <v>2754.2287033381681</v>
      </c>
      <c r="X148" s="30">
        <f t="shared" si="102"/>
        <v>3.5218251811136261</v>
      </c>
      <c r="Y148" s="31">
        <f t="shared" si="103"/>
        <v>-15.265042347427293</v>
      </c>
      <c r="Z148" s="31">
        <f t="shared" si="104"/>
        <v>-80.067745961143956</v>
      </c>
      <c r="AA148" s="31">
        <f t="shared" si="105"/>
        <v>3.0975241390189253E-2</v>
      </c>
      <c r="AB148" s="31">
        <f t="shared" si="106"/>
        <v>-4.8359262480105141</v>
      </c>
      <c r="AC148" s="31">
        <f t="shared" si="118"/>
        <v>1.4163541422338215E-6</v>
      </c>
      <c r="AD148" s="31">
        <f t="shared" si="107"/>
        <v>3.272023343866684E-2</v>
      </c>
      <c r="AE148" s="31">
        <f t="shared" si="119"/>
        <v>-11.712240508569336</v>
      </c>
      <c r="AF148" s="31">
        <f t="shared" si="120"/>
        <v>-84.870951975715798</v>
      </c>
      <c r="AG148" s="31">
        <f t="shared" si="99"/>
        <v>92.110410468749379</v>
      </c>
      <c r="AH148" s="31">
        <f t="shared" si="108"/>
        <v>-103.60809334200054</v>
      </c>
      <c r="AI148" s="31">
        <f t="shared" si="109"/>
        <v>-89.999621803099473</v>
      </c>
      <c r="AJ148" s="31">
        <f t="shared" si="121"/>
        <v>31.55168930418089</v>
      </c>
      <c r="AK148" s="31">
        <f t="shared" si="110"/>
        <v>88.484385272480282</v>
      </c>
      <c r="AL148" s="32">
        <f t="shared" si="111"/>
        <v>-2.7338844042548039E-2</v>
      </c>
      <c r="AM148" s="31">
        <f t="shared" si="112"/>
        <v>-4.5435227080683642</v>
      </c>
      <c r="AN148" s="31">
        <f t="shared" si="122"/>
        <v>20.026667586887179</v>
      </c>
      <c r="AO148" s="31">
        <f t="shared" si="123"/>
        <v>-6.0587592386875553</v>
      </c>
      <c r="AP148" s="30">
        <f t="shared" si="100"/>
        <v>23.609121289162623</v>
      </c>
      <c r="AQ148" s="30">
        <f t="shared" si="101"/>
        <v>-29.542425094393248</v>
      </c>
      <c r="AR148" s="31">
        <f t="shared" si="124"/>
        <v>2.3811232730872156</v>
      </c>
      <c r="AS148" s="33">
        <f t="shared" si="125"/>
        <v>-90.929711214403355</v>
      </c>
      <c r="AT148" s="31">
        <f t="shared" si="113"/>
        <v>3.297807070112671E-11</v>
      </c>
      <c r="AU148" s="31">
        <f t="shared" si="114"/>
        <v>1.5788572184701123E-4</v>
      </c>
      <c r="AV148" s="32">
        <f t="shared" si="115"/>
        <v>-3.6644443729024983E-14</v>
      </c>
      <c r="AW148" s="31">
        <f t="shared" si="116"/>
        <v>-5.2628573949136803E-6</v>
      </c>
      <c r="AX148" s="34">
        <f t="shared" si="126"/>
        <v>3.2941426257397682E-11</v>
      </c>
      <c r="AY148" s="35">
        <f t="shared" si="127"/>
        <v>1.5262286445209754E-4</v>
      </c>
      <c r="AZ148" s="10">
        <f t="shared" si="128"/>
        <v>2.3811232731201568</v>
      </c>
      <c r="BA148" s="10">
        <f t="shared" si="129"/>
        <v>-90.929558591538907</v>
      </c>
      <c r="BB148" s="10">
        <f t="shared" si="130"/>
        <v>89.070441408461093</v>
      </c>
      <c r="BC148" s="37"/>
      <c r="BD148" s="46">
        <f t="shared" si="131"/>
        <v>2</v>
      </c>
      <c r="BE148" s="46">
        <f t="shared" si="132"/>
        <v>-91</v>
      </c>
      <c r="BF148" s="46">
        <f t="shared" si="133"/>
        <v>89</v>
      </c>
    </row>
    <row r="149" spans="22:58" x14ac:dyDescent="0.3">
      <c r="V149" s="29">
        <v>2.4500000000000002</v>
      </c>
      <c r="W149" s="36">
        <f t="shared" si="117"/>
        <v>2818.3829312644552</v>
      </c>
      <c r="X149" s="30">
        <f t="shared" si="102"/>
        <v>3.5218251811136261</v>
      </c>
      <c r="Y149" s="31">
        <f t="shared" si="103"/>
        <v>-15.459223257635326</v>
      </c>
      <c r="Z149" s="31">
        <f t="shared" si="104"/>
        <v>-80.28947854976073</v>
      </c>
      <c r="AA149" s="31">
        <f t="shared" si="105"/>
        <v>3.2429622405905904E-2</v>
      </c>
      <c r="AB149" s="31">
        <f t="shared" si="106"/>
        <v>-4.9480165358531485</v>
      </c>
      <c r="AC149" s="31">
        <f t="shared" si="118"/>
        <v>1.483104845540394E-6</v>
      </c>
      <c r="AD149" s="31">
        <f t="shared" si="107"/>
        <v>3.3482385412037671E-2</v>
      </c>
      <c r="AE149" s="31">
        <f t="shared" si="119"/>
        <v>-11.904966971010948</v>
      </c>
      <c r="AF149" s="31">
        <f t="shared" si="120"/>
        <v>-85.204012700201829</v>
      </c>
      <c r="AG149" s="31">
        <f t="shared" si="99"/>
        <v>92.110410468749379</v>
      </c>
      <c r="AH149" s="31">
        <f t="shared" si="108"/>
        <v>-103.80809334199201</v>
      </c>
      <c r="AI149" s="31">
        <f t="shared" si="109"/>
        <v>-89.999630411911951</v>
      </c>
      <c r="AJ149" s="31">
        <f t="shared" si="121"/>
        <v>31.751552560811081</v>
      </c>
      <c r="AK149" s="31">
        <f t="shared" si="110"/>
        <v>88.51886932918238</v>
      </c>
      <c r="AL149" s="32">
        <f t="shared" si="111"/>
        <v>-2.8623047310517586E-2</v>
      </c>
      <c r="AM149" s="31">
        <f t="shared" si="112"/>
        <v>-4.6488963069923619</v>
      </c>
      <c r="AN149" s="31">
        <f t="shared" si="122"/>
        <v>20.025246640257937</v>
      </c>
      <c r="AO149" s="31">
        <f t="shared" si="123"/>
        <v>-6.1296573897219337</v>
      </c>
      <c r="AP149" s="30">
        <f t="shared" si="100"/>
        <v>23.609121289162623</v>
      </c>
      <c r="AQ149" s="30">
        <f t="shared" si="101"/>
        <v>-29.542425094393248</v>
      </c>
      <c r="AR149" s="31">
        <f t="shared" si="124"/>
        <v>2.1869758640163646</v>
      </c>
      <c r="AS149" s="33">
        <f t="shared" si="125"/>
        <v>-91.333670089923757</v>
      </c>
      <c r="AT149" s="31">
        <f t="shared" si="113"/>
        <v>3.4532566577204567E-11</v>
      </c>
      <c r="AU149" s="31">
        <f t="shared" si="114"/>
        <v>1.6156335274721564E-4</v>
      </c>
      <c r="AV149" s="32">
        <f t="shared" si="115"/>
        <v>-3.8573098662131572E-14</v>
      </c>
      <c r="AW149" s="31">
        <f t="shared" si="116"/>
        <v>-5.3854450915881131E-6</v>
      </c>
      <c r="AX149" s="34">
        <f t="shared" si="126"/>
        <v>3.4493993478542434E-11</v>
      </c>
      <c r="AY149" s="35">
        <f t="shared" si="127"/>
        <v>1.5617790765562754E-4</v>
      </c>
      <c r="AZ149" s="10">
        <f t="shared" si="128"/>
        <v>2.1869758640508588</v>
      </c>
      <c r="BA149" s="10">
        <f t="shared" si="129"/>
        <v>-91.333513912016102</v>
      </c>
      <c r="BB149" s="10">
        <f t="shared" si="130"/>
        <v>88.666486087983898</v>
      </c>
      <c r="BC149" s="48"/>
      <c r="BD149" s="46">
        <f t="shared" si="131"/>
        <v>2</v>
      </c>
      <c r="BE149" s="46">
        <f t="shared" si="132"/>
        <v>-91</v>
      </c>
      <c r="BF149" s="46">
        <f t="shared" si="133"/>
        <v>89</v>
      </c>
    </row>
    <row r="150" spans="22:58" x14ac:dyDescent="0.3">
      <c r="V150" s="29">
        <v>2.46</v>
      </c>
      <c r="W150" s="38">
        <f t="shared" si="117"/>
        <v>2884.0315031266073</v>
      </c>
      <c r="X150" s="30">
        <f t="shared" si="102"/>
        <v>3.5218251811136261</v>
      </c>
      <c r="Y150" s="31">
        <f t="shared" si="103"/>
        <v>-15.653658782069627</v>
      </c>
      <c r="Z150" s="31">
        <f t="shared" si="104"/>
        <v>-80.506448035384878</v>
      </c>
      <c r="AA150" s="31">
        <f t="shared" si="105"/>
        <v>3.3952024447375787E-2</v>
      </c>
      <c r="AB150" s="31">
        <f t="shared" si="106"/>
        <v>-5.0626784422324747</v>
      </c>
      <c r="AC150" s="31">
        <f t="shared" si="118"/>
        <v>1.5530014115492709E-6</v>
      </c>
      <c r="AD150" s="31">
        <f t="shared" si="107"/>
        <v>3.4262290173172533E-2</v>
      </c>
      <c r="AE150" s="31">
        <f t="shared" si="119"/>
        <v>-12.097880023507214</v>
      </c>
      <c r="AF150" s="31">
        <f t="shared" si="120"/>
        <v>-85.534864187444171</v>
      </c>
      <c r="AG150" s="31">
        <f t="shared" si="99"/>
        <v>92.110410468749379</v>
      </c>
      <c r="AH150" s="31">
        <f t="shared" si="108"/>
        <v>-104.00809334198388</v>
      </c>
      <c r="AI150" s="31">
        <f t="shared" si="109"/>
        <v>-89.999638824763935</v>
      </c>
      <c r="AJ150" s="31">
        <f t="shared" si="121"/>
        <v>31.951421967887374</v>
      </c>
      <c r="AK150" s="31">
        <f t="shared" si="110"/>
        <v>88.552569470044432</v>
      </c>
      <c r="AL150" s="32">
        <f t="shared" si="111"/>
        <v>-2.996736633430485E-2</v>
      </c>
      <c r="AM150" s="31">
        <f t="shared" si="112"/>
        <v>-4.7566917491960421</v>
      </c>
      <c r="AN150" s="31">
        <f t="shared" si="122"/>
        <v>20.023771728318568</v>
      </c>
      <c r="AO150" s="31">
        <f t="shared" si="123"/>
        <v>-6.2037611039155447</v>
      </c>
      <c r="AP150" s="30">
        <f t="shared" si="100"/>
        <v>23.609121289162623</v>
      </c>
      <c r="AQ150" s="30">
        <f t="shared" si="101"/>
        <v>-29.542425094393248</v>
      </c>
      <c r="AR150" s="31">
        <f t="shared" si="124"/>
        <v>1.9925878995807302</v>
      </c>
      <c r="AS150" s="33">
        <f t="shared" si="125"/>
        <v>-91.73862529135971</v>
      </c>
      <c r="AT150" s="31">
        <f t="shared" si="113"/>
        <v>3.6158422685806794E-11</v>
      </c>
      <c r="AU150" s="31">
        <f t="shared" si="114"/>
        <v>1.6532664667558866E-4</v>
      </c>
      <c r="AV150" s="32">
        <f t="shared" si="115"/>
        <v>-4.0501753595238149E-14</v>
      </c>
      <c r="AW150" s="31">
        <f t="shared" si="116"/>
        <v>-5.5108882225349003E-6</v>
      </c>
      <c r="AX150" s="34">
        <f t="shared" si="126"/>
        <v>3.6117920932211556E-11</v>
      </c>
      <c r="AY150" s="35">
        <f t="shared" si="127"/>
        <v>1.5981575845305375E-4</v>
      </c>
      <c r="AZ150" s="10">
        <f t="shared" si="128"/>
        <v>1.9925878996168482</v>
      </c>
      <c r="BA150" s="10">
        <f t="shared" si="129"/>
        <v>-91.738465475601259</v>
      </c>
      <c r="BB150" s="10">
        <f t="shared" si="130"/>
        <v>88.261534524398741</v>
      </c>
      <c r="BC150" s="37"/>
      <c r="BD150" s="46">
        <f t="shared" si="131"/>
        <v>2</v>
      </c>
      <c r="BE150" s="46">
        <f t="shared" si="132"/>
        <v>-92</v>
      </c>
      <c r="BF150" s="46">
        <f t="shared" si="133"/>
        <v>88</v>
      </c>
    </row>
    <row r="151" spans="22:58" x14ac:dyDescent="0.3">
      <c r="V151" s="29">
        <v>2.4700000000000002</v>
      </c>
      <c r="W151" s="36">
        <f t="shared" si="117"/>
        <v>2951.2092266663894</v>
      </c>
      <c r="X151" s="30">
        <f t="shared" si="102"/>
        <v>3.5218251811136261</v>
      </c>
      <c r="Y151" s="31">
        <f t="shared" si="103"/>
        <v>-15.848338085398041</v>
      </c>
      <c r="Z151" s="31">
        <f t="shared" si="104"/>
        <v>-80.718744554690232</v>
      </c>
      <c r="AA151" s="31">
        <f t="shared" si="105"/>
        <v>3.5545603301904448E-2</v>
      </c>
      <c r="AB151" s="31">
        <f t="shared" si="106"/>
        <v>-5.1799690866846957</v>
      </c>
      <c r="AC151" s="31">
        <f t="shared" si="118"/>
        <v>1.6261920977901143E-6</v>
      </c>
      <c r="AD151" s="31">
        <f t="shared" si="107"/>
        <v>3.5060361236742381E-2</v>
      </c>
      <c r="AE151" s="31">
        <f t="shared" si="119"/>
        <v>-12.29096567479041</v>
      </c>
      <c r="AF151" s="31">
        <f t="shared" si="120"/>
        <v>-85.86365328013818</v>
      </c>
      <c r="AG151" s="31">
        <f t="shared" si="99"/>
        <v>92.110410468749379</v>
      </c>
      <c r="AH151" s="31">
        <f t="shared" si="108"/>
        <v>-104.20809334197612</v>
      </c>
      <c r="AI151" s="31">
        <f t="shared" si="109"/>
        <v>-89.999647046116038</v>
      </c>
      <c r="AJ151" s="31">
        <f t="shared" si="121"/>
        <v>32.151297248947529</v>
      </c>
      <c r="AK151" s="31">
        <f t="shared" si="110"/>
        <v>88.585503470004241</v>
      </c>
      <c r="AL151" s="32">
        <f t="shared" si="111"/>
        <v>-3.1374595303490363E-2</v>
      </c>
      <c r="AM151" s="31">
        <f t="shared" si="112"/>
        <v>-4.8669631351187119</v>
      </c>
      <c r="AN151" s="31">
        <f t="shared" si="122"/>
        <v>20.022239780417294</v>
      </c>
      <c r="AO151" s="31">
        <f t="shared" si="123"/>
        <v>-6.2811067112305095</v>
      </c>
      <c r="AP151" s="30">
        <f t="shared" si="100"/>
        <v>23.609121289162623</v>
      </c>
      <c r="AQ151" s="30">
        <f t="shared" si="101"/>
        <v>-29.542425094393248</v>
      </c>
      <c r="AR151" s="31">
        <f t="shared" si="124"/>
        <v>1.7979703003962584</v>
      </c>
      <c r="AS151" s="33">
        <f t="shared" si="125"/>
        <v>-92.144759991368687</v>
      </c>
      <c r="AT151" s="31">
        <f t="shared" si="113"/>
        <v>3.7863353646665739E-11</v>
      </c>
      <c r="AU151" s="31">
        <f t="shared" si="114"/>
        <v>1.691775989803841E-4</v>
      </c>
      <c r="AV151" s="32">
        <f t="shared" si="115"/>
        <v>-4.2430408528344739E-14</v>
      </c>
      <c r="AW151" s="31">
        <f t="shared" si="116"/>
        <v>-5.6392532993625077E-6</v>
      </c>
      <c r="AX151" s="34">
        <f t="shared" si="126"/>
        <v>3.7820923238137396E-11</v>
      </c>
      <c r="AY151" s="35">
        <f t="shared" si="127"/>
        <v>1.6353834568102159E-4</v>
      </c>
      <c r="AZ151" s="10">
        <f t="shared" si="128"/>
        <v>1.7979703004340792</v>
      </c>
      <c r="BA151" s="10">
        <f t="shared" si="129"/>
        <v>-92.144596453023013</v>
      </c>
      <c r="BB151" s="10">
        <f t="shared" si="130"/>
        <v>87.855403546976987</v>
      </c>
      <c r="BC151" s="48"/>
      <c r="BD151" s="46">
        <f t="shared" si="131"/>
        <v>2</v>
      </c>
      <c r="BE151" s="46">
        <f t="shared" si="132"/>
        <v>-92</v>
      </c>
      <c r="BF151" s="46">
        <f t="shared" si="133"/>
        <v>88</v>
      </c>
    </row>
    <row r="152" spans="22:58" x14ac:dyDescent="0.3">
      <c r="V152" s="29">
        <v>2.48</v>
      </c>
      <c r="W152" s="38">
        <f t="shared" si="117"/>
        <v>3019.9517204020167</v>
      </c>
      <c r="X152" s="30">
        <f t="shared" si="102"/>
        <v>3.5218251811136261</v>
      </c>
      <c r="Y152" s="31">
        <f t="shared" si="103"/>
        <v>-16.043250767182251</v>
      </c>
      <c r="Z152" s="31">
        <f t="shared" si="104"/>
        <v>-80.926457341271657</v>
      </c>
      <c r="AA152" s="31">
        <f t="shared" si="105"/>
        <v>3.7213658724842218E-2</v>
      </c>
      <c r="AB152" s="31">
        <f t="shared" si="106"/>
        <v>-5.2999467238922966</v>
      </c>
      <c r="AC152" s="31">
        <f t="shared" si="118"/>
        <v>1.7028321550853664E-6</v>
      </c>
      <c r="AD152" s="31">
        <f t="shared" si="107"/>
        <v>3.5877021749349314E-2</v>
      </c>
      <c r="AE152" s="31">
        <f t="shared" si="119"/>
        <v>-12.484210224511626</v>
      </c>
      <c r="AF152" s="31">
        <f t="shared" si="120"/>
        <v>-86.190527043414605</v>
      </c>
      <c r="AG152" s="31">
        <f t="shared" si="99"/>
        <v>92.110410468749379</v>
      </c>
      <c r="AH152" s="31">
        <f t="shared" si="108"/>
        <v>-104.40809334196869</v>
      </c>
      <c r="AI152" s="31">
        <f t="shared" si="109"/>
        <v>-89.999655080327315</v>
      </c>
      <c r="AJ152" s="31">
        <f t="shared" si="121"/>
        <v>32.351178139941084</v>
      </c>
      <c r="AK152" s="31">
        <f t="shared" si="110"/>
        <v>88.617688704002759</v>
      </c>
      <c r="AL152" s="32">
        <f t="shared" si="111"/>
        <v>-3.2847656373784583E-2</v>
      </c>
      <c r="AM152" s="31">
        <f t="shared" si="112"/>
        <v>-4.9797656626594895</v>
      </c>
      <c r="AN152" s="31">
        <f t="shared" si="122"/>
        <v>20.020647610347982</v>
      </c>
      <c r="AO152" s="31">
        <f t="shared" si="123"/>
        <v>-6.3617320389840453</v>
      </c>
      <c r="AP152" s="30">
        <f t="shared" si="100"/>
        <v>23.609121289162623</v>
      </c>
      <c r="AQ152" s="30">
        <f t="shared" si="101"/>
        <v>-29.542425094393248</v>
      </c>
      <c r="AR152" s="31">
        <f t="shared" si="124"/>
        <v>1.6031335806057321</v>
      </c>
      <c r="AS152" s="33">
        <f t="shared" si="125"/>
        <v>-92.552259082398649</v>
      </c>
      <c r="AT152" s="31">
        <f t="shared" si="113"/>
        <v>3.9649288114714457E-11</v>
      </c>
      <c r="AU152" s="31">
        <f t="shared" si="114"/>
        <v>1.7311825148748683E-4</v>
      </c>
      <c r="AV152" s="32">
        <f t="shared" si="115"/>
        <v>-4.4359063461451322E-14</v>
      </c>
      <c r="AW152" s="31">
        <f t="shared" si="116"/>
        <v>-5.7706083829337678E-6</v>
      </c>
      <c r="AX152" s="34">
        <f t="shared" si="126"/>
        <v>3.9604929051253009E-11</v>
      </c>
      <c r="AY152" s="35">
        <f t="shared" si="127"/>
        <v>1.6734764310455307E-4</v>
      </c>
      <c r="AZ152" s="10">
        <f t="shared" si="128"/>
        <v>1.6031335806453371</v>
      </c>
      <c r="BA152" s="10">
        <f t="shared" si="129"/>
        <v>-92.55209173475555</v>
      </c>
      <c r="BB152" s="10">
        <f t="shared" si="130"/>
        <v>87.44790826524445</v>
      </c>
      <c r="BC152" s="37"/>
      <c r="BD152" s="46">
        <f t="shared" si="131"/>
        <v>2</v>
      </c>
      <c r="BE152" s="46">
        <f t="shared" si="132"/>
        <v>-93</v>
      </c>
      <c r="BF152" s="46">
        <f t="shared" si="133"/>
        <v>87</v>
      </c>
    </row>
    <row r="153" spans="22:58" x14ac:dyDescent="0.3">
      <c r="V153" s="29">
        <v>2.4900000000000002</v>
      </c>
      <c r="W153" s="36">
        <f t="shared" si="117"/>
        <v>3090.2954325135938</v>
      </c>
      <c r="X153" s="30">
        <f t="shared" si="102"/>
        <v>3.5218251811136261</v>
      </c>
      <c r="Y153" s="31">
        <f t="shared" si="103"/>
        <v>-16.23838684668042</v>
      </c>
      <c r="Z153" s="31">
        <f t="shared" si="104"/>
        <v>-81.129674677003791</v>
      </c>
      <c r="AA153" s="31">
        <f t="shared" si="105"/>
        <v>3.8959640774011726E-2</v>
      </c>
      <c r="AB153" s="31">
        <f t="shared" si="106"/>
        <v>-5.4226707565837051</v>
      </c>
      <c r="AC153" s="31">
        <f t="shared" si="118"/>
        <v>1.7830841457773523E-6</v>
      </c>
      <c r="AD153" s="31">
        <f t="shared" si="107"/>
        <v>3.6712704713878982E-2</v>
      </c>
      <c r="AE153" s="31">
        <f t="shared" si="119"/>
        <v>-12.677600241708635</v>
      </c>
      <c r="AF153" s="31">
        <f t="shared" si="120"/>
        <v>-86.515632728873612</v>
      </c>
      <c r="AG153" s="31">
        <f t="shared" si="99"/>
        <v>92.110410468749379</v>
      </c>
      <c r="AH153" s="31">
        <f t="shared" si="108"/>
        <v>-104.60809334196162</v>
      </c>
      <c r="AI153" s="31">
        <f t="shared" si="109"/>
        <v>-89.99966293165761</v>
      </c>
      <c r="AJ153" s="31">
        <f t="shared" si="121"/>
        <v>32.551064388673495</v>
      </c>
      <c r="AK153" s="31">
        <f t="shared" si="110"/>
        <v>88.649142155782144</v>
      </c>
      <c r="AL153" s="32">
        <f t="shared" si="111"/>
        <v>-3.4389605344958565E-2</v>
      </c>
      <c r="AM153" s="31">
        <f t="shared" si="112"/>
        <v>-5.0951556414196739</v>
      </c>
      <c r="AN153" s="31">
        <f t="shared" si="122"/>
        <v>20.018991910116295</v>
      </c>
      <c r="AO153" s="31">
        <f t="shared" si="123"/>
        <v>-6.4456764172951404</v>
      </c>
      <c r="AP153" s="30">
        <f t="shared" si="100"/>
        <v>23.609121289162623</v>
      </c>
      <c r="AQ153" s="30">
        <f t="shared" si="101"/>
        <v>-29.542425094393248</v>
      </c>
      <c r="AR153" s="31">
        <f t="shared" si="124"/>
        <v>1.4080878631770339</v>
      </c>
      <c r="AS153" s="33">
        <f t="shared" si="125"/>
        <v>-92.961309146168759</v>
      </c>
      <c r="AT153" s="31">
        <f t="shared" si="113"/>
        <v>4.1516226089952901E-11</v>
      </c>
      <c r="AU153" s="31">
        <f t="shared" si="114"/>
        <v>1.7715069358301727E-4</v>
      </c>
      <c r="AV153" s="32">
        <f t="shared" si="115"/>
        <v>-4.6287718394557899E-14</v>
      </c>
      <c r="AW153" s="31">
        <f t="shared" si="116"/>
        <v>-5.9050231194527034E-6</v>
      </c>
      <c r="AX153" s="34">
        <f t="shared" si="126"/>
        <v>4.1469938371558341E-11</v>
      </c>
      <c r="AY153" s="35">
        <f t="shared" si="127"/>
        <v>1.7124567046356457E-4</v>
      </c>
      <c r="AZ153" s="10">
        <f t="shared" si="128"/>
        <v>1.4080878632185039</v>
      </c>
      <c r="BA153" s="10">
        <f t="shared" si="129"/>
        <v>-92.961137900498301</v>
      </c>
      <c r="BB153" s="10">
        <f t="shared" si="130"/>
        <v>87.038862099501699</v>
      </c>
      <c r="BC153" s="48"/>
      <c r="BD153" s="46">
        <f t="shared" si="131"/>
        <v>1</v>
      </c>
      <c r="BE153" s="46">
        <f t="shared" si="132"/>
        <v>-93</v>
      </c>
      <c r="BF153" s="46">
        <f t="shared" si="133"/>
        <v>87</v>
      </c>
    </row>
    <row r="154" spans="22:58" x14ac:dyDescent="0.3">
      <c r="V154" s="29">
        <v>2.5</v>
      </c>
      <c r="W154" s="38">
        <f t="shared" si="117"/>
        <v>3162.2776601683827</v>
      </c>
      <c r="X154" s="30">
        <f t="shared" si="102"/>
        <v>3.5218251811136261</v>
      </c>
      <c r="Y154" s="31">
        <f t="shared" si="103"/>
        <v>-16.433736747981676</v>
      </c>
      <c r="Z154" s="31">
        <f t="shared" si="104"/>
        <v>-81.328483848360449</v>
      </c>
      <c r="AA154" s="31">
        <f t="shared" si="105"/>
        <v>4.0787156400480258E-2</v>
      </c>
      <c r="AB154" s="31">
        <f t="shared" si="106"/>
        <v>-5.5482017478161385</v>
      </c>
      <c r="AC154" s="31">
        <f t="shared" si="118"/>
        <v>1.8671182947424173E-6</v>
      </c>
      <c r="AD154" s="31">
        <f t="shared" si="107"/>
        <v>3.7567853219077588E-2</v>
      </c>
      <c r="AE154" s="31">
        <f t="shared" si="119"/>
        <v>-12.871122543349275</v>
      </c>
      <c r="AF154" s="31">
        <f t="shared" si="120"/>
        <v>-86.839117742957512</v>
      </c>
      <c r="AG154" s="31">
        <f t="shared" si="99"/>
        <v>92.110410468749379</v>
      </c>
      <c r="AH154" s="31">
        <f t="shared" si="108"/>
        <v>-104.80809334195484</v>
      </c>
      <c r="AI154" s="31">
        <f t="shared" si="109"/>
        <v>-89.999670604269809</v>
      </c>
      <c r="AJ154" s="31">
        <f t="shared" si="121"/>
        <v>32.750955754274941</v>
      </c>
      <c r="AK154" s="31">
        <f t="shared" si="110"/>
        <v>88.6798804265039</v>
      </c>
      <c r="AL154" s="32">
        <f t="shared" si="111"/>
        <v>-3.6003637573174117E-2</v>
      </c>
      <c r="AM154" s="31">
        <f t="shared" si="112"/>
        <v>-5.2131905065048807</v>
      </c>
      <c r="AN154" s="31">
        <f t="shared" si="122"/>
        <v>20.017269243496301</v>
      </c>
      <c r="AO154" s="31">
        <f t="shared" si="123"/>
        <v>-6.5329806842707905</v>
      </c>
      <c r="AP154" s="30">
        <f t="shared" si="100"/>
        <v>23.609121289162623</v>
      </c>
      <c r="AQ154" s="30">
        <f t="shared" si="101"/>
        <v>-29.542425094393248</v>
      </c>
      <c r="AR154" s="31">
        <f t="shared" si="124"/>
        <v>1.2128428949164025</v>
      </c>
      <c r="AS154" s="33">
        <f t="shared" si="125"/>
        <v>-93.372098427228309</v>
      </c>
      <c r="AT154" s="31">
        <f t="shared" si="113"/>
        <v>4.3473810847046494E-11</v>
      </c>
      <c r="AU154" s="31">
        <f t="shared" si="114"/>
        <v>1.8127706332114949E-4</v>
      </c>
      <c r="AV154" s="32">
        <f t="shared" si="115"/>
        <v>-4.8216373327664489E-14</v>
      </c>
      <c r="AW154" s="31">
        <f t="shared" si="116"/>
        <v>-6.0425687773917893E-6</v>
      </c>
      <c r="AX154" s="34">
        <f t="shared" si="126"/>
        <v>4.3425594473718829E-11</v>
      </c>
      <c r="AY154" s="35">
        <f t="shared" si="127"/>
        <v>1.7523449454375769E-4</v>
      </c>
      <c r="AZ154" s="10">
        <f t="shared" si="128"/>
        <v>1.212842894959828</v>
      </c>
      <c r="BA154" s="10">
        <f t="shared" si="129"/>
        <v>-93.37192319273376</v>
      </c>
      <c r="BB154" s="10">
        <f t="shared" si="130"/>
        <v>86.62807680726624</v>
      </c>
      <c r="BC154" s="37"/>
      <c r="BD154" s="46">
        <f t="shared" si="131"/>
        <v>1</v>
      </c>
      <c r="BE154" s="46">
        <f t="shared" si="132"/>
        <v>-93</v>
      </c>
      <c r="BF154" s="46">
        <f t="shared" si="133"/>
        <v>87</v>
      </c>
    </row>
    <row r="155" spans="22:58" x14ac:dyDescent="0.3">
      <c r="V155" s="29">
        <v>2.5099999999999998</v>
      </c>
      <c r="W155" s="36">
        <f t="shared" si="117"/>
        <v>3235.9365692962824</v>
      </c>
      <c r="X155" s="30">
        <f t="shared" si="102"/>
        <v>3.5218251811136261</v>
      </c>
      <c r="Y155" s="31">
        <f t="shared" si="103"/>
        <v>-16.629291285484797</v>
      </c>
      <c r="Z155" s="31">
        <f t="shared" si="104"/>
        <v>-81.522971107401361</v>
      </c>
      <c r="AA155" s="31">
        <f t="shared" si="105"/>
        <v>4.2699976303823398E-2</v>
      </c>
      <c r="AB155" s="31">
        <f t="shared" si="106"/>
        <v>-5.6766014325679688</v>
      </c>
      <c r="AC155" s="31">
        <f t="shared" si="118"/>
        <v>1.9551128500482385E-6</v>
      </c>
      <c r="AD155" s="31">
        <f t="shared" si="107"/>
        <v>3.8442920674476994E-2</v>
      </c>
      <c r="AE155" s="31">
        <f t="shared" si="119"/>
        <v>-13.064764172954495</v>
      </c>
      <c r="AF155" s="31">
        <f t="shared" si="120"/>
        <v>-87.16112961929484</v>
      </c>
      <c r="AG155" s="31">
        <f t="shared" si="99"/>
        <v>92.110410468749379</v>
      </c>
      <c r="AH155" s="31">
        <f t="shared" si="108"/>
        <v>-105.0080933419484</v>
      </c>
      <c r="AI155" s="31">
        <f t="shared" si="109"/>
        <v>-89.999678102232039</v>
      </c>
      <c r="AJ155" s="31">
        <f t="shared" si="121"/>
        <v>32.95085200669299</v>
      </c>
      <c r="AK155" s="31">
        <f t="shared" si="110"/>
        <v>88.709919743189985</v>
      </c>
      <c r="AL155" s="32">
        <f t="shared" si="111"/>
        <v>-3.7693094125705401E-2</v>
      </c>
      <c r="AM155" s="31">
        <f t="shared" si="112"/>
        <v>-5.3339288318262188</v>
      </c>
      <c r="AN155" s="31">
        <f t="shared" si="122"/>
        <v>20.01547603936827</v>
      </c>
      <c r="AO155" s="31">
        <f t="shared" si="123"/>
        <v>-6.6236871908682726</v>
      </c>
      <c r="AP155" s="30">
        <f t="shared" si="100"/>
        <v>23.609121289162623</v>
      </c>
      <c r="AQ155" s="30">
        <f t="shared" si="101"/>
        <v>-29.542425094393248</v>
      </c>
      <c r="AR155" s="31">
        <f t="shared" si="124"/>
        <v>1.0174080611831506</v>
      </c>
      <c r="AS155" s="33">
        <f t="shared" si="125"/>
        <v>-93.784816810163107</v>
      </c>
      <c r="AT155" s="31">
        <f t="shared" si="113"/>
        <v>4.5522042385995177E-11</v>
      </c>
      <c r="AU155" s="31">
        <f t="shared" si="114"/>
        <v>1.854995485577374E-4</v>
      </c>
      <c r="AV155" s="32">
        <f t="shared" si="115"/>
        <v>-5.0145028260771079E-14</v>
      </c>
      <c r="AW155" s="31">
        <f t="shared" si="116"/>
        <v>-6.1833182852794945E-6</v>
      </c>
      <c r="AX155" s="34">
        <f t="shared" si="126"/>
        <v>4.5471897357734408E-11</v>
      </c>
      <c r="AY155" s="35">
        <f t="shared" si="127"/>
        <v>1.793162302724579E-4</v>
      </c>
      <c r="AZ155" s="10">
        <f t="shared" si="128"/>
        <v>1.0174080612286225</v>
      </c>
      <c r="BA155" s="10">
        <f t="shared" si="129"/>
        <v>-93.784637493932834</v>
      </c>
      <c r="BB155" s="10">
        <f t="shared" si="130"/>
        <v>86.215362506067166</v>
      </c>
      <c r="BC155" s="48"/>
      <c r="BD155" s="46">
        <f t="shared" si="131"/>
        <v>1</v>
      </c>
      <c r="BE155" s="46">
        <f t="shared" si="132"/>
        <v>-94</v>
      </c>
      <c r="BF155" s="46">
        <f t="shared" si="133"/>
        <v>86</v>
      </c>
    </row>
    <row r="156" spans="22:58" x14ac:dyDescent="0.3">
      <c r="V156" s="29">
        <v>2.52</v>
      </c>
      <c r="W156" s="38">
        <f t="shared" si="117"/>
        <v>3311.3112148259138</v>
      </c>
      <c r="X156" s="30">
        <f t="shared" si="102"/>
        <v>3.5218251811136261</v>
      </c>
      <c r="Y156" s="31">
        <f t="shared" si="103"/>
        <v>-16.825041649730366</v>
      </c>
      <c r="Z156" s="31">
        <f t="shared" si="104"/>
        <v>-81.713221637143633</v>
      </c>
      <c r="AA156" s="31">
        <f t="shared" si="105"/>
        <v>4.4702042060154795E-2</v>
      </c>
      <c r="AB156" s="31">
        <f t="shared" si="106"/>
        <v>-5.8079327285613216</v>
      </c>
      <c r="AC156" s="31">
        <f t="shared" si="118"/>
        <v>2.0472544571116128E-6</v>
      </c>
      <c r="AD156" s="31">
        <f t="shared" si="107"/>
        <v>3.9338371050791181E-2</v>
      </c>
      <c r="AE156" s="31">
        <f t="shared" si="119"/>
        <v>-13.258512379302127</v>
      </c>
      <c r="AF156" s="31">
        <f t="shared" si="120"/>
        <v>-87.48181599465417</v>
      </c>
      <c r="AG156" s="31">
        <f t="shared" si="99"/>
        <v>92.110410468749379</v>
      </c>
      <c r="AH156" s="31">
        <f t="shared" si="108"/>
        <v>-105.20809334194223</v>
      </c>
      <c r="AI156" s="31">
        <f t="shared" si="109"/>
        <v>-89.999685429519801</v>
      </c>
      <c r="AJ156" s="31">
        <f t="shared" si="121"/>
        <v>33.150752926207787</v>
      </c>
      <c r="AK156" s="31">
        <f t="shared" si="110"/>
        <v>88.739275966989439</v>
      </c>
      <c r="AL156" s="32">
        <f t="shared" si="111"/>
        <v>-3.9461468186114221E-2</v>
      </c>
      <c r="AM156" s="31">
        <f t="shared" si="112"/>
        <v>-5.4574303428348934</v>
      </c>
      <c r="AN156" s="31">
        <f t="shared" si="122"/>
        <v>20.01360858482882</v>
      </c>
      <c r="AO156" s="31">
        <f t="shared" si="123"/>
        <v>-6.717839805365255</v>
      </c>
      <c r="AP156" s="30">
        <f t="shared" si="100"/>
        <v>23.609121289162623</v>
      </c>
      <c r="AQ156" s="30">
        <f t="shared" si="101"/>
        <v>-29.542425094393248</v>
      </c>
      <c r="AR156" s="31">
        <f t="shared" si="124"/>
        <v>0.82179240029606504</v>
      </c>
      <c r="AS156" s="33">
        <f t="shared" si="125"/>
        <v>-94.199655800019428</v>
      </c>
      <c r="AT156" s="31">
        <f t="shared" si="113"/>
        <v>4.7668635326531281E-11</v>
      </c>
      <c r="AU156" s="31">
        <f t="shared" si="114"/>
        <v>1.898203881103451E-4</v>
      </c>
      <c r="AV156" s="32">
        <f t="shared" si="115"/>
        <v>-5.4002338126984245E-14</v>
      </c>
      <c r="AW156" s="31">
        <f t="shared" si="116"/>
        <v>-6.3273462703679603E-6</v>
      </c>
      <c r="AX156" s="34">
        <f t="shared" si="126"/>
        <v>4.7614632988404295E-11</v>
      </c>
      <c r="AY156" s="35">
        <f t="shared" si="127"/>
        <v>1.8349304183997713E-4</v>
      </c>
      <c r="AZ156" s="10">
        <f t="shared" si="128"/>
        <v>0.82179240034367962</v>
      </c>
      <c r="BA156" s="10">
        <f t="shared" si="129"/>
        <v>-94.199472306977583</v>
      </c>
      <c r="BB156" s="10">
        <f t="shared" si="130"/>
        <v>85.800527693022417</v>
      </c>
      <c r="BC156" s="37"/>
      <c r="BD156" s="46">
        <f t="shared" si="131"/>
        <v>1</v>
      </c>
      <c r="BE156" s="46">
        <f t="shared" si="132"/>
        <v>-94</v>
      </c>
      <c r="BF156" s="46">
        <f t="shared" si="133"/>
        <v>86</v>
      </c>
    </row>
    <row r="157" spans="22:58" x14ac:dyDescent="0.3">
      <c r="V157" s="29">
        <v>2.5299999999999998</v>
      </c>
      <c r="W157" s="36">
        <f t="shared" si="117"/>
        <v>3388.4415613920246</v>
      </c>
      <c r="X157" s="30">
        <f t="shared" si="102"/>
        <v>3.5218251811136261</v>
      </c>
      <c r="Y157" s="31">
        <f t="shared" si="103"/>
        <v>-17.020979393593827</v>
      </c>
      <c r="Z157" s="31">
        <f t="shared" si="104"/>
        <v>-81.899319521047261</v>
      </c>
      <c r="AA157" s="31">
        <f t="shared" si="105"/>
        <v>4.6797473531097658E-2</v>
      </c>
      <c r="AB157" s="31">
        <f t="shared" si="106"/>
        <v>-5.9422597462301443</v>
      </c>
      <c r="AC157" s="31">
        <f t="shared" si="118"/>
        <v>2.143738563714591E-6</v>
      </c>
      <c r="AD157" s="31">
        <f t="shared" si="107"/>
        <v>4.0254679125911477E-2</v>
      </c>
      <c r="AE157" s="31">
        <f t="shared" si="119"/>
        <v>-13.452354595210537</v>
      </c>
      <c r="AF157" s="31">
        <f t="shared" si="120"/>
        <v>-87.801324588151502</v>
      </c>
      <c r="AG157" s="31">
        <f t="shared" si="99"/>
        <v>92.110410468749379</v>
      </c>
      <c r="AH157" s="31">
        <f t="shared" si="108"/>
        <v>-105.40809334193632</v>
      </c>
      <c r="AI157" s="31">
        <f t="shared" si="109"/>
        <v>-89.999692590018142</v>
      </c>
      <c r="AJ157" s="31">
        <f t="shared" si="121"/>
        <v>33.350658302968803</v>
      </c>
      <c r="AK157" s="31">
        <f t="shared" si="110"/>
        <v>88.767964601273647</v>
      </c>
      <c r="AL157" s="32">
        <f t="shared" si="111"/>
        <v>-4.131241171803763E-2</v>
      </c>
      <c r="AM157" s="31">
        <f t="shared" si="112"/>
        <v>-5.5837559286199125</v>
      </c>
      <c r="AN157" s="31">
        <f t="shared" si="122"/>
        <v>20.011663018063821</v>
      </c>
      <c r="AO157" s="31">
        <f t="shared" si="123"/>
        <v>-6.815483917364408</v>
      </c>
      <c r="AP157" s="30">
        <f t="shared" si="100"/>
        <v>23.609121289162623</v>
      </c>
      <c r="AQ157" s="30">
        <f t="shared" si="101"/>
        <v>-29.542425094393248</v>
      </c>
      <c r="AR157" s="31">
        <f t="shared" si="124"/>
        <v>0.6260046176226588</v>
      </c>
      <c r="AS157" s="33">
        <f t="shared" si="125"/>
        <v>-94.616808505515905</v>
      </c>
      <c r="AT157" s="31">
        <f t="shared" si="113"/>
        <v>4.9913589668654727E-11</v>
      </c>
      <c r="AU157" s="31">
        <f t="shared" si="114"/>
        <v>1.9424187294529539E-4</v>
      </c>
      <c r="AV157" s="32">
        <f t="shared" si="115"/>
        <v>-5.5930993060090835E-14</v>
      </c>
      <c r="AW157" s="31">
        <f t="shared" si="116"/>
        <v>-6.4747290982012918E-6</v>
      </c>
      <c r="AX157" s="34">
        <f t="shared" si="126"/>
        <v>4.9857658675594636E-11</v>
      </c>
      <c r="AY157" s="35">
        <f t="shared" si="127"/>
        <v>1.877671438470941E-4</v>
      </c>
      <c r="AZ157" s="10">
        <f t="shared" si="128"/>
        <v>0.62600461767251647</v>
      </c>
      <c r="BA157" s="10">
        <f t="shared" si="129"/>
        <v>-94.616620738372063</v>
      </c>
      <c r="BB157" s="10">
        <f t="shared" si="130"/>
        <v>85.383379261627937</v>
      </c>
      <c r="BC157" s="48"/>
      <c r="BD157" s="46">
        <f t="shared" si="131"/>
        <v>1</v>
      </c>
      <c r="BE157" s="46">
        <f t="shared" si="132"/>
        <v>-95</v>
      </c>
      <c r="BF157" s="46">
        <f t="shared" si="133"/>
        <v>85</v>
      </c>
    </row>
    <row r="158" spans="22:58" x14ac:dyDescent="0.3">
      <c r="V158" s="29">
        <v>2.54</v>
      </c>
      <c r="W158" s="38">
        <f t="shared" si="117"/>
        <v>3467.3685045253183</v>
      </c>
      <c r="X158" s="30">
        <f t="shared" si="102"/>
        <v>3.5218251811136261</v>
      </c>
      <c r="Y158" s="31">
        <f t="shared" si="103"/>
        <v>-17.21709641884501</v>
      </c>
      <c r="Z158" s="31">
        <f t="shared" si="104"/>
        <v>-82.081347716355438</v>
      </c>
      <c r="AA158" s="31">
        <f t="shared" si="105"/>
        <v>4.8990576561985043E-2</v>
      </c>
      <c r="AB158" s="31">
        <f t="shared" si="106"/>
        <v>-6.0796477977434016</v>
      </c>
      <c r="AC158" s="31">
        <f t="shared" si="118"/>
        <v>2.2447698230918362E-6</v>
      </c>
      <c r="AD158" s="31">
        <f t="shared" si="107"/>
        <v>4.1192330736632296E-2</v>
      </c>
      <c r="AE158" s="31">
        <f t="shared" si="119"/>
        <v>-13.646278416399575</v>
      </c>
      <c r="AF158" s="31">
        <f t="shared" si="120"/>
        <v>-88.119803183362208</v>
      </c>
      <c r="AG158" s="31">
        <f t="shared" si="99"/>
        <v>92.110410468749379</v>
      </c>
      <c r="AH158" s="31">
        <f t="shared" si="108"/>
        <v>-105.6080933419307</v>
      </c>
      <c r="AI158" s="31">
        <f t="shared" si="109"/>
        <v>-89.999699587523637</v>
      </c>
      <c r="AJ158" s="31">
        <f t="shared" si="121"/>
        <v>33.550567936552554</v>
      </c>
      <c r="AK158" s="31">
        <f t="shared" si="110"/>
        <v>88.796000799562677</v>
      </c>
      <c r="AL158" s="32">
        <f t="shared" si="111"/>
        <v>-4.3249742395756602E-2</v>
      </c>
      <c r="AM158" s="31">
        <f t="shared" si="112"/>
        <v>-5.7129676532938065</v>
      </c>
      <c r="AN158" s="31">
        <f t="shared" si="122"/>
        <v>20.00963532097548</v>
      </c>
      <c r="AO158" s="31">
        <f t="shared" si="123"/>
        <v>-6.9166664412547663</v>
      </c>
      <c r="AP158" s="30">
        <f t="shared" si="100"/>
        <v>23.609121289162623</v>
      </c>
      <c r="AQ158" s="30">
        <f t="shared" si="101"/>
        <v>-29.542425094393248</v>
      </c>
      <c r="AR158" s="31">
        <f t="shared" si="124"/>
        <v>0.43005309934527958</v>
      </c>
      <c r="AS158" s="33">
        <f t="shared" si="125"/>
        <v>-95.03646962461697</v>
      </c>
      <c r="AT158" s="31">
        <f t="shared" si="113"/>
        <v>5.2266548687030906E-11</v>
      </c>
      <c r="AU158" s="31">
        <f t="shared" si="114"/>
        <v>1.9876634739237367E-4</v>
      </c>
      <c r="AV158" s="32">
        <f t="shared" si="115"/>
        <v>-5.7859647993197425E-14</v>
      </c>
      <c r="AW158" s="31">
        <f t="shared" si="116"/>
        <v>-6.6255449131056717E-6</v>
      </c>
      <c r="AX158" s="34">
        <f t="shared" si="126"/>
        <v>5.2208689039037709E-11</v>
      </c>
      <c r="AY158" s="35">
        <f t="shared" si="127"/>
        <v>1.92140802479268E-4</v>
      </c>
      <c r="AZ158" s="10">
        <f t="shared" si="128"/>
        <v>0.43005309939748826</v>
      </c>
      <c r="BA158" s="10">
        <f t="shared" si="129"/>
        <v>-95.036277483814487</v>
      </c>
      <c r="BB158" s="10">
        <f t="shared" si="130"/>
        <v>84.963722516185513</v>
      </c>
      <c r="BC158" s="37"/>
      <c r="BD158" s="46">
        <f t="shared" si="131"/>
        <v>0</v>
      </c>
      <c r="BE158" s="46">
        <f t="shared" si="132"/>
        <v>-95</v>
      </c>
      <c r="BF158" s="46">
        <f t="shared" si="133"/>
        <v>85</v>
      </c>
    </row>
    <row r="159" spans="22:58" x14ac:dyDescent="0.3">
      <c r="V159" s="29">
        <v>2.5499999999999998</v>
      </c>
      <c r="W159" s="36">
        <f t="shared" si="117"/>
        <v>3548.1338923357566</v>
      </c>
      <c r="X159" s="30">
        <f t="shared" si="102"/>
        <v>3.5218251811136261</v>
      </c>
      <c r="Y159" s="31">
        <f t="shared" si="103"/>
        <v>-17.413384963077338</v>
      </c>
      <c r="Z159" s="31">
        <f t="shared" si="104"/>
        <v>-82.259388031041482</v>
      </c>
      <c r="AA159" s="31">
        <f t="shared" si="105"/>
        <v>5.1285850977365988E-2</v>
      </c>
      <c r="AB159" s="31">
        <f t="shared" si="106"/>
        <v>-6.2201634049862786</v>
      </c>
      <c r="AC159" s="31">
        <f t="shared" si="118"/>
        <v>2.3505625375195759E-6</v>
      </c>
      <c r="AD159" s="31">
        <f t="shared" si="107"/>
        <v>4.2151823036238711E-2</v>
      </c>
      <c r="AE159" s="31">
        <f t="shared" si="119"/>
        <v>-13.840271580423806</v>
      </c>
      <c r="AF159" s="31">
        <f t="shared" si="120"/>
        <v>-88.437399612991527</v>
      </c>
      <c r="AG159" s="31">
        <f t="shared" si="99"/>
        <v>92.110410468749379</v>
      </c>
      <c r="AH159" s="31">
        <f t="shared" si="108"/>
        <v>-105.80809334192531</v>
      </c>
      <c r="AI159" s="31">
        <f t="shared" si="109"/>
        <v>-89.999706425746453</v>
      </c>
      <c r="AJ159" s="31">
        <f t="shared" si="121"/>
        <v>33.750481635539693</v>
      </c>
      <c r="AK159" s="31">
        <f t="shared" si="110"/>
        <v>88.823399373285696</v>
      </c>
      <c r="AL159" s="32">
        <f t="shared" si="111"/>
        <v>-4.5277450809840775E-2</v>
      </c>
      <c r="AM159" s="31">
        <f t="shared" si="112"/>
        <v>-5.8451287665853666</v>
      </c>
      <c r="AN159" s="31">
        <f t="shared" si="122"/>
        <v>20.007521311553916</v>
      </c>
      <c r="AO159" s="31">
        <f t="shared" si="123"/>
        <v>-7.0214358190461237</v>
      </c>
      <c r="AP159" s="30">
        <f t="shared" si="100"/>
        <v>23.609121289162623</v>
      </c>
      <c r="AQ159" s="30">
        <f t="shared" si="101"/>
        <v>-29.542425094393248</v>
      </c>
      <c r="AR159" s="31">
        <f t="shared" si="124"/>
        <v>0.2339459258994836</v>
      </c>
      <c r="AS159" s="33">
        <f t="shared" si="125"/>
        <v>-95.458835432037645</v>
      </c>
      <c r="AT159" s="31">
        <f t="shared" si="113"/>
        <v>5.4729441036592831E-11</v>
      </c>
      <c r="AU159" s="31">
        <f t="shared" si="114"/>
        <v>2.0339621038781947E-4</v>
      </c>
      <c r="AV159" s="32">
        <f t="shared" si="115"/>
        <v>-6.1716957859410591E-14</v>
      </c>
      <c r="AW159" s="31">
        <f t="shared" si="116"/>
        <v>-6.7798736796224312E-6</v>
      </c>
      <c r="AX159" s="34">
        <f t="shared" si="126"/>
        <v>5.4667724078733417E-11</v>
      </c>
      <c r="AY159" s="35">
        <f t="shared" si="127"/>
        <v>1.9661633670819704E-4</v>
      </c>
      <c r="AZ159" s="10">
        <f t="shared" si="128"/>
        <v>0.23394592595415131</v>
      </c>
      <c r="BA159" s="10">
        <f t="shared" si="129"/>
        <v>-95.458638815700937</v>
      </c>
      <c r="BB159" s="10">
        <f t="shared" si="130"/>
        <v>84.541361184299063</v>
      </c>
      <c r="BC159" s="48"/>
      <c r="BD159" s="46">
        <f t="shared" si="131"/>
        <v>0</v>
      </c>
      <c r="BE159" s="46">
        <f t="shared" si="132"/>
        <v>-95</v>
      </c>
      <c r="BF159" s="46">
        <f t="shared" si="133"/>
        <v>85</v>
      </c>
    </row>
    <row r="160" spans="22:58" x14ac:dyDescent="0.3">
      <c r="V160" s="29">
        <v>2.56</v>
      </c>
      <c r="W160" s="38">
        <f t="shared" si="117"/>
        <v>3630.7805477010152</v>
      </c>
      <c r="X160" s="30">
        <f t="shared" si="102"/>
        <v>3.5218251811136261</v>
      </c>
      <c r="Y160" s="31">
        <f t="shared" si="103"/>
        <v>-17.609837587008922</v>
      </c>
      <c r="Z160" s="31">
        <f t="shared" si="104"/>
        <v>-82.433521104126228</v>
      </c>
      <c r="AA160" s="31">
        <f t="shared" si="105"/>
        <v>5.3687998881946718E-2</v>
      </c>
      <c r="AB160" s="31">
        <f t="shared" si="106"/>
        <v>-6.36387430639647</v>
      </c>
      <c r="AC160" s="31">
        <f t="shared" si="118"/>
        <v>2.4613411057617113E-6</v>
      </c>
      <c r="AD160" s="31">
        <f t="shared" si="107"/>
        <v>4.3133664758094527E-2</v>
      </c>
      <c r="AE160" s="31">
        <f t="shared" si="119"/>
        <v>-14.034321945672243</v>
      </c>
      <c r="AF160" s="31">
        <f t="shared" si="120"/>
        <v>-88.754261745764609</v>
      </c>
      <c r="AG160" s="31">
        <f t="shared" si="99"/>
        <v>92.110410468749379</v>
      </c>
      <c r="AH160" s="31">
        <f t="shared" si="108"/>
        <v>-106.0080933419202</v>
      </c>
      <c r="AI160" s="31">
        <f t="shared" si="109"/>
        <v>-89.999713108312307</v>
      </c>
      <c r="AJ160" s="31">
        <f t="shared" si="121"/>
        <v>33.950399217111318</v>
      </c>
      <c r="AK160" s="31">
        <f t="shared" si="110"/>
        <v>88.850174799378451</v>
      </c>
      <c r="AL160" s="32">
        <f t="shared" si="111"/>
        <v>-4.7399707956039955E-2</v>
      </c>
      <c r="AM160" s="31">
        <f t="shared" si="112"/>
        <v>-5.9803037135533774</v>
      </c>
      <c r="AN160" s="31">
        <f t="shared" si="122"/>
        <v>20.005316635984457</v>
      </c>
      <c r="AO160" s="31">
        <f t="shared" si="123"/>
        <v>-7.1298420224872334</v>
      </c>
      <c r="AP160" s="30">
        <f t="shared" si="100"/>
        <v>23.609121289162623</v>
      </c>
      <c r="AQ160" s="30">
        <f t="shared" si="101"/>
        <v>-29.542425094393248</v>
      </c>
      <c r="AR160" s="31">
        <f t="shared" si="124"/>
        <v>3.7690885081588021E-2</v>
      </c>
      <c r="AS160" s="33">
        <f t="shared" si="125"/>
        <v>-95.884103768251848</v>
      </c>
      <c r="AT160" s="31">
        <f t="shared" si="113"/>
        <v>5.7308052682139688E-11</v>
      </c>
      <c r="AU160" s="31">
        <f t="shared" si="114"/>
        <v>2.0813391674627638E-4</v>
      </c>
      <c r="AV160" s="32">
        <f t="shared" si="115"/>
        <v>-6.3645612792517175E-14</v>
      </c>
      <c r="AW160" s="31">
        <f t="shared" si="116"/>
        <v>-6.9377972249063633E-6</v>
      </c>
      <c r="AX160" s="34">
        <f t="shared" si="126"/>
        <v>5.724440706934717E-11</v>
      </c>
      <c r="AY160" s="35">
        <f t="shared" si="127"/>
        <v>2.0119611952137002E-4</v>
      </c>
      <c r="AZ160" s="10">
        <f t="shared" si="128"/>
        <v>3.7690885138832425E-2</v>
      </c>
      <c r="BA160" s="10">
        <f t="shared" si="129"/>
        <v>-95.883902572132328</v>
      </c>
      <c r="BB160" s="10">
        <f t="shared" si="130"/>
        <v>84.116097427867672</v>
      </c>
      <c r="BC160" s="37"/>
      <c r="BD160" s="46">
        <f t="shared" si="131"/>
        <v>0</v>
      </c>
      <c r="BE160" s="46">
        <f t="shared" si="132"/>
        <v>-96</v>
      </c>
      <c r="BF160" s="46">
        <f t="shared" si="133"/>
        <v>84</v>
      </c>
    </row>
    <row r="161" spans="22:58" x14ac:dyDescent="0.3">
      <c r="V161" s="29">
        <v>2.57</v>
      </c>
      <c r="W161" s="36">
        <f t="shared" si="117"/>
        <v>3715.3522909717267</v>
      </c>
      <c r="X161" s="30">
        <f t="shared" si="102"/>
        <v>3.5218251811136261</v>
      </c>
      <c r="Y161" s="31">
        <f t="shared" si="103"/>
        <v>-17.806447162155855</v>
      </c>
      <c r="Z161" s="31">
        <f t="shared" si="104"/>
        <v>-82.603826389140139</v>
      </c>
      <c r="AA161" s="31">
        <f t="shared" si="105"/>
        <v>5.6201933274805729E-2</v>
      </c>
      <c r="AB161" s="31">
        <f t="shared" si="106"/>
        <v>-6.510849462545182</v>
      </c>
      <c r="AC161" s="31">
        <f t="shared" si="118"/>
        <v>2.5773405033028744E-6</v>
      </c>
      <c r="AD161" s="31">
        <f t="shared" si="107"/>
        <v>4.4138376485368974E-2</v>
      </c>
      <c r="AE161" s="31">
        <f t="shared" si="119"/>
        <v>-14.228417470426919</v>
      </c>
      <c r="AF161" s="31">
        <f t="shared" si="120"/>
        <v>-89.070537475199956</v>
      </c>
      <c r="AG161" s="31">
        <f t="shared" si="99"/>
        <v>92.110410468749379</v>
      </c>
      <c r="AH161" s="31">
        <f t="shared" si="108"/>
        <v>-106.20809334191529</v>
      </c>
      <c r="AI161" s="31">
        <f t="shared" si="109"/>
        <v>-89.999719638764404</v>
      </c>
      <c r="AJ161" s="31">
        <f t="shared" si="121"/>
        <v>34.150320506663149</v>
      </c>
      <c r="AK161" s="31">
        <f t="shared" si="110"/>
        <v>88.876341227720076</v>
      </c>
      <c r="AL161" s="32">
        <f t="shared" si="111"/>
        <v>-4.9620873015661301E-2</v>
      </c>
      <c r="AM161" s="31">
        <f t="shared" si="112"/>
        <v>-6.1185581433288689</v>
      </c>
      <c r="AN161" s="31">
        <f t="shared" si="122"/>
        <v>20.003016760481579</v>
      </c>
      <c r="AO161" s="31">
        <f t="shared" si="123"/>
        <v>-7.2419365543731971</v>
      </c>
      <c r="AP161" s="30">
        <f t="shared" si="100"/>
        <v>23.609121289162623</v>
      </c>
      <c r="AQ161" s="30">
        <f t="shared" si="101"/>
        <v>-29.542425094393248</v>
      </c>
      <c r="AR161" s="31">
        <f t="shared" si="124"/>
        <v>-0.15870451517596607</v>
      </c>
      <c r="AS161" s="33">
        <f t="shared" si="125"/>
        <v>-96.312474029573153</v>
      </c>
      <c r="AT161" s="31">
        <f t="shared" si="113"/>
        <v>6.001009824340375E-11</v>
      </c>
      <c r="AU161" s="31">
        <f t="shared" si="114"/>
        <v>2.1298197846236633E-4</v>
      </c>
      <c r="AV161" s="32">
        <f t="shared" si="115"/>
        <v>-6.5574267725623771E-14</v>
      </c>
      <c r="AW161" s="31">
        <f t="shared" si="116"/>
        <v>-7.0993992821115414E-6</v>
      </c>
      <c r="AX161" s="34">
        <f t="shared" si="126"/>
        <v>5.9944523975678127E-11</v>
      </c>
      <c r="AY161" s="35">
        <f t="shared" si="127"/>
        <v>2.0588257918025479E-4</v>
      </c>
      <c r="AZ161" s="10">
        <f t="shared" si="128"/>
        <v>-0.15870451511602154</v>
      </c>
      <c r="BA161" s="10">
        <f t="shared" si="129"/>
        <v>-96.312268146993972</v>
      </c>
      <c r="BB161" s="10">
        <f t="shared" si="130"/>
        <v>83.687731853006028</v>
      </c>
      <c r="BC161" s="48"/>
      <c r="BD161" s="46">
        <f t="shared" si="131"/>
        <v>0</v>
      </c>
      <c r="BE161" s="46">
        <f t="shared" si="132"/>
        <v>-96</v>
      </c>
      <c r="BF161" s="46">
        <f t="shared" si="133"/>
        <v>84</v>
      </c>
    </row>
    <row r="162" spans="22:58" x14ac:dyDescent="0.3">
      <c r="V162" s="29">
        <v>2.58</v>
      </c>
      <c r="W162" s="38">
        <f t="shared" si="117"/>
        <v>3801.8939632056163</v>
      </c>
      <c r="X162" s="30">
        <f t="shared" si="102"/>
        <v>3.5218251811136261</v>
      </c>
      <c r="Y162" s="31">
        <f t="shared" si="103"/>
        <v>-18.003206858876858</v>
      </c>
      <c r="Z162" s="31">
        <f t="shared" si="104"/>
        <v>-82.770382140516006</v>
      </c>
      <c r="AA162" s="31">
        <f t="shared" si="105"/>
        <v>5.8832786984659088E-2</v>
      </c>
      <c r="AB162" s="31">
        <f t="shared" si="106"/>
        <v>-6.6611590603457191</v>
      </c>
      <c r="AC162" s="31">
        <f t="shared" si="118"/>
        <v>2.6988067818678469E-6</v>
      </c>
      <c r="AD162" s="31">
        <f t="shared" si="107"/>
        <v>4.516649092704586E-2</v>
      </c>
      <c r="AE162" s="31">
        <f t="shared" si="119"/>
        <v>-14.42254619197179</v>
      </c>
      <c r="AF162" s="31">
        <f t="shared" si="120"/>
        <v>-89.386374709934685</v>
      </c>
      <c r="AG162" s="31">
        <f t="shared" si="99"/>
        <v>92.110410468749379</v>
      </c>
      <c r="AH162" s="31">
        <f t="shared" si="108"/>
        <v>-106.40809334191061</v>
      </c>
      <c r="AI162" s="31">
        <f t="shared" si="109"/>
        <v>-89.999726020565276</v>
      </c>
      <c r="AJ162" s="31">
        <f t="shared" si="121"/>
        <v>34.35024533743703</v>
      </c>
      <c r="AK162" s="31">
        <f t="shared" si="110"/>
        <v>88.90191248841279</v>
      </c>
      <c r="AL162" s="32">
        <f t="shared" si="111"/>
        <v>-5.194550143554294E-2</v>
      </c>
      <c r="AM162" s="31">
        <f t="shared" si="112"/>
        <v>-6.2599589167874239</v>
      </c>
      <c r="AN162" s="31">
        <f t="shared" si="122"/>
        <v>20.000616962840251</v>
      </c>
      <c r="AO162" s="31">
        <f t="shared" si="123"/>
        <v>-7.3577724489399099</v>
      </c>
      <c r="AP162" s="30">
        <f t="shared" si="100"/>
        <v>23.609121289162623</v>
      </c>
      <c r="AQ162" s="30">
        <f t="shared" si="101"/>
        <v>-29.542425094393248</v>
      </c>
      <c r="AR162" s="31">
        <f t="shared" si="124"/>
        <v>-0.3552330343621648</v>
      </c>
      <c r="AS162" s="33">
        <f t="shared" si="125"/>
        <v>-96.744147158874597</v>
      </c>
      <c r="AT162" s="31">
        <f t="shared" si="113"/>
        <v>6.2839435030251097E-11</v>
      </c>
      <c r="AU162" s="31">
        <f t="shared" si="114"/>
        <v>2.1794296604258284E-4</v>
      </c>
      <c r="AV162" s="32">
        <f t="shared" si="115"/>
        <v>-6.943157759183695E-14</v>
      </c>
      <c r="AW162" s="31">
        <f t="shared" si="116"/>
        <v>-7.2647655347877593E-6</v>
      </c>
      <c r="AX162" s="34">
        <f t="shared" si="126"/>
        <v>6.2770003452659263E-11</v>
      </c>
      <c r="AY162" s="35">
        <f t="shared" si="127"/>
        <v>2.1067820050779508E-4</v>
      </c>
      <c r="AZ162" s="10">
        <f t="shared" si="128"/>
        <v>-0.35523303429939479</v>
      </c>
      <c r="BA162" s="10">
        <f t="shared" si="129"/>
        <v>-96.743936480674094</v>
      </c>
      <c r="BB162" s="10">
        <f t="shared" si="130"/>
        <v>83.256063519325906</v>
      </c>
      <c r="BC162" s="37"/>
      <c r="BD162" s="46">
        <f t="shared" si="131"/>
        <v>0</v>
      </c>
      <c r="BE162" s="46">
        <f t="shared" si="132"/>
        <v>-97</v>
      </c>
      <c r="BF162" s="46">
        <f t="shared" si="133"/>
        <v>83</v>
      </c>
    </row>
    <row r="163" spans="22:58" x14ac:dyDescent="0.3">
      <c r="V163" s="29">
        <v>2.59</v>
      </c>
      <c r="W163" s="36">
        <f t="shared" si="117"/>
        <v>3890.4514499428064</v>
      </c>
      <c r="X163" s="30">
        <f t="shared" si="102"/>
        <v>3.5218251811136261</v>
      </c>
      <c r="Y163" s="31">
        <f t="shared" si="103"/>
        <v>-18.200110134787277</v>
      </c>
      <c r="Z163" s="31">
        <f t="shared" si="104"/>
        <v>-82.933265402708102</v>
      </c>
      <c r="AA163" s="31">
        <f t="shared" si="105"/>
        <v>6.1585921933605292E-2</v>
      </c>
      <c r="AB163" s="31">
        <f t="shared" si="106"/>
        <v>-6.8148745157647017</v>
      </c>
      <c r="AC163" s="31">
        <f t="shared" si="118"/>
        <v>2.8259975862986588E-6</v>
      </c>
      <c r="AD163" s="31">
        <f t="shared" si="107"/>
        <v>4.6218553200360897E-2</v>
      </c>
      <c r="AE163" s="31">
        <f t="shared" si="119"/>
        <v>-14.616696205742457</v>
      </c>
      <c r="AF163" s="31">
        <f t="shared" si="120"/>
        <v>-89.70192136527244</v>
      </c>
      <c r="AG163" s="31">
        <f t="shared" si="99"/>
        <v>92.110410468749379</v>
      </c>
      <c r="AH163" s="31">
        <f t="shared" si="108"/>
        <v>-106.60809334190614</v>
      </c>
      <c r="AI163" s="31">
        <f t="shared" si="109"/>
        <v>-89.9997322570986</v>
      </c>
      <c r="AJ163" s="31">
        <f t="shared" si="121"/>
        <v>34.550173550168807</v>
      </c>
      <c r="AK163" s="31">
        <f t="shared" si="110"/>
        <v>88.926902098906595</v>
      </c>
      <c r="AL163" s="32">
        <f t="shared" si="111"/>
        <v>-5.4378353315657824E-2</v>
      </c>
      <c r="AM163" s="31">
        <f t="shared" si="112"/>
        <v>-6.4045741130463467</v>
      </c>
      <c r="AN163" s="31">
        <f t="shared" si="122"/>
        <v>19.998112323696386</v>
      </c>
      <c r="AO163" s="31">
        <f t="shared" si="123"/>
        <v>-7.4774042712383517</v>
      </c>
      <c r="AP163" s="30">
        <f t="shared" si="100"/>
        <v>23.609121289162623</v>
      </c>
      <c r="AQ163" s="30">
        <f t="shared" si="101"/>
        <v>-29.542425094393248</v>
      </c>
      <c r="AR163" s="31">
        <f t="shared" si="124"/>
        <v>-0.55188768727669668</v>
      </c>
      <c r="AS163" s="33">
        <f t="shared" si="125"/>
        <v>-97.179325636510796</v>
      </c>
      <c r="AT163" s="31">
        <f t="shared" si="113"/>
        <v>6.5799920352547764E-11</v>
      </c>
      <c r="AU163" s="31">
        <f t="shared" si="114"/>
        <v>2.2301950986820647E-4</v>
      </c>
      <c r="AV163" s="32">
        <f t="shared" si="115"/>
        <v>-7.3288887458050129E-14</v>
      </c>
      <c r="AW163" s="31">
        <f t="shared" si="116"/>
        <v>-7.4339836623110505E-6</v>
      </c>
      <c r="AX163" s="34">
        <f t="shared" si="126"/>
        <v>6.5726631465089708E-11</v>
      </c>
      <c r="AY163" s="35">
        <f t="shared" si="127"/>
        <v>2.1558552620589542E-4</v>
      </c>
      <c r="AZ163" s="10">
        <f t="shared" si="128"/>
        <v>-0.55188768721097003</v>
      </c>
      <c r="BA163" s="10">
        <f t="shared" si="129"/>
        <v>-97.17911005098459</v>
      </c>
      <c r="BB163" s="10">
        <f t="shared" si="130"/>
        <v>82.82088994901541</v>
      </c>
      <c r="BC163" s="48"/>
      <c r="BD163" s="46">
        <f t="shared" si="131"/>
        <v>-1</v>
      </c>
      <c r="BE163" s="46">
        <f t="shared" si="132"/>
        <v>-97</v>
      </c>
      <c r="BF163" s="46">
        <f t="shared" si="133"/>
        <v>83</v>
      </c>
    </row>
    <row r="164" spans="22:58" x14ac:dyDescent="0.3">
      <c r="V164" s="29">
        <v>2.6</v>
      </c>
      <c r="W164" s="38">
        <f t="shared" si="117"/>
        <v>3981.071705534976</v>
      </c>
      <c r="X164" s="30">
        <f t="shared" si="102"/>
        <v>3.5218251811136261</v>
      </c>
      <c r="Y164" s="31">
        <f t="shared" si="103"/>
        <v>-18.397150723539525</v>
      </c>
      <c r="Z164" s="31">
        <f t="shared" si="104"/>
        <v>-83.092552001845121</v>
      </c>
      <c r="AA164" s="31">
        <f t="shared" si="105"/>
        <v>6.4466938736517598E-2</v>
      </c>
      <c r="AB164" s="31">
        <f t="shared" si="106"/>
        <v>-6.9720684749034296</v>
      </c>
      <c r="AC164" s="31">
        <f t="shared" si="118"/>
        <v>2.9591827042185844E-6</v>
      </c>
      <c r="AD164" s="31">
        <f t="shared" si="107"/>
        <v>4.7295121119817922E-2</v>
      </c>
      <c r="AE164" s="31">
        <f t="shared" si="119"/>
        <v>-14.810855644506676</v>
      </c>
      <c r="AF164" s="31">
        <f t="shared" si="120"/>
        <v>-90.017325355628728</v>
      </c>
      <c r="AG164" s="31">
        <f t="shared" si="99"/>
        <v>92.110410468749379</v>
      </c>
      <c r="AH164" s="31">
        <f t="shared" si="108"/>
        <v>-106.80809334190188</v>
      </c>
      <c r="AI164" s="31">
        <f t="shared" si="109"/>
        <v>-89.999738351671112</v>
      </c>
      <c r="AJ164" s="31">
        <f t="shared" si="121"/>
        <v>34.750104992752178</v>
      </c>
      <c r="AK164" s="31">
        <f t="shared" si="110"/>
        <v>88.951323270972225</v>
      </c>
      <c r="AL164" s="32">
        <f t="shared" si="111"/>
        <v>-5.6924402112197542E-2</v>
      </c>
      <c r="AM164" s="31">
        <f t="shared" si="112"/>
        <v>-6.5524730346747155</v>
      </c>
      <c r="AN164" s="31">
        <f t="shared" si="122"/>
        <v>19.995497717487478</v>
      </c>
      <c r="AO164" s="31">
        <f t="shared" si="123"/>
        <v>-7.6008881153736034</v>
      </c>
      <c r="AP164" s="30">
        <f t="shared" si="100"/>
        <v>23.609121289162623</v>
      </c>
      <c r="AQ164" s="30">
        <f t="shared" si="101"/>
        <v>-29.542425094393248</v>
      </c>
      <c r="AR164" s="31">
        <f t="shared" si="124"/>
        <v>-0.74866173224982546</v>
      </c>
      <c r="AS164" s="33">
        <f t="shared" si="125"/>
        <v>-97.618213471002335</v>
      </c>
      <c r="AT164" s="31">
        <f t="shared" si="113"/>
        <v>6.8901197484959077E-11</v>
      </c>
      <c r="AU164" s="31">
        <f t="shared" si="114"/>
        <v>2.2821430158997001E-4</v>
      </c>
      <c r="AV164" s="32">
        <f t="shared" si="115"/>
        <v>-7.7146197324263321E-14</v>
      </c>
      <c r="AW164" s="31">
        <f t="shared" si="116"/>
        <v>-7.6071433863725183E-6</v>
      </c>
      <c r="AX164" s="34">
        <f t="shared" si="126"/>
        <v>6.882405128763481E-11</v>
      </c>
      <c r="AY164" s="35">
        <f t="shared" si="127"/>
        <v>2.2060715820359749E-4</v>
      </c>
      <c r="AZ164" s="10">
        <f t="shared" si="128"/>
        <v>-0.7486617321810014</v>
      </c>
      <c r="BA164" s="10">
        <f t="shared" si="129"/>
        <v>-97.617992863844137</v>
      </c>
      <c r="BB164" s="10">
        <f t="shared" si="130"/>
        <v>82.382007136155863</v>
      </c>
      <c r="BC164" s="37"/>
      <c r="BD164" s="46">
        <f t="shared" si="131"/>
        <v>-1</v>
      </c>
      <c r="BE164" s="46">
        <f t="shared" si="132"/>
        <v>-98</v>
      </c>
      <c r="BF164" s="46">
        <f t="shared" si="133"/>
        <v>82</v>
      </c>
    </row>
    <row r="165" spans="22:58" x14ac:dyDescent="0.3">
      <c r="V165" s="29">
        <v>2.61</v>
      </c>
      <c r="W165" s="36">
        <f t="shared" si="117"/>
        <v>4073.8027780411271</v>
      </c>
      <c r="X165" s="30">
        <f t="shared" si="102"/>
        <v>3.5218251811136261</v>
      </c>
      <c r="Y165" s="31">
        <f t="shared" si="103"/>
        <v>-18.594322623965695</v>
      </c>
      <c r="Z165" s="31">
        <f t="shared" si="104"/>
        <v>-83.248316539732954</v>
      </c>
      <c r="AA165" s="31">
        <f t="shared" si="105"/>
        <v>6.7481686642847732E-2</v>
      </c>
      <c r="AB165" s="31">
        <f t="shared" si="106"/>
        <v>-7.1328148133081779</v>
      </c>
      <c r="AC165" s="31">
        <f t="shared" si="118"/>
        <v>3.0986446369110877E-6</v>
      </c>
      <c r="AD165" s="31">
        <f t="shared" si="107"/>
        <v>4.8396765492935305E-2</v>
      </c>
      <c r="AE165" s="31">
        <f t="shared" si="119"/>
        <v>-15.005012657564583</v>
      </c>
      <c r="AF165" s="31">
        <f t="shared" si="120"/>
        <v>-90.332734587548188</v>
      </c>
      <c r="AG165" s="31">
        <f t="shared" si="99"/>
        <v>92.110410468749379</v>
      </c>
      <c r="AH165" s="31">
        <f t="shared" si="108"/>
        <v>-107.00809334189779</v>
      </c>
      <c r="AI165" s="31">
        <f t="shared" si="109"/>
        <v>-89.999744307514206</v>
      </c>
      <c r="AJ165" s="31">
        <f t="shared" si="121"/>
        <v>34.950039519917276</v>
      </c>
      <c r="AK165" s="31">
        <f t="shared" si="110"/>
        <v>88.975188917524861</v>
      </c>
      <c r="AL165" s="32">
        <f t="shared" si="111"/>
        <v>-5.9588843663797374E-2</v>
      </c>
      <c r="AM165" s="31">
        <f t="shared" si="112"/>
        <v>-6.7037262114967566</v>
      </c>
      <c r="AN165" s="31">
        <f t="shared" si="122"/>
        <v>19.992767803105068</v>
      </c>
      <c r="AO165" s="31">
        <f t="shared" si="123"/>
        <v>-7.7282816014861018</v>
      </c>
      <c r="AP165" s="30">
        <f t="shared" si="100"/>
        <v>23.609121289162623</v>
      </c>
      <c r="AQ165" s="30">
        <f t="shared" si="101"/>
        <v>-29.542425094393248</v>
      </c>
      <c r="AR165" s="31">
        <f t="shared" si="124"/>
        <v>-0.94554865969014301</v>
      </c>
      <c r="AS165" s="33">
        <f t="shared" si="125"/>
        <v>-98.061016189034291</v>
      </c>
      <c r="AT165" s="31">
        <f t="shared" si="113"/>
        <v>7.214712373735109E-11</v>
      </c>
      <c r="AU165" s="31">
        <f t="shared" si="114"/>
        <v>2.3353009555520448E-4</v>
      </c>
      <c r="AV165" s="32">
        <f t="shared" si="115"/>
        <v>-8.1003507190476488E-14</v>
      </c>
      <c r="AW165" s="31">
        <f t="shared" si="116"/>
        <v>-7.7843365185498733E-6</v>
      </c>
      <c r="AX165" s="34">
        <f t="shared" si="126"/>
        <v>7.2066120230160613E-11</v>
      </c>
      <c r="AY165" s="35">
        <f t="shared" si="127"/>
        <v>2.2574575903665462E-4</v>
      </c>
      <c r="AZ165" s="10">
        <f t="shared" si="128"/>
        <v>-0.94554865961807688</v>
      </c>
      <c r="BA165" s="10">
        <f t="shared" si="129"/>
        <v>-98.060790443275252</v>
      </c>
      <c r="BB165" s="10">
        <f t="shared" si="130"/>
        <v>81.939209556724748</v>
      </c>
      <c r="BC165" s="48"/>
      <c r="BD165" s="46">
        <f t="shared" si="131"/>
        <v>-1</v>
      </c>
      <c r="BE165" s="46">
        <f t="shared" si="132"/>
        <v>-98</v>
      </c>
      <c r="BF165" s="46">
        <f t="shared" si="133"/>
        <v>82</v>
      </c>
    </row>
    <row r="166" spans="22:58" x14ac:dyDescent="0.3">
      <c r="V166" s="29">
        <v>2.62</v>
      </c>
      <c r="W166" s="38">
        <f t="shared" si="117"/>
        <v>4168.6938347033574</v>
      </c>
      <c r="X166" s="30">
        <f t="shared" si="102"/>
        <v>3.5218251811136261</v>
      </c>
      <c r="Y166" s="31">
        <f t="shared" si="103"/>
        <v>-18.791620089578057</v>
      </c>
      <c r="Z166" s="31">
        <f t="shared" si="104"/>
        <v>-83.400632390034716</v>
      </c>
      <c r="AA166" s="31">
        <f t="shared" si="105"/>
        <v>7.0636273827179186E-2</v>
      </c>
      <c r="AB166" s="31">
        <f t="shared" si="106"/>
        <v>-7.2971886333603013</v>
      </c>
      <c r="AC166" s="31">
        <f t="shared" si="118"/>
        <v>3.2446792049142721E-6</v>
      </c>
      <c r="AD166" s="31">
        <f t="shared" si="107"/>
        <v>4.952407042288183E-2</v>
      </c>
      <c r="AE166" s="31">
        <f t="shared" si="119"/>
        <v>-15.199155389958046</v>
      </c>
      <c r="AF166" s="31">
        <f t="shared" si="120"/>
        <v>-90.648296952972146</v>
      </c>
      <c r="AG166" s="31">
        <f t="shared" si="99"/>
        <v>92.110410468749379</v>
      </c>
      <c r="AH166" s="31">
        <f t="shared" si="108"/>
        <v>-107.2080933418939</v>
      </c>
      <c r="AI166" s="31">
        <f t="shared" si="109"/>
        <v>-89.999750127785759</v>
      </c>
      <c r="AJ166" s="31">
        <f t="shared" si="121"/>
        <v>35.149976992923946</v>
      </c>
      <c r="AK166" s="31">
        <f t="shared" si="110"/>
        <v>88.998511659301585</v>
      </c>
      <c r="AL166" s="32">
        <f t="shared" si="111"/>
        <v>-6.237710554827406E-2</v>
      </c>
      <c r="AM166" s="31">
        <f t="shared" si="112"/>
        <v>-6.8584054028618429</v>
      </c>
      <c r="AN166" s="31">
        <f t="shared" si="122"/>
        <v>19.98991701423115</v>
      </c>
      <c r="AO166" s="31">
        <f t="shared" si="123"/>
        <v>-7.8596438713460177</v>
      </c>
      <c r="AP166" s="30">
        <f t="shared" si="100"/>
        <v>23.609121289162623</v>
      </c>
      <c r="AQ166" s="30">
        <f t="shared" si="101"/>
        <v>-29.542425094393248</v>
      </c>
      <c r="AR166" s="31">
        <f t="shared" si="124"/>
        <v>-1.1425421809575234</v>
      </c>
      <c r="AS166" s="33">
        <f t="shared" si="125"/>
        <v>-98.507940824318169</v>
      </c>
      <c r="AT166" s="31">
        <f t="shared" si="113"/>
        <v>7.5549271039322162E-11</v>
      </c>
      <c r="AU166" s="31">
        <f t="shared" si="114"/>
        <v>2.3896971026823345E-4</v>
      </c>
      <c r="AV166" s="32">
        <f t="shared" si="115"/>
        <v>-8.486081705668968E-14</v>
      </c>
      <c r="AW166" s="31">
        <f t="shared" si="116"/>
        <v>-7.965657008987253E-6</v>
      </c>
      <c r="AX166" s="34">
        <f t="shared" si="126"/>
        <v>7.5464410222265476E-11</v>
      </c>
      <c r="AY166" s="35">
        <f t="shared" si="127"/>
        <v>2.310040532592462E-4</v>
      </c>
      <c r="AZ166" s="10">
        <f t="shared" si="128"/>
        <v>-1.1425421808820591</v>
      </c>
      <c r="BA166" s="10">
        <f t="shared" si="129"/>
        <v>-98.507709820264907</v>
      </c>
      <c r="BB166" s="10">
        <f t="shared" si="130"/>
        <v>81.492290179735093</v>
      </c>
      <c r="BC166" s="37"/>
      <c r="BD166" s="46">
        <f t="shared" si="131"/>
        <v>-1</v>
      </c>
      <c r="BE166" s="46">
        <f t="shared" si="132"/>
        <v>-99</v>
      </c>
      <c r="BF166" s="46">
        <f t="shared" si="133"/>
        <v>81</v>
      </c>
    </row>
    <row r="167" spans="22:58" x14ac:dyDescent="0.3">
      <c r="V167" s="29">
        <v>2.63</v>
      </c>
      <c r="W167" s="36">
        <f t="shared" si="117"/>
        <v>4265.7951880159289</v>
      </c>
      <c r="X167" s="30">
        <f t="shared" si="102"/>
        <v>3.5218251811136261</v>
      </c>
      <c r="Y167" s="31">
        <f t="shared" si="103"/>
        <v>-18.989037618421548</v>
      </c>
      <c r="Z167" s="31">
        <f t="shared" si="104"/>
        <v>-83.549571696463516</v>
      </c>
      <c r="AA167" s="31">
        <f t="shared" si="105"/>
        <v>7.3937078034282691E-2</v>
      </c>
      <c r="AB167" s="31">
        <f t="shared" si="106"/>
        <v>-7.4652662595873158</v>
      </c>
      <c r="AC167" s="31">
        <f t="shared" si="118"/>
        <v>3.3975961651869603E-6</v>
      </c>
      <c r="AD167" s="31">
        <f t="shared" si="107"/>
        <v>5.0677633618159676E-2</v>
      </c>
      <c r="AE167" s="31">
        <f t="shared" si="119"/>
        <v>-15.393271961677474</v>
      </c>
      <c r="AF167" s="31">
        <f t="shared" si="120"/>
        <v>-90.964160322432662</v>
      </c>
      <c r="AG167" s="31">
        <f t="shared" si="99"/>
        <v>92.110410468749379</v>
      </c>
      <c r="AH167" s="31">
        <f t="shared" si="108"/>
        <v>-107.40809334189018</v>
      </c>
      <c r="AI167" s="31">
        <f t="shared" si="109"/>
        <v>-89.99975581557176</v>
      </c>
      <c r="AJ167" s="31">
        <f t="shared" si="121"/>
        <v>35.349917279268503</v>
      </c>
      <c r="AK167" s="31">
        <f t="shared" si="110"/>
        <v>89.021303831395016</v>
      </c>
      <c r="AL167" s="32">
        <f t="shared" si="111"/>
        <v>-6.5294856776959218E-2</v>
      </c>
      <c r="AM167" s="31">
        <f t="shared" si="112"/>
        <v>-7.0165835982458598</v>
      </c>
      <c r="AN167" s="31">
        <f t="shared" si="122"/>
        <v>19.986939549350744</v>
      </c>
      <c r="AO167" s="31">
        <f t="shared" si="123"/>
        <v>-7.9950355824226031</v>
      </c>
      <c r="AP167" s="30">
        <f t="shared" si="100"/>
        <v>23.609121289162623</v>
      </c>
      <c r="AQ167" s="30">
        <f t="shared" si="101"/>
        <v>-29.542425094393248</v>
      </c>
      <c r="AR167" s="31">
        <f t="shared" si="124"/>
        <v>-1.3396362175573557</v>
      </c>
      <c r="AS167" s="33">
        <f t="shared" si="125"/>
        <v>-98.959195904855264</v>
      </c>
      <c r="AT167" s="31">
        <f t="shared" si="113"/>
        <v>7.9109568045805212E-11</v>
      </c>
      <c r="AU167" s="31">
        <f t="shared" si="114"/>
        <v>2.4453602988477858E-4</v>
      </c>
      <c r="AV167" s="32">
        <f t="shared" si="115"/>
        <v>-8.8718126922902872E-14</v>
      </c>
      <c r="AW167" s="31">
        <f t="shared" si="116"/>
        <v>-8.1512009962087248E-6</v>
      </c>
      <c r="AX167" s="34">
        <f t="shared" si="126"/>
        <v>7.9020849918882315E-11</v>
      </c>
      <c r="AY167" s="35">
        <f t="shared" si="127"/>
        <v>2.3638482888856986E-4</v>
      </c>
      <c r="AZ167" s="10">
        <f t="shared" si="128"/>
        <v>-1.3396362174783349</v>
      </c>
      <c r="BA167" s="10">
        <f t="shared" si="129"/>
        <v>-98.958959520026369</v>
      </c>
      <c r="BB167" s="10">
        <f t="shared" si="130"/>
        <v>81.041040479973631</v>
      </c>
      <c r="BC167" s="48"/>
      <c r="BD167" s="46">
        <f t="shared" si="131"/>
        <v>-1</v>
      </c>
      <c r="BE167" s="46">
        <f t="shared" si="132"/>
        <v>-99</v>
      </c>
      <c r="BF167" s="46">
        <f t="shared" si="133"/>
        <v>81</v>
      </c>
    </row>
    <row r="168" spans="22:58" x14ac:dyDescent="0.3">
      <c r="V168" s="29">
        <v>2.64</v>
      </c>
      <c r="W168" s="38">
        <f t="shared" si="117"/>
        <v>4365.1583224016622</v>
      </c>
      <c r="X168" s="30">
        <f t="shared" si="102"/>
        <v>3.5218251811136261</v>
      </c>
      <c r="Y168" s="31">
        <f t="shared" si="103"/>
        <v>-19.186569943272676</v>
      </c>
      <c r="Z168" s="31">
        <f t="shared" si="104"/>
        <v>-83.695205372833684</v>
      </c>
      <c r="AA168" s="31">
        <f t="shared" si="105"/>
        <v>7.7390757583846462E-2</v>
      </c>
      <c r="AB168" s="31">
        <f t="shared" si="106"/>
        <v>-7.6371252317276381</v>
      </c>
      <c r="AC168" s="31">
        <f t="shared" si="118"/>
        <v>3.5577198745621441E-6</v>
      </c>
      <c r="AD168" s="31">
        <f t="shared" si="107"/>
        <v>5.1858066709501299E-2</v>
      </c>
      <c r="AE168" s="31">
        <f t="shared" si="119"/>
        <v>-15.587350446855329</v>
      </c>
      <c r="AF168" s="31">
        <f t="shared" si="120"/>
        <v>-91.280472537851821</v>
      </c>
      <c r="AG168" s="31">
        <f t="shared" si="99"/>
        <v>92.110410468749379</v>
      </c>
      <c r="AH168" s="31">
        <f t="shared" si="108"/>
        <v>-107.60809334188664</v>
      </c>
      <c r="AI168" s="31">
        <f t="shared" si="109"/>
        <v>-89.999761373887949</v>
      </c>
      <c r="AJ168" s="31">
        <f t="shared" si="121"/>
        <v>35.549860252403832</v>
      </c>
      <c r="AK168" s="31">
        <f t="shared" si="110"/>
        <v>89.043577489646239</v>
      </c>
      <c r="AL168" s="32">
        <f t="shared" si="111"/>
        <v>-6.8348017833239461E-2</v>
      </c>
      <c r="AM168" s="31">
        <f t="shared" si="112"/>
        <v>-7.1783350160409611</v>
      </c>
      <c r="AN168" s="31">
        <f t="shared" si="122"/>
        <v>19.983829361433326</v>
      </c>
      <c r="AO168" s="31">
        <f t="shared" si="123"/>
        <v>-8.1345189002826714</v>
      </c>
      <c r="AP168" s="30">
        <f t="shared" si="100"/>
        <v>23.609121289162623</v>
      </c>
      <c r="AQ168" s="30">
        <f t="shared" si="101"/>
        <v>-29.542425094393248</v>
      </c>
      <c r="AR168" s="31">
        <f t="shared" si="124"/>
        <v>-1.5368248906526283</v>
      </c>
      <c r="AS168" s="33">
        <f t="shared" si="125"/>
        <v>-99.414991438134493</v>
      </c>
      <c r="AT168" s="31">
        <f t="shared" si="113"/>
        <v>8.2835729376532361E-11</v>
      </c>
      <c r="AU168" s="31">
        <f t="shared" si="114"/>
        <v>2.5023200574117937E-4</v>
      </c>
      <c r="AV168" s="32">
        <f t="shared" si="115"/>
        <v>-9.2575436789116051E-14</v>
      </c>
      <c r="AW168" s="31">
        <f t="shared" si="116"/>
        <v>-8.3410668580922863E-6</v>
      </c>
      <c r="AX168" s="34">
        <f t="shared" si="126"/>
        <v>8.2743153939743241E-11</v>
      </c>
      <c r="AY168" s="35">
        <f t="shared" si="127"/>
        <v>2.4189093888308708E-4</v>
      </c>
      <c r="AZ168" s="10">
        <f t="shared" si="128"/>
        <v>-1.5368248905698851</v>
      </c>
      <c r="BA168" s="10">
        <f t="shared" si="129"/>
        <v>-99.414749547195612</v>
      </c>
      <c r="BB168" s="10">
        <f t="shared" si="130"/>
        <v>80.585250452804388</v>
      </c>
      <c r="BC168" s="37"/>
      <c r="BD168" s="46">
        <f t="shared" si="131"/>
        <v>-2</v>
      </c>
      <c r="BE168" s="46">
        <f t="shared" si="132"/>
        <v>-99</v>
      </c>
      <c r="BF168" s="46">
        <f t="shared" si="133"/>
        <v>81</v>
      </c>
    </row>
    <row r="169" spans="22:58" x14ac:dyDescent="0.3">
      <c r="V169" s="29">
        <v>2.65</v>
      </c>
      <c r="W169" s="36">
        <f t="shared" si="117"/>
        <v>4466.8359215096334</v>
      </c>
      <c r="X169" s="30">
        <f t="shared" si="102"/>
        <v>3.5218251811136261</v>
      </c>
      <c r="Y169" s="31">
        <f t="shared" si="103"/>
        <v>-19.384212022178009</v>
      </c>
      <c r="Z169" s="31">
        <f t="shared" si="104"/>
        <v>-83.837603104824211</v>
      </c>
      <c r="AA169" s="31">
        <f t="shared" si="105"/>
        <v>8.1004262739300267E-2</v>
      </c>
      <c r="AB169" s="31">
        <f t="shared" si="106"/>
        <v>-7.8128442953713639</v>
      </c>
      <c r="AC169" s="31">
        <f t="shared" si="118"/>
        <v>3.7253899744152746E-6</v>
      </c>
      <c r="AD169" s="31">
        <f t="shared" si="107"/>
        <v>5.3065995574145895E-2</v>
      </c>
      <c r="AE169" s="31">
        <f t="shared" si="119"/>
        <v>-15.781378852935106</v>
      </c>
      <c r="AF169" s="31">
        <f t="shared" si="120"/>
        <v>-91.59738140462143</v>
      </c>
      <c r="AG169" s="31">
        <f t="shared" si="99"/>
        <v>92.110410468749379</v>
      </c>
      <c r="AH169" s="31">
        <f t="shared" si="108"/>
        <v>-107.80809334188325</v>
      </c>
      <c r="AI169" s="31">
        <f t="shared" si="109"/>
        <v>-89.999766805681418</v>
      </c>
      <c r="AJ169" s="31">
        <f t="shared" si="121"/>
        <v>35.749805791471836</v>
      </c>
      <c r="AK169" s="31">
        <f t="shared" si="110"/>
        <v>89.065344416899265</v>
      </c>
      <c r="AL169" s="32">
        <f t="shared" si="111"/>
        <v>-7.1542771061517935E-2</v>
      </c>
      <c r="AM169" s="31">
        <f t="shared" si="112"/>
        <v>-7.3437351003815206</v>
      </c>
      <c r="AN169" s="31">
        <f t="shared" si="122"/>
        <v>19.980580147276445</v>
      </c>
      <c r="AO169" s="31">
        <f t="shared" si="123"/>
        <v>-8.2781574891636733</v>
      </c>
      <c r="AP169" s="30">
        <f t="shared" si="100"/>
        <v>23.609121289162623</v>
      </c>
      <c r="AQ169" s="30">
        <f t="shared" si="101"/>
        <v>-29.542425094393248</v>
      </c>
      <c r="AR169" s="31">
        <f t="shared" si="124"/>
        <v>-1.7341025108892865</v>
      </c>
      <c r="AS169" s="33">
        <f t="shared" si="125"/>
        <v>-99.875538893785105</v>
      </c>
      <c r="AT169" s="31">
        <f t="shared" si="113"/>
        <v>8.6741255616035068E-11</v>
      </c>
      <c r="AU169" s="31">
        <f t="shared" si="114"/>
        <v>2.5606065791922958E-4</v>
      </c>
      <c r="AV169" s="32">
        <f t="shared" si="115"/>
        <v>-9.6432746655329243E-14</v>
      </c>
      <c r="AW169" s="31">
        <f t="shared" si="116"/>
        <v>-8.535355264031081E-6</v>
      </c>
      <c r="AX169" s="34">
        <f t="shared" si="126"/>
        <v>8.6644822869379738E-11</v>
      </c>
      <c r="AY169" s="35">
        <f t="shared" si="127"/>
        <v>2.475253026551985E-4</v>
      </c>
      <c r="AZ169" s="10">
        <f t="shared" si="128"/>
        <v>-1.7341025108026416</v>
      </c>
      <c r="BA169" s="10">
        <f t="shared" si="129"/>
        <v>-99.875291368482451</v>
      </c>
      <c r="BB169" s="10">
        <f t="shared" si="130"/>
        <v>80.124708631517549</v>
      </c>
      <c r="BC169" s="48"/>
      <c r="BD169" s="46">
        <f t="shared" si="131"/>
        <v>-2</v>
      </c>
      <c r="BE169" s="46">
        <f t="shared" si="132"/>
        <v>-100</v>
      </c>
      <c r="BF169" s="46">
        <f t="shared" si="133"/>
        <v>80</v>
      </c>
    </row>
    <row r="170" spans="22:58" x14ac:dyDescent="0.3">
      <c r="V170" s="29">
        <v>2.66</v>
      </c>
      <c r="W170" s="38">
        <f t="shared" si="117"/>
        <v>4570.8818961487559</v>
      </c>
      <c r="X170" s="30">
        <f t="shared" si="102"/>
        <v>3.5218251811136261</v>
      </c>
      <c r="Y170" s="31">
        <f t="shared" si="103"/>
        <v>-19.581959029325468</v>
      </c>
      <c r="Z170" s="31">
        <f t="shared" si="104"/>
        <v>-83.976833353317147</v>
      </c>
      <c r="AA170" s="31">
        <f t="shared" si="105"/>
        <v>8.4784847444319605E-2</v>
      </c>
      <c r="AB170" s="31">
        <f t="shared" si="106"/>
        <v>-7.9925033899899995</v>
      </c>
      <c r="AC170" s="31">
        <f t="shared" si="118"/>
        <v>3.9009621158338941E-6</v>
      </c>
      <c r="AD170" s="31">
        <f t="shared" si="107"/>
        <v>5.4302060667668864E-2</v>
      </c>
      <c r="AE170" s="31">
        <f t="shared" si="119"/>
        <v>-15.975345099805406</v>
      </c>
      <c r="AF170" s="31">
        <f t="shared" si="120"/>
        <v>-91.915034682639487</v>
      </c>
      <c r="AG170" s="31">
        <f t="shared" si="99"/>
        <v>92.110410468749379</v>
      </c>
      <c r="AH170" s="31">
        <f t="shared" si="108"/>
        <v>-108.00809334188001</v>
      </c>
      <c r="AI170" s="31">
        <f t="shared" si="109"/>
        <v>-89.999772113832165</v>
      </c>
      <c r="AJ170" s="31">
        <f t="shared" si="121"/>
        <v>35.949753781048017</v>
      </c>
      <c r="AK170" s="31">
        <f t="shared" si="110"/>
        <v>89.086616129120102</v>
      </c>
      <c r="AL170" s="32">
        <f t="shared" si="111"/>
        <v>-7.4885571412199342E-2</v>
      </c>
      <c r="AM170" s="31">
        <f t="shared" si="112"/>
        <v>-7.5128605158454507</v>
      </c>
      <c r="AN170" s="31">
        <f t="shared" si="122"/>
        <v>19.977185336505183</v>
      </c>
      <c r="AO170" s="31">
        <f t="shared" si="123"/>
        <v>-8.4260165005575125</v>
      </c>
      <c r="AP170" s="30">
        <f t="shared" si="100"/>
        <v>23.609121289162623</v>
      </c>
      <c r="AQ170" s="30">
        <f t="shared" si="101"/>
        <v>-29.542425094393248</v>
      </c>
      <c r="AR170" s="31">
        <f t="shared" si="124"/>
        <v>-1.9314635685308481</v>
      </c>
      <c r="AS170" s="33">
        <f t="shared" si="125"/>
        <v>-100.341051183197</v>
      </c>
      <c r="AT170" s="31">
        <f t="shared" si="113"/>
        <v>9.082807541924612E-11</v>
      </c>
      <c r="AU170" s="31">
        <f t="shared" si="114"/>
        <v>2.6202507684746495E-4</v>
      </c>
      <c r="AV170" s="32">
        <f t="shared" si="115"/>
        <v>-1.0029005652154243E-13</v>
      </c>
      <c r="AW170" s="31">
        <f t="shared" si="116"/>
        <v>-8.734169228309654E-6</v>
      </c>
      <c r="AX170" s="34">
        <f t="shared" si="126"/>
        <v>9.072778536272458E-11</v>
      </c>
      <c r="AY170" s="35">
        <f t="shared" si="127"/>
        <v>2.5329090761915532E-4</v>
      </c>
      <c r="AZ170" s="10">
        <f t="shared" si="128"/>
        <v>-1.9314635684401202</v>
      </c>
      <c r="BA170" s="10">
        <f t="shared" si="129"/>
        <v>-100.34079789228937</v>
      </c>
      <c r="BB170" s="10">
        <f t="shared" si="130"/>
        <v>79.659202107710627</v>
      </c>
      <c r="BC170" s="37"/>
      <c r="BD170" s="46">
        <f t="shared" si="131"/>
        <v>-2</v>
      </c>
      <c r="BE170" s="46">
        <f t="shared" si="132"/>
        <v>-100</v>
      </c>
      <c r="BF170" s="46">
        <f t="shared" si="133"/>
        <v>80</v>
      </c>
    </row>
    <row r="171" spans="22:58" x14ac:dyDescent="0.3">
      <c r="V171" s="29">
        <v>2.67</v>
      </c>
      <c r="W171" s="36">
        <f t="shared" si="117"/>
        <v>4677.3514128719835</v>
      </c>
      <c r="X171" s="30">
        <f t="shared" si="102"/>
        <v>3.5218251811136261</v>
      </c>
      <c r="Y171" s="31">
        <f t="shared" si="103"/>
        <v>-19.779806346241063</v>
      </c>
      <c r="Z171" s="31">
        <f t="shared" si="104"/>
        <v>-84.112963359181151</v>
      </c>
      <c r="AA171" s="31">
        <f t="shared" si="105"/>
        <v>8.874008142964368E-2</v>
      </c>
      <c r="AB171" s="31">
        <f t="shared" si="106"/>
        <v>-8.1761836341575034</v>
      </c>
      <c r="AC171" s="31">
        <f t="shared" si="118"/>
        <v>4.0848087098593441E-6</v>
      </c>
      <c r="AD171" s="31">
        <f t="shared" si="107"/>
        <v>5.5566917363539019E-2</v>
      </c>
      <c r="AE171" s="31">
        <f t="shared" si="119"/>
        <v>-16.169236998889083</v>
      </c>
      <c r="AF171" s="31">
        <f t="shared" si="120"/>
        <v>-92.233580075975112</v>
      </c>
      <c r="AG171" s="31">
        <f t="shared" si="99"/>
        <v>92.110410468749379</v>
      </c>
      <c r="AH171" s="31">
        <f t="shared" si="108"/>
        <v>-108.20809334187692</v>
      </c>
      <c r="AI171" s="31">
        <f t="shared" si="109"/>
        <v>-89.999777301154651</v>
      </c>
      <c r="AJ171" s="31">
        <f t="shared" si="121"/>
        <v>36.149704110897403</v>
      </c>
      <c r="AK171" s="31">
        <f t="shared" si="110"/>
        <v>89.107403881382794</v>
      </c>
      <c r="AL171" s="32">
        <f t="shared" si="111"/>
        <v>-7.8383157547653473E-2</v>
      </c>
      <c r="AM171" s="31">
        <f t="shared" si="112"/>
        <v>-7.685789139860419</v>
      </c>
      <c r="AN171" s="31">
        <f t="shared" si="122"/>
        <v>19.973638080222212</v>
      </c>
      <c r="AO171" s="31">
        <f t="shared" si="123"/>
        <v>-8.5781625596322755</v>
      </c>
      <c r="AP171" s="30">
        <f t="shared" si="100"/>
        <v>23.609121289162623</v>
      </c>
      <c r="AQ171" s="30">
        <f t="shared" si="101"/>
        <v>-29.542425094393248</v>
      </c>
      <c r="AR171" s="31">
        <f t="shared" si="124"/>
        <v>-2.1289027238974967</v>
      </c>
      <c r="AS171" s="33">
        <f t="shared" si="125"/>
        <v>-100.81174263560739</v>
      </c>
      <c r="AT171" s="31">
        <f t="shared" si="113"/>
        <v>9.5109689370696885E-11</v>
      </c>
      <c r="AU171" s="31">
        <f t="shared" si="114"/>
        <v>2.6812842493974866E-4</v>
      </c>
      <c r="AV171" s="32">
        <f t="shared" si="115"/>
        <v>-1.0607602132086222E-13</v>
      </c>
      <c r="AW171" s="31">
        <f t="shared" si="116"/>
        <v>-8.9376141647234601E-6</v>
      </c>
      <c r="AX171" s="34">
        <f t="shared" si="126"/>
        <v>9.5003613349376023E-11</v>
      </c>
      <c r="AY171" s="35">
        <f t="shared" si="127"/>
        <v>2.5919081077502521E-4</v>
      </c>
      <c r="AZ171" s="10">
        <f t="shared" si="128"/>
        <v>-2.1289027238024931</v>
      </c>
      <c r="BA171" s="10">
        <f t="shared" si="129"/>
        <v>-100.81148344479661</v>
      </c>
      <c r="BB171" s="10">
        <f t="shared" si="130"/>
        <v>79.188516555203392</v>
      </c>
      <c r="BC171" s="48"/>
      <c r="BD171" s="46">
        <f t="shared" si="131"/>
        <v>-2</v>
      </c>
      <c r="BE171" s="46">
        <f t="shared" si="132"/>
        <v>-101</v>
      </c>
      <c r="BF171" s="46">
        <f t="shared" si="133"/>
        <v>79</v>
      </c>
    </row>
    <row r="172" spans="22:58" x14ac:dyDescent="0.3">
      <c r="V172" s="29">
        <v>2.68</v>
      </c>
      <c r="W172" s="38">
        <f t="shared" si="117"/>
        <v>4786.3009232263885</v>
      </c>
      <c r="X172" s="30">
        <f t="shared" si="102"/>
        <v>3.5218251811136261</v>
      </c>
      <c r="Y172" s="31">
        <f t="shared" si="103"/>
        <v>-19.977749553303632</v>
      </c>
      <c r="Z172" s="31">
        <f t="shared" si="104"/>
        <v>-84.246059149379079</v>
      </c>
      <c r="AA172" s="31">
        <f t="shared" si="105"/>
        <v>9.2877862691771507E-2</v>
      </c>
      <c r="AB172" s="31">
        <f t="shared" si="106"/>
        <v>-8.3639673077547307</v>
      </c>
      <c r="AC172" s="31">
        <f t="shared" si="118"/>
        <v>4.2773197182297266E-6</v>
      </c>
      <c r="AD172" s="31">
        <f t="shared" si="107"/>
        <v>5.6861236300584851E-2</v>
      </c>
      <c r="AE172" s="31">
        <f t="shared" si="119"/>
        <v>-16.363042232178515</v>
      </c>
      <c r="AF172" s="31">
        <f t="shared" si="120"/>
        <v>-92.553165220833222</v>
      </c>
      <c r="AG172" s="31">
        <f t="shared" si="99"/>
        <v>92.110410468749379</v>
      </c>
      <c r="AH172" s="31">
        <f t="shared" si="108"/>
        <v>-108.40809334187396</v>
      </c>
      <c r="AI172" s="31">
        <f t="shared" si="109"/>
        <v>-89.999782370399259</v>
      </c>
      <c r="AJ172" s="31">
        <f t="shared" si="121"/>
        <v>36.349656675741535</v>
      </c>
      <c r="AK172" s="31">
        <f t="shared" si="110"/>
        <v>89.127718673725099</v>
      </c>
      <c r="AL172" s="32">
        <f t="shared" si="111"/>
        <v>-8.2042563313355743E-2</v>
      </c>
      <c r="AM172" s="31">
        <f t="shared" si="112"/>
        <v>-7.8626000526350772</v>
      </c>
      <c r="AN172" s="31">
        <f t="shared" si="122"/>
        <v>19.969931239303595</v>
      </c>
      <c r="AO172" s="31">
        <f t="shared" si="123"/>
        <v>-8.7346637493092381</v>
      </c>
      <c r="AP172" s="30">
        <f t="shared" si="100"/>
        <v>23.609121289162623</v>
      </c>
      <c r="AQ172" s="30">
        <f t="shared" si="101"/>
        <v>-29.542425094393248</v>
      </c>
      <c r="AR172" s="31">
        <f t="shared" si="124"/>
        <v>-2.3264147981055459</v>
      </c>
      <c r="AS172" s="33">
        <f t="shared" si="125"/>
        <v>-101.28782897014246</v>
      </c>
      <c r="AT172" s="31">
        <f t="shared" si="113"/>
        <v>9.9591883435186309E-11</v>
      </c>
      <c r="AU172" s="31">
        <f t="shared" si="114"/>
        <v>2.7437393827202682E-4</v>
      </c>
      <c r="AV172" s="32">
        <f t="shared" si="115"/>
        <v>-1.1186198612018204E-13</v>
      </c>
      <c r="AW172" s="31">
        <f t="shared" si="116"/>
        <v>-9.145797942470726E-6</v>
      </c>
      <c r="AX172" s="34">
        <f t="shared" si="126"/>
        <v>9.9480021449066126E-11</v>
      </c>
      <c r="AY172" s="35">
        <f t="shared" si="127"/>
        <v>2.6522814032955608E-4</v>
      </c>
      <c r="AZ172" s="10">
        <f t="shared" si="128"/>
        <v>-2.3264147980060659</v>
      </c>
      <c r="BA172" s="10">
        <f t="shared" si="129"/>
        <v>-101.28756374200212</v>
      </c>
      <c r="BB172" s="10">
        <f t="shared" si="130"/>
        <v>78.712436257997879</v>
      </c>
      <c r="BC172" s="37"/>
      <c r="BD172" s="46">
        <f t="shared" si="131"/>
        <v>-2</v>
      </c>
      <c r="BE172" s="46">
        <f t="shared" si="132"/>
        <v>-101</v>
      </c>
      <c r="BF172" s="46">
        <f t="shared" si="133"/>
        <v>79</v>
      </c>
    </row>
    <row r="173" spans="22:58" x14ac:dyDescent="0.3">
      <c r="V173" s="29">
        <v>2.69</v>
      </c>
      <c r="W173" s="36">
        <f t="shared" si="117"/>
        <v>4897.7881936844624</v>
      </c>
      <c r="X173" s="30">
        <f t="shared" si="102"/>
        <v>3.5218251811136261</v>
      </c>
      <c r="Y173" s="31">
        <f t="shared" si="103"/>
        <v>-20.175784421569492</v>
      </c>
      <c r="Z173" s="31">
        <f t="shared" si="104"/>
        <v>-84.376185544284567</v>
      </c>
      <c r="AA173" s="31">
        <f t="shared" si="105"/>
        <v>9.7206430343866682E-2</v>
      </c>
      <c r="AB173" s="31">
        <f t="shared" si="106"/>
        <v>-8.5559378309381344</v>
      </c>
      <c r="AC173" s="31">
        <f t="shared" si="118"/>
        <v>4.4789034826954405E-6</v>
      </c>
      <c r="AD173" s="31">
        <f t="shared" si="107"/>
        <v>5.8185703738551794E-2</v>
      </c>
      <c r="AE173" s="31">
        <f t="shared" si="119"/>
        <v>-16.556748331208517</v>
      </c>
      <c r="AF173" s="31">
        <f t="shared" si="120"/>
        <v>-92.873937671484157</v>
      </c>
      <c r="AG173" s="31">
        <f t="shared" si="99"/>
        <v>92.110410468749379</v>
      </c>
      <c r="AH173" s="31">
        <f t="shared" si="108"/>
        <v>-108.60809334187113</v>
      </c>
      <c r="AI173" s="31">
        <f t="shared" si="109"/>
        <v>-89.999787324253774</v>
      </c>
      <c r="AJ173" s="31">
        <f t="shared" si="121"/>
        <v>36.549611375035688</v>
      </c>
      <c r="AK173" s="31">
        <f t="shared" si="110"/>
        <v>89.147571256876418</v>
      </c>
      <c r="AL173" s="32">
        <f t="shared" si="111"/>
        <v>-8.5871129577550498E-2</v>
      </c>
      <c r="AM173" s="31">
        <f t="shared" si="112"/>
        <v>-8.0433735244249007</v>
      </c>
      <c r="AN173" s="31">
        <f t="shared" si="122"/>
        <v>19.96605737233639</v>
      </c>
      <c r="AO173" s="31">
        <f t="shared" si="123"/>
        <v>-8.8955895918022563</v>
      </c>
      <c r="AP173" s="30">
        <f t="shared" si="100"/>
        <v>23.609121289162623</v>
      </c>
      <c r="AQ173" s="30">
        <f t="shared" si="101"/>
        <v>-29.542425094393248</v>
      </c>
      <c r="AR173" s="31">
        <f t="shared" si="124"/>
        <v>-2.5239947641027527</v>
      </c>
      <c r="AS173" s="33">
        <f t="shared" si="125"/>
        <v>-101.76952726328642</v>
      </c>
      <c r="AT173" s="31">
        <f t="shared" si="113"/>
        <v>1.0428622954231263E-10</v>
      </c>
      <c r="AU173" s="31">
        <f t="shared" si="114"/>
        <v>2.8076492829813581E-4</v>
      </c>
      <c r="AV173" s="32">
        <f t="shared" si="115"/>
        <v>-1.1571929598639523E-13</v>
      </c>
      <c r="AW173" s="31">
        <f t="shared" si="116"/>
        <v>-9.3588309433460208E-6</v>
      </c>
      <c r="AX173" s="34">
        <f t="shared" si="126"/>
        <v>1.0417051024632624E-10</v>
      </c>
      <c r="AY173" s="35">
        <f t="shared" si="127"/>
        <v>2.7140609735478978E-4</v>
      </c>
      <c r="AZ173" s="10">
        <f t="shared" si="128"/>
        <v>-2.5239947639985822</v>
      </c>
      <c r="BA173" s="10">
        <f t="shared" si="129"/>
        <v>-101.76925585718907</v>
      </c>
      <c r="BB173" s="10">
        <f t="shared" si="130"/>
        <v>78.230744142810934</v>
      </c>
      <c r="BC173" s="48"/>
      <c r="BD173" s="46">
        <f t="shared" si="131"/>
        <v>-3</v>
      </c>
      <c r="BE173" s="46">
        <f t="shared" si="132"/>
        <v>-102</v>
      </c>
      <c r="BF173" s="46">
        <f t="shared" si="133"/>
        <v>78</v>
      </c>
    </row>
    <row r="174" spans="22:58" x14ac:dyDescent="0.3">
      <c r="V174" s="29">
        <v>2.7</v>
      </c>
      <c r="W174" s="38">
        <f t="shared" si="117"/>
        <v>5011.8723362727269</v>
      </c>
      <c r="X174" s="30">
        <f t="shared" si="102"/>
        <v>3.5218251811136261</v>
      </c>
      <c r="Y174" s="31">
        <f t="shared" si="103"/>
        <v>-20.373906904899442</v>
      </c>
      <c r="Z174" s="31">
        <f t="shared" si="104"/>
        <v>-84.503406166100987</v>
      </c>
      <c r="AA174" s="31">
        <f t="shared" si="105"/>
        <v>0.10173437783782859</v>
      </c>
      <c r="AB174" s="31">
        <f t="shared" si="106"/>
        <v>-8.7521797396431626</v>
      </c>
      <c r="AC174" s="31">
        <f t="shared" si="118"/>
        <v>4.6899875871212587E-6</v>
      </c>
      <c r="AD174" s="31">
        <f t="shared" si="107"/>
        <v>5.9541021921941856E-2</v>
      </c>
      <c r="AE174" s="31">
        <f t="shared" si="119"/>
        <v>-16.750342655960399</v>
      </c>
      <c r="AF174" s="31">
        <f t="shared" si="120"/>
        <v>-93.196044883822211</v>
      </c>
      <c r="AG174" s="31">
        <f t="shared" si="99"/>
        <v>92.110410468749379</v>
      </c>
      <c r="AH174" s="31">
        <f t="shared" si="108"/>
        <v>-108.80809334186844</v>
      </c>
      <c r="AI174" s="31">
        <f t="shared" si="109"/>
        <v>-89.999792165344786</v>
      </c>
      <c r="AJ174" s="31">
        <f t="shared" si="121"/>
        <v>36.749568112756371</v>
      </c>
      <c r="AK174" s="31">
        <f t="shared" si="110"/>
        <v>89.16697213786064</v>
      </c>
      <c r="AL174" s="32">
        <f t="shared" si="111"/>
        <v>-8.9876516441794618E-2</v>
      </c>
      <c r="AM174" s="31">
        <f t="shared" si="112"/>
        <v>-8.2281909999325933</v>
      </c>
      <c r="AN174" s="31">
        <f t="shared" si="122"/>
        <v>19.962008723195513</v>
      </c>
      <c r="AO174" s="31">
        <f t="shared" si="123"/>
        <v>-9.0610110274167397</v>
      </c>
      <c r="AP174" s="30">
        <f t="shared" si="100"/>
        <v>23.609121289162623</v>
      </c>
      <c r="AQ174" s="30">
        <f t="shared" si="101"/>
        <v>-29.542425094393248</v>
      </c>
      <c r="AR174" s="31">
        <f t="shared" si="124"/>
        <v>-2.7216377379955112</v>
      </c>
      <c r="AS174" s="33">
        <f t="shared" si="125"/>
        <v>-102.25705591123895</v>
      </c>
      <c r="AT174" s="31">
        <f t="shared" si="113"/>
        <v>1.0920044231180779E-10</v>
      </c>
      <c r="AU174" s="31">
        <f t="shared" si="114"/>
        <v>2.873047836055826E-4</v>
      </c>
      <c r="AV174" s="32">
        <f t="shared" si="115"/>
        <v>-1.2150526078571503E-13</v>
      </c>
      <c r="AW174" s="31">
        <f t="shared" si="116"/>
        <v>-9.5768261202662651E-6</v>
      </c>
      <c r="AX174" s="34">
        <f t="shared" si="126"/>
        <v>1.0907893705102208E-10</v>
      </c>
      <c r="AY174" s="35">
        <f t="shared" si="127"/>
        <v>2.7772795748531631E-4</v>
      </c>
      <c r="AZ174" s="10">
        <f t="shared" si="128"/>
        <v>-2.7216377378864323</v>
      </c>
      <c r="BA174" s="10">
        <f t="shared" si="129"/>
        <v>-102.25677818328147</v>
      </c>
      <c r="BB174" s="10">
        <f t="shared" si="130"/>
        <v>77.743221816718531</v>
      </c>
      <c r="BC174" s="37"/>
      <c r="BD174" s="46">
        <f t="shared" si="131"/>
        <v>-3</v>
      </c>
      <c r="BE174" s="46">
        <f t="shared" si="132"/>
        <v>-102</v>
      </c>
      <c r="BF174" s="46">
        <f t="shared" si="133"/>
        <v>78</v>
      </c>
    </row>
    <row r="175" spans="22:58" x14ac:dyDescent="0.3">
      <c r="V175" s="29">
        <v>2.71</v>
      </c>
      <c r="W175" s="36">
        <f t="shared" si="117"/>
        <v>5128.6138399136516</v>
      </c>
      <c r="X175" s="30">
        <f t="shared" si="102"/>
        <v>3.5218251811136261</v>
      </c>
      <c r="Y175" s="31">
        <f t="shared" si="103"/>
        <v>-20.572113132379563</v>
      </c>
      <c r="Z175" s="31">
        <f t="shared" si="104"/>
        <v>-84.627783448281775</v>
      </c>
      <c r="AA175" s="31">
        <f t="shared" si="105"/>
        <v>0.10647066655499995</v>
      </c>
      <c r="AB175" s="31">
        <f t="shared" si="106"/>
        <v>-8.9527786573807671</v>
      </c>
      <c r="AC175" s="31">
        <f t="shared" si="118"/>
        <v>4.9110197678041319E-6</v>
      </c>
      <c r="AD175" s="31">
        <f t="shared" si="107"/>
        <v>6.0927909452325041E-2</v>
      </c>
      <c r="AE175" s="31">
        <f t="shared" si="119"/>
        <v>-16.943812373691166</v>
      </c>
      <c r="AF175" s="31">
        <f t="shared" si="120"/>
        <v>-93.519634196210205</v>
      </c>
      <c r="AG175" s="31">
        <f t="shared" si="99"/>
        <v>92.110410468749379</v>
      </c>
      <c r="AH175" s="31">
        <f t="shared" si="108"/>
        <v>-109.00809334186589</v>
      </c>
      <c r="AI175" s="31">
        <f t="shared" si="109"/>
        <v>-89.999796896239118</v>
      </c>
      <c r="AJ175" s="31">
        <f t="shared" si="121"/>
        <v>36.949526797198061</v>
      </c>
      <c r="AK175" s="31">
        <f t="shared" si="110"/>
        <v>89.185931585475956</v>
      </c>
      <c r="AL175" s="32">
        <f t="shared" si="111"/>
        <v>-9.4066715823562658E-2</v>
      </c>
      <c r="AM175" s="31">
        <f t="shared" si="112"/>
        <v>-8.4171350796315636</v>
      </c>
      <c r="AN175" s="31">
        <f t="shared" si="122"/>
        <v>19.957777208257991</v>
      </c>
      <c r="AO175" s="31">
        <f t="shared" si="123"/>
        <v>-9.2310003903947262</v>
      </c>
      <c r="AP175" s="30">
        <f t="shared" si="100"/>
        <v>23.609121289162623</v>
      </c>
      <c r="AQ175" s="30">
        <f t="shared" si="101"/>
        <v>-29.542425094393248</v>
      </c>
      <c r="AR175" s="31">
        <f t="shared" si="124"/>
        <v>-2.9193389706638015</v>
      </c>
      <c r="AS175" s="33">
        <f t="shared" si="125"/>
        <v>-102.75063458660493</v>
      </c>
      <c r="AT175" s="31">
        <f t="shared" si="113"/>
        <v>1.1434609367326991E-10</v>
      </c>
      <c r="AU175" s="31">
        <f t="shared" si="114"/>
        <v>2.9399697171221491E-4</v>
      </c>
      <c r="AV175" s="32">
        <f t="shared" si="115"/>
        <v>-1.2729122558503483E-13</v>
      </c>
      <c r="AW175" s="31">
        <f t="shared" si="116"/>
        <v>-9.7998990571597447E-6</v>
      </c>
      <c r="AX175" s="34">
        <f t="shared" si="126"/>
        <v>1.1421880244768487E-10</v>
      </c>
      <c r="AY175" s="35">
        <f t="shared" si="127"/>
        <v>2.8419707265505518E-4</v>
      </c>
      <c r="AZ175" s="10">
        <f t="shared" si="128"/>
        <v>-2.9193389705495827</v>
      </c>
      <c r="BA175" s="10">
        <f t="shared" si="129"/>
        <v>-102.75035038953227</v>
      </c>
      <c r="BB175" s="10">
        <f t="shared" si="130"/>
        <v>77.249649610467728</v>
      </c>
      <c r="BC175" s="48"/>
      <c r="BD175" s="46">
        <f t="shared" si="131"/>
        <v>-3</v>
      </c>
      <c r="BE175" s="46">
        <f t="shared" si="132"/>
        <v>-103</v>
      </c>
      <c r="BF175" s="46">
        <f t="shared" si="133"/>
        <v>77</v>
      </c>
    </row>
    <row r="176" spans="22:58" x14ac:dyDescent="0.3">
      <c r="V176" s="29">
        <v>2.72</v>
      </c>
      <c r="W176" s="38">
        <f t="shared" si="117"/>
        <v>5248.0746024977288</v>
      </c>
      <c r="X176" s="30">
        <f t="shared" si="102"/>
        <v>3.5218251811136261</v>
      </c>
      <c r="Y176" s="31">
        <f t="shared" si="103"/>
        <v>-20.770399401028051</v>
      </c>
      <c r="Z176" s="31">
        <f t="shared" si="104"/>
        <v>-84.749378645858144</v>
      </c>
      <c r="AA176" s="31">
        <f t="shared" si="105"/>
        <v>0.11142463976118343</v>
      </c>
      <c r="AB176" s="31">
        <f t="shared" si="106"/>
        <v>-9.1578212630749025</v>
      </c>
      <c r="AC176" s="31">
        <f t="shared" si="118"/>
        <v>5.142468862363385E-6</v>
      </c>
      <c r="AD176" s="31">
        <f t="shared" si="107"/>
        <v>6.2347101669323085E-2</v>
      </c>
      <c r="AE176" s="31">
        <f t="shared" si="119"/>
        <v>-17.13714443768438</v>
      </c>
      <c r="AF176" s="31">
        <f t="shared" si="120"/>
        <v>-93.844852807263734</v>
      </c>
      <c r="AG176" s="31">
        <f t="shared" si="99"/>
        <v>92.110410468749379</v>
      </c>
      <c r="AH176" s="31">
        <f t="shared" si="108"/>
        <v>-109.20809334186343</v>
      </c>
      <c r="AI176" s="31">
        <f t="shared" si="109"/>
        <v>-89.999801519445171</v>
      </c>
      <c r="AJ176" s="31">
        <f t="shared" si="121"/>
        <v>37.149487340779274</v>
      </c>
      <c r="AK176" s="31">
        <f t="shared" si="110"/>
        <v>89.204459635654757</v>
      </c>
      <c r="AL176" s="32">
        <f t="shared" si="111"/>
        <v>-9.8450064410958701E-2</v>
      </c>
      <c r="AM176" s="31">
        <f t="shared" si="112"/>
        <v>-8.6102894977909603</v>
      </c>
      <c r="AN176" s="31">
        <f t="shared" si="122"/>
        <v>19.953354403254263</v>
      </c>
      <c r="AO176" s="31">
        <f t="shared" si="123"/>
        <v>-9.4056313815813741</v>
      </c>
      <c r="AP176" s="30">
        <f t="shared" si="100"/>
        <v>23.609121289162623</v>
      </c>
      <c r="AQ176" s="30">
        <f t="shared" si="101"/>
        <v>-29.542425094393248</v>
      </c>
      <c r="AR176" s="31">
        <f t="shared" si="124"/>
        <v>-3.1170938396607433</v>
      </c>
      <c r="AS176" s="33">
        <f t="shared" si="125"/>
        <v>-103.25048418884511</v>
      </c>
      <c r="AT176" s="31">
        <f t="shared" si="113"/>
        <v>1.1973475555629708E-10</v>
      </c>
      <c r="AU176" s="31">
        <f t="shared" si="114"/>
        <v>3.0084504090474823E-4</v>
      </c>
      <c r="AV176" s="32">
        <f t="shared" si="115"/>
        <v>-1.3307719038435463E-13</v>
      </c>
      <c r="AW176" s="31">
        <f t="shared" si="116"/>
        <v>-1.0028168030250331E-5</v>
      </c>
      <c r="AX176" s="34">
        <f t="shared" si="126"/>
        <v>1.1960167836591273E-10</v>
      </c>
      <c r="AY176" s="35">
        <f t="shared" si="127"/>
        <v>2.9081687287449789E-4</v>
      </c>
      <c r="AZ176" s="10">
        <f t="shared" si="128"/>
        <v>-3.1170938395411416</v>
      </c>
      <c r="BA176" s="10">
        <f t="shared" si="129"/>
        <v>-103.25019337197223</v>
      </c>
      <c r="BB176" s="10">
        <f t="shared" si="130"/>
        <v>76.74980662802777</v>
      </c>
      <c r="BC176" s="37"/>
      <c r="BD176" s="46">
        <f t="shared" si="131"/>
        <v>-3</v>
      </c>
      <c r="BE176" s="46">
        <f t="shared" si="132"/>
        <v>-103</v>
      </c>
      <c r="BF176" s="46">
        <f t="shared" si="133"/>
        <v>77</v>
      </c>
    </row>
    <row r="177" spans="22:58" x14ac:dyDescent="0.3">
      <c r="V177" s="29">
        <v>2.73</v>
      </c>
      <c r="W177" s="36">
        <f t="shared" si="117"/>
        <v>5370.3179637025296</v>
      </c>
      <c r="X177" s="30">
        <f t="shared" si="102"/>
        <v>3.5218251811136261</v>
      </c>
      <c r="Y177" s="31">
        <f t="shared" si="103"/>
        <v>-20.968762168779538</v>
      </c>
      <c r="Z177" s="31">
        <f t="shared" si="104"/>
        <v>-84.868251846585878</v>
      </c>
      <c r="AA177" s="31">
        <f t="shared" si="105"/>
        <v>0.11660603691990123</v>
      </c>
      <c r="AB177" s="31">
        <f t="shared" si="106"/>
        <v>-9.3673952546766515</v>
      </c>
      <c r="AC177" s="31">
        <f t="shared" si="118"/>
        <v>5.3848258029892115E-6</v>
      </c>
      <c r="AD177" s="31">
        <f t="shared" si="107"/>
        <v>6.3799351040464913E-2</v>
      </c>
      <c r="AE177" s="31">
        <f t="shared" si="119"/>
        <v>-17.330325565920209</v>
      </c>
      <c r="AF177" s="31">
        <f t="shared" si="120"/>
        <v>-94.171847750222071</v>
      </c>
      <c r="AG177" s="31">
        <f t="shared" si="99"/>
        <v>92.110410468749379</v>
      </c>
      <c r="AH177" s="31">
        <f t="shared" si="108"/>
        <v>-109.40809334186108</v>
      </c>
      <c r="AI177" s="31">
        <f t="shared" si="109"/>
        <v>-89.999806037414174</v>
      </c>
      <c r="AJ177" s="31">
        <f t="shared" si="121"/>
        <v>37.349449659857228</v>
      </c>
      <c r="AK177" s="31">
        <f t="shared" si="110"/>
        <v>89.222566096705521</v>
      </c>
      <c r="AL177" s="32">
        <f t="shared" si="111"/>
        <v>-0.1030352569880123</v>
      </c>
      <c r="AM177" s="31">
        <f t="shared" si="112"/>
        <v>-8.8077390969688611</v>
      </c>
      <c r="AN177" s="31">
        <f t="shared" si="122"/>
        <v>19.94873152975752</v>
      </c>
      <c r="AO177" s="31">
        <f t="shared" si="123"/>
        <v>-9.584979037677515</v>
      </c>
      <c r="AP177" s="30">
        <f t="shared" si="100"/>
        <v>23.609121289162623</v>
      </c>
      <c r="AQ177" s="30">
        <f t="shared" si="101"/>
        <v>-29.542425094393248</v>
      </c>
      <c r="AR177" s="31">
        <f t="shared" si="124"/>
        <v>-3.3148978413933143</v>
      </c>
      <c r="AS177" s="33">
        <f t="shared" si="125"/>
        <v>-103.75682678789958</v>
      </c>
      <c r="AT177" s="31">
        <f t="shared" si="113"/>
        <v>1.2537799989048728E-10</v>
      </c>
      <c r="AU177" s="31">
        <f t="shared" si="114"/>
        <v>3.0785262212011232E-4</v>
      </c>
      <c r="AV177" s="32">
        <f t="shared" si="115"/>
        <v>-1.3886315518367446E-13</v>
      </c>
      <c r="AW177" s="31">
        <f t="shared" si="116"/>
        <v>-1.0261754070769052E-5</v>
      </c>
      <c r="AX177" s="34">
        <f t="shared" si="126"/>
        <v>1.2523913673530361E-10</v>
      </c>
      <c r="AY177" s="35">
        <f t="shared" si="127"/>
        <v>2.9759086804934326E-4</v>
      </c>
      <c r="AZ177" s="10">
        <f t="shared" si="128"/>
        <v>-3.3148978412680754</v>
      </c>
      <c r="BA177" s="10">
        <f t="shared" si="129"/>
        <v>-103.75652919703154</v>
      </c>
      <c r="BB177" s="10">
        <f t="shared" si="130"/>
        <v>76.24347080296846</v>
      </c>
      <c r="BC177" s="48"/>
      <c r="BD177" s="46">
        <f t="shared" si="131"/>
        <v>-3</v>
      </c>
      <c r="BE177" s="46">
        <f t="shared" si="132"/>
        <v>-104</v>
      </c>
      <c r="BF177" s="46">
        <f t="shared" si="133"/>
        <v>76</v>
      </c>
    </row>
    <row r="178" spans="22:58" x14ac:dyDescent="0.3">
      <c r="V178" s="29">
        <v>2.74</v>
      </c>
      <c r="W178" s="38">
        <f t="shared" si="117"/>
        <v>5495.4087385762532</v>
      </c>
      <c r="X178" s="30">
        <f t="shared" si="102"/>
        <v>3.5218251811136261</v>
      </c>
      <c r="Y178" s="31">
        <f t="shared" si="103"/>
        <v>-21.167198047738857</v>
      </c>
      <c r="Z178" s="31">
        <f t="shared" si="104"/>
        <v>-84.984461982828975</v>
      </c>
      <c r="AA178" s="31">
        <f t="shared" si="105"/>
        <v>0.12202500835556183</v>
      </c>
      <c r="AB178" s="31">
        <f t="shared" si="106"/>
        <v>-9.5815893082796606</v>
      </c>
      <c r="AC178" s="31">
        <f t="shared" si="118"/>
        <v>5.6386046598353318E-6</v>
      </c>
      <c r="AD178" s="31">
        <f t="shared" si="107"/>
        <v>6.5285427560121734E-2</v>
      </c>
      <c r="AE178" s="31">
        <f t="shared" si="119"/>
        <v>-17.523342219665011</v>
      </c>
      <c r="AF178" s="31">
        <f t="shared" si="120"/>
        <v>-94.500765863548509</v>
      </c>
      <c r="AG178" s="31">
        <f t="shared" si="99"/>
        <v>92.110410468749379</v>
      </c>
      <c r="AH178" s="31">
        <f t="shared" si="108"/>
        <v>-109.60809334185885</v>
      </c>
      <c r="AI178" s="31">
        <f t="shared" si="109"/>
        <v>-89.999810452541666</v>
      </c>
      <c r="AJ178" s="31">
        <f t="shared" si="121"/>
        <v>37.549413674550848</v>
      </c>
      <c r="AK178" s="31">
        <f t="shared" si="110"/>
        <v>89.240260554439359</v>
      </c>
      <c r="AL178" s="32">
        <f t="shared" si="111"/>
        <v>-0.10783136012760763</v>
      </c>
      <c r="AM178" s="31">
        <f t="shared" si="112"/>
        <v>-9.0095697987295189</v>
      </c>
      <c r="AN178" s="31">
        <f t="shared" si="122"/>
        <v>19.943899441313771</v>
      </c>
      <c r="AO178" s="31">
        <f t="shared" si="123"/>
        <v>-9.7691196968318259</v>
      </c>
      <c r="AP178" s="30">
        <f t="shared" si="100"/>
        <v>23.609121289162623</v>
      </c>
      <c r="AQ178" s="30">
        <f t="shared" si="101"/>
        <v>-29.542425094393248</v>
      </c>
      <c r="AR178" s="31">
        <f t="shared" si="124"/>
        <v>-3.5127465835818654</v>
      </c>
      <c r="AS178" s="33">
        <f t="shared" si="125"/>
        <v>-104.26988556038033</v>
      </c>
      <c r="AT178" s="31">
        <f t="shared" si="113"/>
        <v>1.3128739860543852E-10</v>
      </c>
      <c r="AU178" s="31">
        <f t="shared" si="114"/>
        <v>3.1502343087062341E-4</v>
      </c>
      <c r="AV178" s="32">
        <f t="shared" si="115"/>
        <v>-1.4657777491610089E-13</v>
      </c>
      <c r="AW178" s="31">
        <f t="shared" si="116"/>
        <v>-1.0500781029126477E-5</v>
      </c>
      <c r="AX178" s="34">
        <f t="shared" si="126"/>
        <v>1.311408208305224E-10</v>
      </c>
      <c r="AY178" s="35">
        <f t="shared" si="127"/>
        <v>3.0452264984149691E-4</v>
      </c>
      <c r="AZ178" s="10">
        <f t="shared" si="128"/>
        <v>-3.5127465834507245</v>
      </c>
      <c r="BA178" s="10">
        <f t="shared" si="129"/>
        <v>-104.26958103773049</v>
      </c>
      <c r="BB178" s="10">
        <f t="shared" si="130"/>
        <v>75.730418962269511</v>
      </c>
      <c r="BC178" s="37"/>
      <c r="BD178" s="46">
        <f t="shared" si="131"/>
        <v>-4</v>
      </c>
      <c r="BE178" s="46">
        <f t="shared" si="132"/>
        <v>-104</v>
      </c>
      <c r="BF178" s="46">
        <f t="shared" si="133"/>
        <v>76</v>
      </c>
    </row>
    <row r="179" spans="22:58" x14ac:dyDescent="0.3">
      <c r="V179" s="29">
        <v>2.75</v>
      </c>
      <c r="W179" s="36">
        <f t="shared" si="117"/>
        <v>5623.4132519034929</v>
      </c>
      <c r="X179" s="30">
        <f t="shared" si="102"/>
        <v>3.5218251811136261</v>
      </c>
      <c r="Y179" s="31">
        <f t="shared" si="103"/>
        <v>-21.365703797695893</v>
      </c>
      <c r="Z179" s="31">
        <f t="shared" si="104"/>
        <v>-85.098066844103073</v>
      </c>
      <c r="AA179" s="31">
        <f t="shared" si="105"/>
        <v>0.12769213025606477</v>
      </c>
      <c r="AB179" s="31">
        <f t="shared" si="106"/>
        <v>-9.8004930324497668</v>
      </c>
      <c r="AC179" s="31">
        <f t="shared" si="118"/>
        <v>5.9043437287698002E-6</v>
      </c>
      <c r="AD179" s="31">
        <f t="shared" si="107"/>
        <v>6.6806119157732269E-2</v>
      </c>
      <c r="AE179" s="31">
        <f t="shared" si="119"/>
        <v>-17.716180581982471</v>
      </c>
      <c r="AF179" s="31">
        <f t="shared" si="120"/>
        <v>-94.831753757395106</v>
      </c>
      <c r="AG179" s="31">
        <f t="shared" si="99"/>
        <v>92.110410468749379</v>
      </c>
      <c r="AH179" s="31">
        <f t="shared" si="108"/>
        <v>-109.8080933418567</v>
      </c>
      <c r="AI179" s="31">
        <f t="shared" si="109"/>
        <v>-89.999814767168573</v>
      </c>
      <c r="AJ179" s="31">
        <f t="shared" si="121"/>
        <v>37.749379308571697</v>
      </c>
      <c r="AK179" s="31">
        <f t="shared" si="110"/>
        <v>89.257552377183544</v>
      </c>
      <c r="AL179" s="32">
        <f t="shared" si="111"/>
        <v>-0.11284782624720809</v>
      </c>
      <c r="AM179" s="31">
        <f t="shared" si="112"/>
        <v>-9.215868570328789</v>
      </c>
      <c r="AN179" s="31">
        <f t="shared" si="122"/>
        <v>19.938848609217164</v>
      </c>
      <c r="AO179" s="31">
        <f t="shared" si="123"/>
        <v>-9.9581309603138184</v>
      </c>
      <c r="AP179" s="30">
        <f t="shared" si="100"/>
        <v>23.609121289162623</v>
      </c>
      <c r="AQ179" s="30">
        <f t="shared" si="101"/>
        <v>-29.542425094393248</v>
      </c>
      <c r="AR179" s="31">
        <f t="shared" si="124"/>
        <v>-3.7106357779959325</v>
      </c>
      <c r="AS179" s="33">
        <f t="shared" si="125"/>
        <v>-104.78988471770893</v>
      </c>
      <c r="AT179" s="31">
        <f t="shared" si="113"/>
        <v>1.3747452363074869E-10</v>
      </c>
      <c r="AU179" s="31">
        <f t="shared" si="114"/>
        <v>3.2236126921399616E-4</v>
      </c>
      <c r="AV179" s="32">
        <f t="shared" si="115"/>
        <v>-1.5236373971542069E-13</v>
      </c>
      <c r="AW179" s="31">
        <f t="shared" si="116"/>
        <v>-1.0745375640579793E-5</v>
      </c>
      <c r="AX179" s="34">
        <f t="shared" si="126"/>
        <v>1.3732215989103328E-10</v>
      </c>
      <c r="AY179" s="35">
        <f t="shared" si="127"/>
        <v>3.1161589357341638E-4</v>
      </c>
      <c r="AZ179" s="10">
        <f t="shared" si="128"/>
        <v>-3.7106357778586103</v>
      </c>
      <c r="BA179" s="10">
        <f t="shared" si="129"/>
        <v>-104.78957310181535</v>
      </c>
      <c r="BB179" s="10">
        <f t="shared" si="130"/>
        <v>75.21042689818465</v>
      </c>
      <c r="BC179" s="48"/>
      <c r="BD179" s="46">
        <f t="shared" si="131"/>
        <v>-4</v>
      </c>
      <c r="BE179" s="46">
        <f t="shared" si="132"/>
        <v>-105</v>
      </c>
      <c r="BF179" s="46">
        <f t="shared" si="133"/>
        <v>75</v>
      </c>
    </row>
    <row r="180" spans="22:58" x14ac:dyDescent="0.3">
      <c r="V180" s="29">
        <v>2.76</v>
      </c>
      <c r="W180" s="38">
        <f t="shared" si="117"/>
        <v>5754.3993733715706</v>
      </c>
      <c r="X180" s="30">
        <f t="shared" si="102"/>
        <v>3.5218251811136261</v>
      </c>
      <c r="Y180" s="31">
        <f t="shared" si="103"/>
        <v>-21.564276319893573</v>
      </c>
      <c r="Z180" s="31">
        <f t="shared" si="104"/>
        <v>-85.209123090206745</v>
      </c>
      <c r="AA180" s="31">
        <f t="shared" si="105"/>
        <v>0.13361842000172205</v>
      </c>
      <c r="AB180" s="31">
        <f t="shared" si="106"/>
        <v>-10.024196917470741</v>
      </c>
      <c r="AC180" s="31">
        <f t="shared" si="118"/>
        <v>6.1826066789130742E-6</v>
      </c>
      <c r="AD180" s="31">
        <f t="shared" si="107"/>
        <v>6.8362232115535784E-2</v>
      </c>
      <c r="AE180" s="31">
        <f t="shared" si="119"/>
        <v>-17.908826536171546</v>
      </c>
      <c r="AF180" s="31">
        <f t="shared" si="120"/>
        <v>-95.164957775561959</v>
      </c>
      <c r="AG180" s="31">
        <f t="shared" si="99"/>
        <v>92.110410468749379</v>
      </c>
      <c r="AH180" s="31">
        <f t="shared" si="108"/>
        <v>-110.00809334185465</v>
      </c>
      <c r="AI180" s="31">
        <f t="shared" si="109"/>
        <v>-89.999818983582585</v>
      </c>
      <c r="AJ180" s="31">
        <f t="shared" si="121"/>
        <v>37.949346489062535</v>
      </c>
      <c r="AK180" s="31">
        <f t="shared" si="110"/>
        <v>89.274450720684214</v>
      </c>
      <c r="AL180" s="32">
        <f t="shared" si="111"/>
        <v>-0.11809450802073126</v>
      </c>
      <c r="AM180" s="31">
        <f t="shared" si="112"/>
        <v>-9.4267233871006688</v>
      </c>
      <c r="AN180" s="31">
        <f t="shared" si="122"/>
        <v>19.933569107936535</v>
      </c>
      <c r="AO180" s="31">
        <f t="shared" si="123"/>
        <v>-10.15209164999904</v>
      </c>
      <c r="AP180" s="30">
        <f t="shared" si="100"/>
        <v>23.609121289162623</v>
      </c>
      <c r="AQ180" s="30">
        <f t="shared" si="101"/>
        <v>-29.542425094393248</v>
      </c>
      <c r="AR180" s="31">
        <f t="shared" si="124"/>
        <v>-3.9085612334656368</v>
      </c>
      <c r="AS180" s="33">
        <f t="shared" si="125"/>
        <v>-105.317049425561</v>
      </c>
      <c r="AT180" s="31">
        <f t="shared" si="113"/>
        <v>1.4395480420588178E-10</v>
      </c>
      <c r="AU180" s="31">
        <f t="shared" si="114"/>
        <v>3.298700277692478E-4</v>
      </c>
      <c r="AV180" s="32">
        <f t="shared" si="115"/>
        <v>-1.6007835944784715E-13</v>
      </c>
      <c r="AW180" s="31">
        <f t="shared" si="116"/>
        <v>-1.0995667592429614E-5</v>
      </c>
      <c r="AX180" s="34">
        <f t="shared" si="126"/>
        <v>1.4379472584643392E-10</v>
      </c>
      <c r="AY180" s="35">
        <f t="shared" si="127"/>
        <v>3.1887436017681819E-4</v>
      </c>
      <c r="AZ180" s="10">
        <f t="shared" si="128"/>
        <v>-3.908561233321842</v>
      </c>
      <c r="BA180" s="10">
        <f t="shared" si="129"/>
        <v>-105.31673055120082</v>
      </c>
      <c r="BB180" s="10">
        <f t="shared" si="130"/>
        <v>74.68326944879918</v>
      </c>
      <c r="BC180" s="37"/>
      <c r="BD180" s="46">
        <f t="shared" si="131"/>
        <v>-4</v>
      </c>
      <c r="BE180" s="46">
        <f t="shared" si="132"/>
        <v>-105</v>
      </c>
      <c r="BF180" s="46">
        <f t="shared" si="133"/>
        <v>75</v>
      </c>
    </row>
    <row r="181" spans="22:58" x14ac:dyDescent="0.3">
      <c r="V181" s="29">
        <v>2.77</v>
      </c>
      <c r="W181" s="36">
        <f t="shared" si="117"/>
        <v>5888.4365535558954</v>
      </c>
      <c r="X181" s="30">
        <f t="shared" si="102"/>
        <v>3.5218251811136261</v>
      </c>
      <c r="Y181" s="31">
        <f t="shared" si="103"/>
        <v>-21.762912651040573</v>
      </c>
      <c r="Z181" s="31">
        <f t="shared" si="104"/>
        <v>-85.317686264873984</v>
      </c>
      <c r="AA181" s="31">
        <f t="shared" si="105"/>
        <v>0.13981535180470417</v>
      </c>
      <c r="AB181" s="31">
        <f t="shared" si="106"/>
        <v>-10.252792279196392</v>
      </c>
      <c r="AC181" s="31">
        <f t="shared" si="118"/>
        <v>6.4739837368194278E-6</v>
      </c>
      <c r="AD181" s="31">
        <f t="shared" si="107"/>
        <v>6.995459149603224E-2</v>
      </c>
      <c r="AE181" s="31">
        <f t="shared" si="119"/>
        <v>-18.101265644138504</v>
      </c>
      <c r="AF181" s="31">
        <f t="shared" si="120"/>
        <v>-95.500523952574341</v>
      </c>
      <c r="AG181" s="31">
        <f t="shared" si="99"/>
        <v>92.110410468749379</v>
      </c>
      <c r="AH181" s="31">
        <f t="shared" si="108"/>
        <v>-110.20809334185272</v>
      </c>
      <c r="AI181" s="31">
        <f t="shared" si="109"/>
        <v>-89.999823104019299</v>
      </c>
      <c r="AJ181" s="31">
        <f t="shared" si="121"/>
        <v>38.149315146443094</v>
      </c>
      <c r="AK181" s="31">
        <f t="shared" si="110"/>
        <v>89.290964532900858</v>
      </c>
      <c r="AL181" s="32">
        <f t="shared" si="111"/>
        <v>-0.12358167313763418</v>
      </c>
      <c r="AM181" s="31">
        <f t="shared" si="112"/>
        <v>-9.642223190265959</v>
      </c>
      <c r="AN181" s="31">
        <f t="shared" si="122"/>
        <v>19.928050600202123</v>
      </c>
      <c r="AO181" s="31">
        <f t="shared" si="123"/>
        <v>-10.3510817613844</v>
      </c>
      <c r="AP181" s="30">
        <f t="shared" si="100"/>
        <v>23.609121289162623</v>
      </c>
      <c r="AQ181" s="30">
        <f t="shared" si="101"/>
        <v>-29.542425094393248</v>
      </c>
      <c r="AR181" s="31">
        <f t="shared" si="124"/>
        <v>-4.1065188491670064</v>
      </c>
      <c r="AS181" s="33">
        <f t="shared" si="125"/>
        <v>-105.85160571395875</v>
      </c>
      <c r="AT181" s="31">
        <f t="shared" si="113"/>
        <v>1.5073981226043563E-10</v>
      </c>
      <c r="AU181" s="31">
        <f t="shared" si="114"/>
        <v>3.3755368777955351E-4</v>
      </c>
      <c r="AV181" s="32">
        <f t="shared" si="115"/>
        <v>-1.6779297918027358E-13</v>
      </c>
      <c r="AW181" s="31">
        <f t="shared" si="116"/>
        <v>-1.1251789592781818E-5</v>
      </c>
      <c r="AX181" s="34">
        <f t="shared" si="126"/>
        <v>1.5057201928125535E-10</v>
      </c>
      <c r="AY181" s="35">
        <f t="shared" si="127"/>
        <v>3.2630189818677168E-4</v>
      </c>
      <c r="AZ181" s="10">
        <f t="shared" si="128"/>
        <v>-4.1065188490164344</v>
      </c>
      <c r="BA181" s="10">
        <f t="shared" si="129"/>
        <v>-105.85127941206056</v>
      </c>
      <c r="BB181" s="10">
        <f t="shared" si="130"/>
        <v>74.148720587939437</v>
      </c>
      <c r="BC181" s="48"/>
      <c r="BD181" s="46">
        <f t="shared" si="131"/>
        <v>-4</v>
      </c>
      <c r="BE181" s="46">
        <f t="shared" si="132"/>
        <v>-106</v>
      </c>
      <c r="BF181" s="46">
        <f t="shared" si="133"/>
        <v>74</v>
      </c>
    </row>
    <row r="182" spans="22:58" x14ac:dyDescent="0.3">
      <c r="V182" s="29">
        <v>2.78</v>
      </c>
      <c r="W182" s="38">
        <f t="shared" si="117"/>
        <v>6025.5958607435778</v>
      </c>
      <c r="X182" s="30">
        <f t="shared" si="102"/>
        <v>3.5218251811136261</v>
      </c>
      <c r="Y182" s="31">
        <f t="shared" si="103"/>
        <v>-21.961609957561027</v>
      </c>
      <c r="Z182" s="31">
        <f t="shared" si="104"/>
        <v>-85.423810809885225</v>
      </c>
      <c r="AA182" s="31">
        <f t="shared" si="105"/>
        <v>0.14629487264011806</v>
      </c>
      <c r="AB182" s="31">
        <f t="shared" si="106"/>
        <v>-10.486371197189222</v>
      </c>
      <c r="AC182" s="31">
        <f t="shared" si="118"/>
        <v>6.7790929516606361E-6</v>
      </c>
      <c r="AD182" s="31">
        <f t="shared" si="107"/>
        <v>7.1584041579397281E-2</v>
      </c>
      <c r="AE182" s="31">
        <f t="shared" si="119"/>
        <v>-18.293483124714328</v>
      </c>
      <c r="AF182" s="31">
        <f t="shared" si="120"/>
        <v>-95.83859796549504</v>
      </c>
      <c r="AG182" s="31">
        <f t="shared" si="99"/>
        <v>92.110410468749379</v>
      </c>
      <c r="AH182" s="31">
        <f t="shared" si="108"/>
        <v>-110.40809334185084</v>
      </c>
      <c r="AI182" s="31">
        <f t="shared" si="109"/>
        <v>-89.999827130663419</v>
      </c>
      <c r="AJ182" s="31">
        <f t="shared" si="121"/>
        <v>38.349285214262736</v>
      </c>
      <c r="AK182" s="31">
        <f t="shared" si="110"/>
        <v>89.307102558694439</v>
      </c>
      <c r="AL182" s="32">
        <f t="shared" si="111"/>
        <v>-0.12932001939805784</v>
      </c>
      <c r="AM182" s="31">
        <f t="shared" si="112"/>
        <v>-9.8624578398731284</v>
      </c>
      <c r="AN182" s="31">
        <f t="shared" si="122"/>
        <v>19.922282321763213</v>
      </c>
      <c r="AO182" s="31">
        <f t="shared" si="123"/>
        <v>-10.555182411842109</v>
      </c>
      <c r="AP182" s="30">
        <f t="shared" si="100"/>
        <v>23.609121289162623</v>
      </c>
      <c r="AQ182" s="30">
        <f t="shared" si="101"/>
        <v>-29.542425094393248</v>
      </c>
      <c r="AR182" s="31">
        <f t="shared" si="124"/>
        <v>-4.3045046081817411</v>
      </c>
      <c r="AS182" s="33">
        <f t="shared" si="125"/>
        <v>-106.39378037733715</v>
      </c>
      <c r="AT182" s="31">
        <f t="shared" si="113"/>
        <v>1.5784304837894097E-10</v>
      </c>
      <c r="AU182" s="31">
        <f t="shared" si="114"/>
        <v>3.4541632322315405E-4</v>
      </c>
      <c r="AV182" s="32">
        <f t="shared" si="115"/>
        <v>-1.7550759891270002E-13</v>
      </c>
      <c r="AW182" s="31">
        <f t="shared" si="116"/>
        <v>-1.1513877440911136E-5</v>
      </c>
      <c r="AX182" s="34">
        <f t="shared" si="126"/>
        <v>1.5766754078002828E-10</v>
      </c>
      <c r="AY182" s="35">
        <f t="shared" si="127"/>
        <v>3.339024457822429E-4</v>
      </c>
      <c r="AZ182" s="10">
        <f t="shared" si="128"/>
        <v>-4.3045046080240734</v>
      </c>
      <c r="BA182" s="10">
        <f t="shared" si="129"/>
        <v>-106.39344647489136</v>
      </c>
      <c r="BB182" s="10">
        <f t="shared" si="130"/>
        <v>73.606553525108637</v>
      </c>
      <c r="BC182" s="37"/>
      <c r="BD182" s="46">
        <f t="shared" si="131"/>
        <v>-4</v>
      </c>
      <c r="BE182" s="46">
        <f t="shared" si="132"/>
        <v>-106</v>
      </c>
      <c r="BF182" s="46">
        <f t="shared" si="133"/>
        <v>74</v>
      </c>
    </row>
    <row r="183" spans="22:58" x14ac:dyDescent="0.3">
      <c r="V183" s="29">
        <v>2.79</v>
      </c>
      <c r="W183" s="36">
        <f t="shared" si="117"/>
        <v>6165.9500186148271</v>
      </c>
      <c r="X183" s="30">
        <f t="shared" si="102"/>
        <v>3.5218251811136261</v>
      </c>
      <c r="Y183" s="31">
        <f t="shared" si="103"/>
        <v>-22.160365530073271</v>
      </c>
      <c r="Z183" s="31">
        <f t="shared" si="104"/>
        <v>-85.527550079579171</v>
      </c>
      <c r="AA183" s="31">
        <f t="shared" si="105"/>
        <v>0.15306941844660713</v>
      </c>
      <c r="AB183" s="31">
        <f t="shared" si="106"/>
        <v>-10.725026446815127</v>
      </c>
      <c r="AC183" s="31">
        <f t="shared" si="118"/>
        <v>7.0985814989814017E-6</v>
      </c>
      <c r="AD183" s="31">
        <f t="shared" si="107"/>
        <v>7.3251446311084531E-2</v>
      </c>
      <c r="AE183" s="31">
        <f t="shared" si="119"/>
        <v>-18.48546383193154</v>
      </c>
      <c r="AF183" s="31">
        <f t="shared" si="120"/>
        <v>-96.179325080083203</v>
      </c>
      <c r="AG183" s="31">
        <f t="shared" si="99"/>
        <v>92.110410468749379</v>
      </c>
      <c r="AH183" s="31">
        <f t="shared" si="108"/>
        <v>-110.60809334184907</v>
      </c>
      <c r="AI183" s="31">
        <f t="shared" si="109"/>
        <v>-89.999831065649943</v>
      </c>
      <c r="AJ183" s="31">
        <f t="shared" si="121"/>
        <v>38.54925662905984</v>
      </c>
      <c r="AK183" s="31">
        <f t="shared" si="110"/>
        <v>89.322873344411704</v>
      </c>
      <c r="AL183" s="32">
        <f t="shared" si="111"/>
        <v>-0.13532069013013942</v>
      </c>
      <c r="AM183" s="31">
        <f t="shared" si="112"/>
        <v>-10.087518062569933</v>
      </c>
      <c r="AN183" s="31">
        <f t="shared" si="122"/>
        <v>19.916253065830009</v>
      </c>
      <c r="AO183" s="31">
        <f t="shared" si="123"/>
        <v>-10.764475783808171</v>
      </c>
      <c r="AP183" s="30">
        <f t="shared" si="100"/>
        <v>23.609121289162623</v>
      </c>
      <c r="AQ183" s="30">
        <f t="shared" si="101"/>
        <v>-29.542425094393248</v>
      </c>
      <c r="AR183" s="31">
        <f t="shared" si="124"/>
        <v>-4.5025145713321564</v>
      </c>
      <c r="AS183" s="33">
        <f t="shared" si="125"/>
        <v>-106.94380086389137</v>
      </c>
      <c r="AT183" s="31">
        <f t="shared" si="113"/>
        <v>1.6528187045579464E-10</v>
      </c>
      <c r="AU183" s="31">
        <f t="shared" si="114"/>
        <v>3.534621029734359E-4</v>
      </c>
      <c r="AV183" s="32">
        <f t="shared" si="115"/>
        <v>-1.832222186451265E-13</v>
      </c>
      <c r="AW183" s="31">
        <f t="shared" si="116"/>
        <v>-1.178207009926383E-5</v>
      </c>
      <c r="AX183" s="34">
        <f t="shared" si="126"/>
        <v>1.6509864823714953E-10</v>
      </c>
      <c r="AY183" s="35">
        <f t="shared" si="127"/>
        <v>3.4168003287417205E-4</v>
      </c>
      <c r="AZ183" s="10">
        <f t="shared" si="128"/>
        <v>-4.5025145711670573</v>
      </c>
      <c r="BA183" s="10">
        <f t="shared" si="129"/>
        <v>-106.94345918385849</v>
      </c>
      <c r="BB183" s="10">
        <f t="shared" si="130"/>
        <v>73.056540816141506</v>
      </c>
      <c r="BC183" s="48"/>
      <c r="BD183" s="46">
        <f t="shared" si="131"/>
        <v>-5</v>
      </c>
      <c r="BE183" s="46">
        <f t="shared" si="132"/>
        <v>-107</v>
      </c>
      <c r="BF183" s="46">
        <f t="shared" si="133"/>
        <v>73</v>
      </c>
    </row>
    <row r="184" spans="22:58" x14ac:dyDescent="0.3">
      <c r="V184" s="29">
        <v>2.8</v>
      </c>
      <c r="W184" s="38">
        <f t="shared" si="117"/>
        <v>6309.5734448019321</v>
      </c>
      <c r="X184" s="30">
        <f t="shared" si="102"/>
        <v>3.5218251811136261</v>
      </c>
      <c r="Y184" s="31">
        <f t="shared" si="103"/>
        <v>-22.35917677808963</v>
      </c>
      <c r="Z184" s="31">
        <f t="shared" si="104"/>
        <v>-85.628956355711324</v>
      </c>
      <c r="AA184" s="31">
        <f t="shared" si="105"/>
        <v>0.16015193057075777</v>
      </c>
      <c r="AB184" s="31">
        <f t="shared" si="106"/>
        <v>-10.968851424953829</v>
      </c>
      <c r="AC184" s="31">
        <f t="shared" si="118"/>
        <v>7.4331270519562494E-6</v>
      </c>
      <c r="AD184" s="31">
        <f t="shared" si="107"/>
        <v>7.495768975984958E-2</v>
      </c>
      <c r="AE184" s="31">
        <f t="shared" si="119"/>
        <v>-18.677192233278191</v>
      </c>
      <c r="AF184" s="31">
        <f t="shared" si="120"/>
        <v>-96.522850090905294</v>
      </c>
      <c r="AG184" s="31">
        <f t="shared" si="99"/>
        <v>92.110410468749379</v>
      </c>
      <c r="AH184" s="31">
        <f t="shared" si="108"/>
        <v>-110.80809334184735</v>
      </c>
      <c r="AI184" s="31">
        <f t="shared" si="109"/>
        <v>-89.999834911065207</v>
      </c>
      <c r="AJ184" s="31">
        <f t="shared" si="121"/>
        <v>38.749229330227351</v>
      </c>
      <c r="AK184" s="31">
        <f t="shared" si="110"/>
        <v>89.338285242367675</v>
      </c>
      <c r="AL184" s="32">
        <f t="shared" si="111"/>
        <v>-0.14159528991291714</v>
      </c>
      <c r="AM184" s="31">
        <f t="shared" si="112"/>
        <v>-10.3174953938931</v>
      </c>
      <c r="AN184" s="31">
        <f t="shared" si="122"/>
        <v>19.909951167216459</v>
      </c>
      <c r="AO184" s="31">
        <f t="shared" si="123"/>
        <v>-10.979045062590632</v>
      </c>
      <c r="AP184" s="30">
        <f t="shared" si="100"/>
        <v>23.609121289162623</v>
      </c>
      <c r="AQ184" s="30">
        <f t="shared" si="101"/>
        <v>-29.542425094393248</v>
      </c>
      <c r="AR184" s="31">
        <f t="shared" si="124"/>
        <v>-4.7005448712923581</v>
      </c>
      <c r="AS184" s="33">
        <f t="shared" si="125"/>
        <v>-107.50189515349592</v>
      </c>
      <c r="AT184" s="31">
        <f t="shared" si="113"/>
        <v>1.7306977907552731E-10</v>
      </c>
      <c r="AU184" s="31">
        <f t="shared" si="114"/>
        <v>3.6169529300931872E-4</v>
      </c>
      <c r="AV184" s="32">
        <f t="shared" si="115"/>
        <v>-1.9286549331065957E-13</v>
      </c>
      <c r="AW184" s="31">
        <f t="shared" si="116"/>
        <v>-1.2056509767137268E-5</v>
      </c>
      <c r="AX184" s="34">
        <f t="shared" si="126"/>
        <v>1.7287691358221665E-10</v>
      </c>
      <c r="AY184" s="35">
        <f t="shared" si="127"/>
        <v>3.4963878324218144E-4</v>
      </c>
      <c r="AZ184" s="10">
        <f t="shared" si="128"/>
        <v>-4.7005448711194813</v>
      </c>
      <c r="BA184" s="10">
        <f t="shared" si="129"/>
        <v>-107.50154551471267</v>
      </c>
      <c r="BB184" s="10">
        <f t="shared" si="130"/>
        <v>72.498454485287326</v>
      </c>
      <c r="BC184" s="37"/>
      <c r="BD184" s="46">
        <f t="shared" si="131"/>
        <v>-5</v>
      </c>
      <c r="BE184" s="46">
        <f t="shared" si="132"/>
        <v>-108</v>
      </c>
      <c r="BF184" s="46">
        <f t="shared" si="133"/>
        <v>72</v>
      </c>
    </row>
    <row r="185" spans="22:58" x14ac:dyDescent="0.3">
      <c r="V185" s="29">
        <v>2.81</v>
      </c>
      <c r="W185" s="36">
        <f t="shared" si="117"/>
        <v>6456.5422903465596</v>
      </c>
      <c r="X185" s="30">
        <f t="shared" si="102"/>
        <v>3.5218251811136261</v>
      </c>
      <c r="Y185" s="31">
        <f t="shared" si="103"/>
        <v>-22.558041224930051</v>
      </c>
      <c r="Z185" s="31">
        <f t="shared" si="104"/>
        <v>-85.728080862609232</v>
      </c>
      <c r="AA185" s="31">
        <f t="shared" si="105"/>
        <v>0.1675558724257451</v>
      </c>
      <c r="AB185" s="31">
        <f t="shared" si="106"/>
        <v>-11.217940068976473</v>
      </c>
      <c r="AC185" s="31">
        <f t="shared" si="118"/>
        <v>7.7834392240050194E-6</v>
      </c>
      <c r="AD185" s="31">
        <f t="shared" si="107"/>
        <v>7.6703676586441977E-2</v>
      </c>
      <c r="AE185" s="31">
        <f t="shared" si="119"/>
        <v>-18.868652387951457</v>
      </c>
      <c r="AF185" s="31">
        <f t="shared" si="120"/>
        <v>-96.86931725499926</v>
      </c>
      <c r="AG185" s="31">
        <f t="shared" si="99"/>
        <v>92.110410468749379</v>
      </c>
      <c r="AH185" s="31">
        <f t="shared" si="108"/>
        <v>-111.00809334184574</v>
      </c>
      <c r="AI185" s="31">
        <f t="shared" si="109"/>
        <v>-89.999838668948158</v>
      </c>
      <c r="AJ185" s="31">
        <f t="shared" si="121"/>
        <v>38.949203259884555</v>
      </c>
      <c r="AK185" s="31">
        <f t="shared" si="110"/>
        <v>89.353346415228543</v>
      </c>
      <c r="AL185" s="32">
        <f t="shared" si="111"/>
        <v>-0.14815590058502809</v>
      </c>
      <c r="AM185" s="31">
        <f t="shared" si="112"/>
        <v>-10.552482114753458</v>
      </c>
      <c r="AN185" s="31">
        <f t="shared" si="122"/>
        <v>19.90336448620317</v>
      </c>
      <c r="AO185" s="31">
        <f t="shared" si="123"/>
        <v>-11.198974368473072</v>
      </c>
      <c r="AP185" s="30">
        <f t="shared" si="100"/>
        <v>23.609121289162623</v>
      </c>
      <c r="AQ185" s="30">
        <f t="shared" si="101"/>
        <v>-29.542425094393248</v>
      </c>
      <c r="AR185" s="31">
        <f t="shared" si="124"/>
        <v>-4.8985917069789124</v>
      </c>
      <c r="AS185" s="33">
        <f t="shared" si="125"/>
        <v>-108.06829162347233</v>
      </c>
      <c r="AT185" s="31">
        <f t="shared" si="113"/>
        <v>1.8122798944240173E-10</v>
      </c>
      <c r="AU185" s="31">
        <f t="shared" si="114"/>
        <v>3.7012025867713851E-4</v>
      </c>
      <c r="AV185" s="32">
        <f t="shared" si="115"/>
        <v>-2.0058011304308603E-13</v>
      </c>
      <c r="AW185" s="31">
        <f t="shared" si="116"/>
        <v>-1.2337341956076034E-5</v>
      </c>
      <c r="AX185" s="34">
        <f t="shared" si="126"/>
        <v>1.8102740932935865E-10</v>
      </c>
      <c r="AY185" s="35">
        <f t="shared" si="127"/>
        <v>3.5778291672106246E-4</v>
      </c>
      <c r="AZ185" s="10">
        <f t="shared" si="128"/>
        <v>-4.8985917067978848</v>
      </c>
      <c r="BA185" s="10">
        <f t="shared" si="129"/>
        <v>-108.06793384055561</v>
      </c>
      <c r="BB185" s="10">
        <f t="shared" si="130"/>
        <v>71.932066159444389</v>
      </c>
      <c r="BC185" s="48"/>
      <c r="BD185" s="46">
        <f t="shared" si="131"/>
        <v>-5</v>
      </c>
      <c r="BE185" s="46">
        <f t="shared" si="132"/>
        <v>-108</v>
      </c>
      <c r="BF185" s="46">
        <f t="shared" si="133"/>
        <v>72</v>
      </c>
    </row>
    <row r="186" spans="22:58" x14ac:dyDescent="0.3">
      <c r="V186" s="29">
        <v>2.82</v>
      </c>
      <c r="W186" s="38">
        <f t="shared" si="117"/>
        <v>6606.9344800759645</v>
      </c>
      <c r="X186" s="30">
        <f t="shared" si="102"/>
        <v>3.5218251811136261</v>
      </c>
      <c r="Y186" s="31">
        <f t="shared" si="103"/>
        <v>-22.756956502841604</v>
      </c>
      <c r="Z186" s="31">
        <f t="shared" si="104"/>
        <v>-85.824973782578112</v>
      </c>
      <c r="AA186" s="31">
        <f t="shared" si="105"/>
        <v>0.17529524633051913</v>
      </c>
      <c r="AB186" s="31">
        <f t="shared" si="106"/>
        <v>-11.472386768632864</v>
      </c>
      <c r="AC186" s="31">
        <f t="shared" si="118"/>
        <v>8.1502610692662333E-6</v>
      </c>
      <c r="AD186" s="31">
        <f t="shared" si="107"/>
        <v>7.8490332523209611E-2</v>
      </c>
      <c r="AE186" s="31">
        <f t="shared" si="119"/>
        <v>-19.059827925136386</v>
      </c>
      <c r="AF186" s="31">
        <f t="shared" si="120"/>
        <v>-97.218870218687755</v>
      </c>
      <c r="AG186" s="31">
        <f t="shared" si="99"/>
        <v>92.110410468749379</v>
      </c>
      <c r="AH186" s="31">
        <f t="shared" si="108"/>
        <v>-111.2080933418442</v>
      </c>
      <c r="AI186" s="31">
        <f t="shared" si="109"/>
        <v>-89.999842341291256</v>
      </c>
      <c r="AJ186" s="31">
        <f t="shared" si="121"/>
        <v>39.149178362754363</v>
      </c>
      <c r="AK186" s="31">
        <f t="shared" si="110"/>
        <v>89.368064840297009</v>
      </c>
      <c r="AL186" s="32">
        <f t="shared" si="111"/>
        <v>-0.15501509751610917</v>
      </c>
      <c r="AM186" s="31">
        <f t="shared" si="112"/>
        <v>-10.792571181782806</v>
      </c>
      <c r="AN186" s="31">
        <f t="shared" si="122"/>
        <v>19.896480392143427</v>
      </c>
      <c r="AO186" s="31">
        <f t="shared" si="123"/>
        <v>-11.424348682777053</v>
      </c>
      <c r="AP186" s="30">
        <f t="shared" si="100"/>
        <v>23.609121289162623</v>
      </c>
      <c r="AQ186" s="30">
        <f t="shared" si="101"/>
        <v>-29.542425094393248</v>
      </c>
      <c r="AR186" s="31">
        <f t="shared" si="124"/>
        <v>-5.0966513382235838</v>
      </c>
      <c r="AS186" s="33">
        <f t="shared" si="125"/>
        <v>-108.64321890146481</v>
      </c>
      <c r="AT186" s="31">
        <f t="shared" si="113"/>
        <v>1.8976807348601524E-10</v>
      </c>
      <c r="AU186" s="31">
        <f t="shared" si="114"/>
        <v>3.7874146700520744E-4</v>
      </c>
      <c r="AV186" s="32">
        <f t="shared" si="115"/>
        <v>-2.1215204264172573E-13</v>
      </c>
      <c r="AW186" s="31">
        <f t="shared" si="116"/>
        <v>-1.2624715567023929E-5</v>
      </c>
      <c r="AX186" s="34">
        <f t="shared" si="126"/>
        <v>1.8955592144337352E-10</v>
      </c>
      <c r="AY186" s="35">
        <f t="shared" si="127"/>
        <v>3.6611675143818353E-4</v>
      </c>
      <c r="AZ186" s="10">
        <f t="shared" si="128"/>
        <v>-5.0966513380340279</v>
      </c>
      <c r="BA186" s="10">
        <f t="shared" si="129"/>
        <v>-108.64285278471337</v>
      </c>
      <c r="BB186" s="10">
        <f t="shared" si="130"/>
        <v>71.357147215286631</v>
      </c>
      <c r="BC186" s="37"/>
      <c r="BD186" s="46">
        <f t="shared" si="131"/>
        <v>-5</v>
      </c>
      <c r="BE186" s="46">
        <f t="shared" si="132"/>
        <v>-109</v>
      </c>
      <c r="BF186" s="46">
        <f t="shared" si="133"/>
        <v>71</v>
      </c>
    </row>
    <row r="187" spans="22:58" x14ac:dyDescent="0.3">
      <c r="V187" s="29">
        <v>2.83</v>
      </c>
      <c r="W187" s="36">
        <f t="shared" si="117"/>
        <v>6760.8297539198211</v>
      </c>
      <c r="X187" s="30">
        <f t="shared" si="102"/>
        <v>3.5218251811136261</v>
      </c>
      <c r="Y187" s="31">
        <f t="shared" si="103"/>
        <v>-22.955920348316919</v>
      </c>
      <c r="Z187" s="31">
        <f t="shared" si="104"/>
        <v>-85.919684271513745</v>
      </c>
      <c r="AA187" s="31">
        <f t="shared" si="105"/>
        <v>0.18338461049128901</v>
      </c>
      <c r="AB187" s="31">
        <f t="shared" si="106"/>
        <v>-11.732286270485114</v>
      </c>
      <c r="AC187" s="31">
        <f t="shared" si="118"/>
        <v>8.5343706621433837E-6</v>
      </c>
      <c r="AD187" s="31">
        <f t="shared" si="107"/>
        <v>8.0318604864872897E-2</v>
      </c>
      <c r="AE187" s="31">
        <f t="shared" si="119"/>
        <v>-19.250702022341343</v>
      </c>
      <c r="AF187" s="31">
        <f t="shared" si="120"/>
        <v>-97.571651937133993</v>
      </c>
      <c r="AG187" s="31">
        <f t="shared" si="99"/>
        <v>92.110410468749379</v>
      </c>
      <c r="AH187" s="31">
        <f t="shared" si="108"/>
        <v>-111.4080933418427</v>
      </c>
      <c r="AI187" s="31">
        <f t="shared" si="109"/>
        <v>-89.999845930041602</v>
      </c>
      <c r="AJ187" s="31">
        <f t="shared" si="121"/>
        <v>39.349154586046382</v>
      </c>
      <c r="AK187" s="31">
        <f t="shared" si="110"/>
        <v>89.382448313702284</v>
      </c>
      <c r="AL187" s="32">
        <f t="shared" si="111"/>
        <v>-0.16218596611417238</v>
      </c>
      <c r="AM187" s="31">
        <f t="shared" si="112"/>
        <v>-11.037856151200346</v>
      </c>
      <c r="AN187" s="31">
        <f t="shared" si="122"/>
        <v>19.889285746838887</v>
      </c>
      <c r="AO187" s="31">
        <f t="shared" si="123"/>
        <v>-11.655253767539664</v>
      </c>
      <c r="AP187" s="30">
        <f t="shared" si="100"/>
        <v>23.609121289162623</v>
      </c>
      <c r="AQ187" s="30">
        <f t="shared" si="101"/>
        <v>-29.542425094393248</v>
      </c>
      <c r="AR187" s="31">
        <f t="shared" si="124"/>
        <v>-5.2947200807330823</v>
      </c>
      <c r="AS187" s="33">
        <f t="shared" si="125"/>
        <v>-109.22690570467365</v>
      </c>
      <c r="AT187" s="31">
        <f t="shared" si="113"/>
        <v>1.9871317506556348E-10</v>
      </c>
      <c r="AU187" s="31">
        <f t="shared" si="114"/>
        <v>3.8756348907229514E-4</v>
      </c>
      <c r="AV187" s="32">
        <f t="shared" si="115"/>
        <v>-2.1986666237415224E-13</v>
      </c>
      <c r="AW187" s="31">
        <f t="shared" si="116"/>
        <v>-1.2918782969273322E-5</v>
      </c>
      <c r="AX187" s="34">
        <f t="shared" si="126"/>
        <v>1.9849330840318934E-10</v>
      </c>
      <c r="AY187" s="35">
        <f t="shared" si="127"/>
        <v>3.746447061030218E-4</v>
      </c>
      <c r="AZ187" s="10">
        <f t="shared" si="128"/>
        <v>-5.2947200805345886</v>
      </c>
      <c r="BA187" s="10">
        <f t="shared" si="129"/>
        <v>-109.22653105996756</v>
      </c>
      <c r="BB187" s="10">
        <f t="shared" si="130"/>
        <v>70.773468940032444</v>
      </c>
      <c r="BC187" s="48"/>
      <c r="BD187" s="46">
        <f t="shared" si="131"/>
        <v>-5</v>
      </c>
      <c r="BE187" s="46">
        <f t="shared" si="132"/>
        <v>-109</v>
      </c>
      <c r="BF187" s="46">
        <f t="shared" si="133"/>
        <v>71</v>
      </c>
    </row>
    <row r="188" spans="22:58" x14ac:dyDescent="0.3">
      <c r="V188" s="29">
        <v>2.84</v>
      </c>
      <c r="W188" s="38">
        <f t="shared" si="117"/>
        <v>6918.3097091893669</v>
      </c>
      <c r="X188" s="30">
        <f t="shared" si="102"/>
        <v>3.5218251811136261</v>
      </c>
      <c r="Y188" s="31">
        <f t="shared" si="103"/>
        <v>-23.154930597604174</v>
      </c>
      <c r="Z188" s="31">
        <f t="shared" si="104"/>
        <v>-86.012260474682847</v>
      </c>
      <c r="AA188" s="31">
        <f t="shared" si="105"/>
        <v>0.19183909608236488</v>
      </c>
      <c r="AB188" s="31">
        <f t="shared" si="106"/>
        <v>-11.997733574517987</v>
      </c>
      <c r="AC188" s="31">
        <f t="shared" si="118"/>
        <v>8.936582746280639E-6</v>
      </c>
      <c r="AD188" s="31">
        <f t="shared" si="107"/>
        <v>8.2189462970726379E-2</v>
      </c>
      <c r="AE188" s="31">
        <f t="shared" si="119"/>
        <v>-19.441257383825437</v>
      </c>
      <c r="AF188" s="31">
        <f t="shared" si="120"/>
        <v>-97.927804586230096</v>
      </c>
      <c r="AG188" s="31">
        <f t="shared" si="99"/>
        <v>92.110410468749379</v>
      </c>
      <c r="AH188" s="31">
        <f t="shared" si="108"/>
        <v>-111.6080933418413</v>
      </c>
      <c r="AI188" s="31">
        <f t="shared" si="109"/>
        <v>-89.999849437102014</v>
      </c>
      <c r="AJ188" s="31">
        <f t="shared" si="121"/>
        <v>39.549131879345019</v>
      </c>
      <c r="AK188" s="31">
        <f t="shared" si="110"/>
        <v>89.396504454496537</v>
      </c>
      <c r="AL188" s="32">
        <f t="shared" si="111"/>
        <v>-0.16968211853821474</v>
      </c>
      <c r="AM188" s="31">
        <f t="shared" si="112"/>
        <v>-11.28843109584699</v>
      </c>
      <c r="AN188" s="31">
        <f t="shared" si="122"/>
        <v>19.881766887714885</v>
      </c>
      <c r="AO188" s="31">
        <f t="shared" si="123"/>
        <v>-11.891776078452468</v>
      </c>
      <c r="AP188" s="30">
        <f t="shared" si="100"/>
        <v>23.609121289162623</v>
      </c>
      <c r="AQ188" s="30">
        <f t="shared" si="101"/>
        <v>-29.542425094393248</v>
      </c>
      <c r="AR188" s="31">
        <f t="shared" si="124"/>
        <v>-5.4927943013411777</v>
      </c>
      <c r="AS188" s="33">
        <f t="shared" si="125"/>
        <v>-109.81958066468256</v>
      </c>
      <c r="AT188" s="31">
        <f t="shared" si="113"/>
        <v>2.0807872342050971E-10</v>
      </c>
      <c r="AU188" s="31">
        <f t="shared" si="114"/>
        <v>3.9659100243127308E-4</v>
      </c>
      <c r="AV188" s="32">
        <f t="shared" si="115"/>
        <v>-2.3143859197279197E-13</v>
      </c>
      <c r="AW188" s="31">
        <f t="shared" si="116"/>
        <v>-1.3219700081253328E-5</v>
      </c>
      <c r="AX188" s="34">
        <f t="shared" si="126"/>
        <v>2.0784728482853692E-10</v>
      </c>
      <c r="AY188" s="35">
        <f t="shared" si="127"/>
        <v>3.8337130235001978E-4</v>
      </c>
      <c r="AZ188" s="10">
        <f t="shared" si="128"/>
        <v>-5.4927943011333307</v>
      </c>
      <c r="BA188" s="10">
        <f t="shared" si="129"/>
        <v>-109.81919729338021</v>
      </c>
      <c r="BB188" s="10">
        <f t="shared" si="130"/>
        <v>70.180802706619787</v>
      </c>
      <c r="BC188" s="37"/>
      <c r="BD188" s="46">
        <f t="shared" si="131"/>
        <v>-5</v>
      </c>
      <c r="BE188" s="46">
        <f t="shared" si="132"/>
        <v>-110</v>
      </c>
      <c r="BF188" s="46">
        <f t="shared" si="133"/>
        <v>70</v>
      </c>
    </row>
    <row r="189" spans="22:58" x14ac:dyDescent="0.3">
      <c r="V189" s="29">
        <v>2.85</v>
      </c>
      <c r="W189" s="36">
        <f t="shared" si="117"/>
        <v>7079.4578438413873</v>
      </c>
      <c r="X189" s="30">
        <f t="shared" si="102"/>
        <v>3.5218251811136261</v>
      </c>
      <c r="Y189" s="31">
        <f t="shared" si="103"/>
        <v>-23.353985182401757</v>
      </c>
      <c r="Z189" s="31">
        <f t="shared" si="104"/>
        <v>-86.102749542634243</v>
      </c>
      <c r="AA189" s="31">
        <f t="shared" si="105"/>
        <v>0.20067442437815888</v>
      </c>
      <c r="AB189" s="31">
        <f t="shared" si="106"/>
        <v>-12.268823822552969</v>
      </c>
      <c r="AC189" s="31">
        <f t="shared" si="118"/>
        <v>9.3577504606824416E-6</v>
      </c>
      <c r="AD189" s="31">
        <f t="shared" si="107"/>
        <v>8.4103898778534886E-2</v>
      </c>
      <c r="AE189" s="31">
        <f t="shared" si="119"/>
        <v>-19.631476219159509</v>
      </c>
      <c r="AF189" s="31">
        <f t="shared" si="120"/>
        <v>-98.28746946640868</v>
      </c>
      <c r="AG189" s="31">
        <f t="shared" si="99"/>
        <v>92.110410468749379</v>
      </c>
      <c r="AH189" s="31">
        <f t="shared" si="108"/>
        <v>-111.80809334183996</v>
      </c>
      <c r="AI189" s="31">
        <f t="shared" si="109"/>
        <v>-89.999852864331999</v>
      </c>
      <c r="AJ189" s="31">
        <f t="shared" si="121"/>
        <v>39.749110194502741</v>
      </c>
      <c r="AK189" s="31">
        <f t="shared" si="110"/>
        <v>89.410240708660083</v>
      </c>
      <c r="AL189" s="32">
        <f t="shared" si="111"/>
        <v>-0.17751771058119314</v>
      </c>
      <c r="AM189" s="31">
        <f t="shared" si="112"/>
        <v>-11.544390515028724</v>
      </c>
      <c r="AN189" s="31">
        <f t="shared" si="122"/>
        <v>19.873909610830964</v>
      </c>
      <c r="AO189" s="31">
        <f t="shared" si="123"/>
        <v>-12.134002670700639</v>
      </c>
      <c r="AP189" s="30">
        <f t="shared" si="100"/>
        <v>23.609121289162623</v>
      </c>
      <c r="AQ189" s="30">
        <f t="shared" si="101"/>
        <v>-29.542425094393248</v>
      </c>
      <c r="AR189" s="31">
        <f t="shared" si="124"/>
        <v>-5.6908704135591712</v>
      </c>
      <c r="AS189" s="33">
        <f t="shared" si="125"/>
        <v>-110.42147213710932</v>
      </c>
      <c r="AT189" s="31">
        <f t="shared" si="113"/>
        <v>2.1788400510018311E-10</v>
      </c>
      <c r="AU189" s="31">
        <f t="shared" si="114"/>
        <v>4.0582879358921621E-4</v>
      </c>
      <c r="AV189" s="32">
        <f t="shared" si="115"/>
        <v>-2.4301052157143177E-13</v>
      </c>
      <c r="AW189" s="31">
        <f t="shared" si="116"/>
        <v>-1.3527626453199847E-5</v>
      </c>
      <c r="AX189" s="34">
        <f t="shared" si="126"/>
        <v>2.1764099457861168E-10</v>
      </c>
      <c r="AY189" s="35">
        <f t="shared" si="127"/>
        <v>3.9230116713601635E-4</v>
      </c>
      <c r="AZ189" s="10">
        <f t="shared" si="128"/>
        <v>-5.6908704133415302</v>
      </c>
      <c r="BA189" s="10">
        <f t="shared" si="129"/>
        <v>-110.42107983594218</v>
      </c>
      <c r="BB189" s="10">
        <f t="shared" si="130"/>
        <v>69.57892016405782</v>
      </c>
      <c r="BC189" s="48"/>
      <c r="BD189" s="46">
        <f t="shared" si="131"/>
        <v>-6</v>
      </c>
      <c r="BE189" s="46">
        <f t="shared" si="132"/>
        <v>-110</v>
      </c>
      <c r="BF189" s="46">
        <f t="shared" si="133"/>
        <v>70</v>
      </c>
    </row>
    <row r="190" spans="22:58" x14ac:dyDescent="0.3">
      <c r="V190" s="29">
        <v>2.86</v>
      </c>
      <c r="W190" s="38">
        <f t="shared" si="117"/>
        <v>7244.3596007499027</v>
      </c>
      <c r="X190" s="30">
        <f t="shared" si="102"/>
        <v>3.5218251811136261</v>
      </c>
      <c r="Y190" s="31">
        <f t="shared" si="103"/>
        <v>-23.553082125730647</v>
      </c>
      <c r="Z190" s="31">
        <f t="shared" si="104"/>
        <v>-86.191197647206806</v>
      </c>
      <c r="AA190" s="31">
        <f t="shared" si="105"/>
        <v>0.20990692388280427</v>
      </c>
      <c r="AB190" s="31">
        <f t="shared" si="106"/>
        <v>-12.545652178090672</v>
      </c>
      <c r="AC190" s="31">
        <f t="shared" si="118"/>
        <v>9.7987671564772886E-6</v>
      </c>
      <c r="AD190" s="31">
        <f t="shared" si="107"/>
        <v>8.606292733039532E-2</v>
      </c>
      <c r="AE190" s="31">
        <f t="shared" si="119"/>
        <v>-19.821340221967059</v>
      </c>
      <c r="AF190" s="31">
        <f t="shared" si="120"/>
        <v>-98.650786897967095</v>
      </c>
      <c r="AG190" s="31">
        <f t="shared" si="99"/>
        <v>92.110410468749379</v>
      </c>
      <c r="AH190" s="31">
        <f t="shared" si="108"/>
        <v>-112.00809334183866</v>
      </c>
      <c r="AI190" s="31">
        <f t="shared" si="109"/>
        <v>-89.999856213548696</v>
      </c>
      <c r="AJ190" s="31">
        <f t="shared" si="121"/>
        <v>39.94908948553806</v>
      </c>
      <c r="AK190" s="31">
        <f t="shared" si="110"/>
        <v>89.423664353016932</v>
      </c>
      <c r="AL190" s="32">
        <f t="shared" si="111"/>
        <v>-0.18570745868376998</v>
      </c>
      <c r="AM190" s="31">
        <f t="shared" si="112"/>
        <v>-11.805829236803449</v>
      </c>
      <c r="AN190" s="31">
        <f t="shared" si="122"/>
        <v>19.865699153765011</v>
      </c>
      <c r="AO190" s="31">
        <f t="shared" si="123"/>
        <v>-12.382021097335214</v>
      </c>
      <c r="AP190" s="30">
        <f t="shared" si="100"/>
        <v>23.609121289162623</v>
      </c>
      <c r="AQ190" s="30">
        <f t="shared" si="101"/>
        <v>-29.542425094393248</v>
      </c>
      <c r="AR190" s="31">
        <f t="shared" si="124"/>
        <v>-5.8889448734326741</v>
      </c>
      <c r="AS190" s="33">
        <f t="shared" si="125"/>
        <v>-111.03280799530231</v>
      </c>
      <c r="AT190" s="31">
        <f t="shared" si="113"/>
        <v>2.2815216396377886E-10</v>
      </c>
      <c r="AU190" s="31">
        <f t="shared" si="114"/>
        <v>4.1528176054526992E-4</v>
      </c>
      <c r="AV190" s="32">
        <f t="shared" si="115"/>
        <v>-2.5458245117007153E-13</v>
      </c>
      <c r="AW190" s="31">
        <f t="shared" si="116"/>
        <v>-1.3842725351751133E-5</v>
      </c>
      <c r="AX190" s="34">
        <f t="shared" si="126"/>
        <v>2.2789758151260879E-10</v>
      </c>
      <c r="AY190" s="35">
        <f t="shared" si="127"/>
        <v>4.014390351935188E-4</v>
      </c>
      <c r="AZ190" s="10">
        <f t="shared" si="128"/>
        <v>-5.8889448732047764</v>
      </c>
      <c r="BA190" s="10">
        <f t="shared" si="129"/>
        <v>-111.03240655626712</v>
      </c>
      <c r="BB190" s="10">
        <f t="shared" si="130"/>
        <v>68.967593443732881</v>
      </c>
      <c r="BC190" s="37"/>
      <c r="BD190" s="46">
        <f t="shared" si="131"/>
        <v>-6</v>
      </c>
      <c r="BE190" s="46">
        <f t="shared" si="132"/>
        <v>-111</v>
      </c>
      <c r="BF190" s="46">
        <f t="shared" si="133"/>
        <v>69</v>
      </c>
    </row>
    <row r="191" spans="22:58" x14ac:dyDescent="0.3">
      <c r="V191" s="29">
        <v>2.87</v>
      </c>
      <c r="W191" s="36">
        <f t="shared" si="117"/>
        <v>7413.1024130091828</v>
      </c>
      <c r="X191" s="30">
        <f t="shared" si="102"/>
        <v>3.5218251811136261</v>
      </c>
      <c r="Y191" s="31">
        <f t="shared" si="103"/>
        <v>-23.752219537978142</v>
      </c>
      <c r="Z191" s="31">
        <f t="shared" si="104"/>
        <v>-86.27764999760295</v>
      </c>
      <c r="AA191" s="31">
        <f t="shared" si="105"/>
        <v>0.21955354739793181</v>
      </c>
      <c r="AB191" s="31">
        <f t="shared" si="106"/>
        <v>-12.828313697206591</v>
      </c>
      <c r="AC191" s="31">
        <f t="shared" si="118"/>
        <v>1.0260568279252999E-5</v>
      </c>
      <c r="AD191" s="31">
        <f t="shared" si="107"/>
        <v>8.8067587310844714E-2</v>
      </c>
      <c r="AE191" s="31">
        <f t="shared" si="119"/>
        <v>-20.010830548898305</v>
      </c>
      <c r="AF191" s="31">
        <f t="shared" si="120"/>
        <v>-99.0178961074987</v>
      </c>
      <c r="AG191" s="31">
        <f t="shared" si="99"/>
        <v>92.110410468749379</v>
      </c>
      <c r="AH191" s="31">
        <f t="shared" si="108"/>
        <v>-112.20809334183743</v>
      </c>
      <c r="AI191" s="31">
        <f t="shared" si="109"/>
        <v>-89.999859486527924</v>
      </c>
      <c r="AJ191" s="31">
        <f t="shared" si="121"/>
        <v>40.14906970853815</v>
      </c>
      <c r="AK191" s="31">
        <f t="shared" si="110"/>
        <v>89.436782499063028</v>
      </c>
      <c r="AL191" s="32">
        <f t="shared" si="111"/>
        <v>-0.19426665703451765</v>
      </c>
      <c r="AM191" s="31">
        <f t="shared" si="112"/>
        <v>-12.072842312340986</v>
      </c>
      <c r="AN191" s="31">
        <f t="shared" si="122"/>
        <v>19.857120178415585</v>
      </c>
      <c r="AO191" s="31">
        <f t="shared" si="123"/>
        <v>-12.635919299805883</v>
      </c>
      <c r="AP191" s="30">
        <f t="shared" si="100"/>
        <v>23.609121289162623</v>
      </c>
      <c r="AQ191" s="30">
        <f t="shared" si="101"/>
        <v>-29.542425094393248</v>
      </c>
      <c r="AR191" s="31">
        <f t="shared" si="124"/>
        <v>-6.087014175713346</v>
      </c>
      <c r="AS191" s="33">
        <f t="shared" si="125"/>
        <v>-111.65381540730458</v>
      </c>
      <c r="AT191" s="31">
        <f t="shared" si="113"/>
        <v>2.3890441521555892E-10</v>
      </c>
      <c r="AU191" s="31">
        <f t="shared" si="114"/>
        <v>4.2495491538763842E-4</v>
      </c>
      <c r="AV191" s="32">
        <f t="shared" si="115"/>
        <v>-2.6615438076871133E-13</v>
      </c>
      <c r="AW191" s="31">
        <f t="shared" si="116"/>
        <v>-1.4165163846514068E-5</v>
      </c>
      <c r="AX191" s="34">
        <f t="shared" si="126"/>
        <v>2.3863826083479023E-10</v>
      </c>
      <c r="AY191" s="35">
        <f t="shared" si="127"/>
        <v>4.1078975154112436E-4</v>
      </c>
      <c r="AZ191" s="10">
        <f t="shared" si="128"/>
        <v>-6.0870141754747076</v>
      </c>
      <c r="BA191" s="10">
        <f t="shared" si="129"/>
        <v>-111.65340461755304</v>
      </c>
      <c r="BB191" s="10">
        <f t="shared" si="130"/>
        <v>68.346595382446964</v>
      </c>
      <c r="BC191" s="48"/>
      <c r="BD191" s="46">
        <f t="shared" si="131"/>
        <v>-6</v>
      </c>
      <c r="BE191" s="46">
        <f t="shared" si="132"/>
        <v>-112</v>
      </c>
      <c r="BF191" s="46">
        <f t="shared" si="133"/>
        <v>68</v>
      </c>
    </row>
    <row r="192" spans="22:58" x14ac:dyDescent="0.3">
      <c r="V192" s="29">
        <v>2.88</v>
      </c>
      <c r="W192" s="38">
        <f t="shared" si="117"/>
        <v>7585.7757502918375</v>
      </c>
      <c r="X192" s="30">
        <f t="shared" si="102"/>
        <v>3.5218251811136261</v>
      </c>
      <c r="Y192" s="31">
        <f t="shared" si="103"/>
        <v>-23.951395613106136</v>
      </c>
      <c r="Z192" s="31">
        <f t="shared" si="104"/>
        <v>-86.362150856498786</v>
      </c>
      <c r="AA192" s="31">
        <f t="shared" si="105"/>
        <v>0.229631888963058</v>
      </c>
      <c r="AB192" s="31">
        <f t="shared" si="106"/>
        <v>-13.116903190126967</v>
      </c>
      <c r="AC192" s="31">
        <f t="shared" si="118"/>
        <v>1.0744133367108162E-5</v>
      </c>
      <c r="AD192" s="31">
        <f t="shared" si="107"/>
        <v>9.0118941597495825E-2</v>
      </c>
      <c r="AE192" s="31">
        <f t="shared" si="119"/>
        <v>-20.199927798896084</v>
      </c>
      <c r="AF192" s="31">
        <f t="shared" si="120"/>
        <v>-99.388935105028253</v>
      </c>
      <c r="AG192" s="31">
        <f t="shared" si="99"/>
        <v>92.110410468749379</v>
      </c>
      <c r="AH192" s="31">
        <f t="shared" si="108"/>
        <v>-112.40809334183625</v>
      </c>
      <c r="AI192" s="31">
        <f t="shared" si="109"/>
        <v>-89.999862685005027</v>
      </c>
      <c r="AJ192" s="31">
        <f t="shared" si="121"/>
        <v>40.349050821565768</v>
      </c>
      <c r="AK192" s="31">
        <f t="shared" si="110"/>
        <v>89.449602096708603</v>
      </c>
      <c r="AL192" s="32">
        <f t="shared" si="111"/>
        <v>-0.20321119470688948</v>
      </c>
      <c r="AM192" s="31">
        <f t="shared" si="112"/>
        <v>-12.345524901981822</v>
      </c>
      <c r="AN192" s="31">
        <f t="shared" si="122"/>
        <v>19.84815675377201</v>
      </c>
      <c r="AO192" s="31">
        <f t="shared" si="123"/>
        <v>-12.895785490278246</v>
      </c>
      <c r="AP192" s="30">
        <f t="shared" si="100"/>
        <v>23.609121289162623</v>
      </c>
      <c r="AQ192" s="30">
        <f t="shared" si="101"/>
        <v>-29.542425094393248</v>
      </c>
      <c r="AR192" s="31">
        <f t="shared" si="124"/>
        <v>-6.2850748503547003</v>
      </c>
      <c r="AS192" s="33">
        <f t="shared" si="125"/>
        <v>-112.2847205953065</v>
      </c>
      <c r="AT192" s="31">
        <f t="shared" si="113"/>
        <v>2.501639027147181E-10</v>
      </c>
      <c r="AU192" s="31">
        <f t="shared" si="114"/>
        <v>4.3485338695105498E-4</v>
      </c>
      <c r="AV192" s="32">
        <f t="shared" si="115"/>
        <v>-2.7772631036735113E-13</v>
      </c>
      <c r="AW192" s="31">
        <f t="shared" si="116"/>
        <v>-1.4495112898646511E-5</v>
      </c>
      <c r="AX192" s="34">
        <f t="shared" si="126"/>
        <v>2.4988617640435077E-10</v>
      </c>
      <c r="AY192" s="35">
        <f t="shared" si="127"/>
        <v>4.203582740524085E-4</v>
      </c>
      <c r="AZ192" s="10">
        <f t="shared" si="128"/>
        <v>-6.2850748501048139</v>
      </c>
      <c r="BA192" s="10">
        <f t="shared" si="129"/>
        <v>-112.28430023703244</v>
      </c>
      <c r="BB192" s="10">
        <f t="shared" si="130"/>
        <v>67.71569976296756</v>
      </c>
      <c r="BC192" s="37"/>
      <c r="BD192" s="46">
        <f t="shared" si="131"/>
        <v>-6</v>
      </c>
      <c r="BE192" s="46">
        <f t="shared" si="132"/>
        <v>-112</v>
      </c>
      <c r="BF192" s="46">
        <f t="shared" si="133"/>
        <v>68</v>
      </c>
    </row>
    <row r="193" spans="22:58" x14ac:dyDescent="0.3">
      <c r="V193" s="29">
        <v>2.89</v>
      </c>
      <c r="W193" s="36">
        <f t="shared" si="117"/>
        <v>7762.4711662869231</v>
      </c>
      <c r="X193" s="30">
        <f t="shared" si="102"/>
        <v>3.5218251811136261</v>
      </c>
      <c r="Y193" s="31">
        <f t="shared" si="103"/>
        <v>-24.150608625018034</v>
      </c>
      <c r="Z193" s="31">
        <f t="shared" si="104"/>
        <v>-86.444743556164511</v>
      </c>
      <c r="AA193" s="31">
        <f t="shared" si="105"/>
        <v>0.24016020059654913</v>
      </c>
      <c r="AB193" s="31">
        <f t="shared" si="106"/>
        <v>-13.411515073117769</v>
      </c>
      <c r="AC193" s="31">
        <f t="shared" si="118"/>
        <v>1.125048811620316E-5</v>
      </c>
      <c r="AD193" s="31">
        <f t="shared" si="107"/>
        <v>9.2218077824496383E-2</v>
      </c>
      <c r="AE193" s="31">
        <f t="shared" si="119"/>
        <v>-20.388611992819744</v>
      </c>
      <c r="AF193" s="31">
        <f t="shared" si="120"/>
        <v>-99.764040551457782</v>
      </c>
      <c r="AG193" s="31">
        <f t="shared" si="99"/>
        <v>92.110410468749379</v>
      </c>
      <c r="AH193" s="31">
        <f t="shared" si="108"/>
        <v>-112.60809334183513</v>
      </c>
      <c r="AI193" s="31">
        <f t="shared" si="109"/>
        <v>-89.999865810675928</v>
      </c>
      <c r="AJ193" s="31">
        <f t="shared" si="121"/>
        <v>40.549032784570528</v>
      </c>
      <c r="AK193" s="31">
        <f t="shared" si="110"/>
        <v>89.46212993793695</v>
      </c>
      <c r="AL193" s="32">
        <f t="shared" si="111"/>
        <v>-0.21255757277781279</v>
      </c>
      <c r="AM193" s="31">
        <f t="shared" si="112"/>
        <v>-12.623972152619746</v>
      </c>
      <c r="AN193" s="31">
        <f t="shared" si="122"/>
        <v>19.838792338706966</v>
      </c>
      <c r="AO193" s="31">
        <f t="shared" si="123"/>
        <v>-13.161708025358724</v>
      </c>
      <c r="AP193" s="30">
        <f t="shared" si="100"/>
        <v>23.609121289162623</v>
      </c>
      <c r="AQ193" s="30">
        <f t="shared" si="101"/>
        <v>-29.542425094393248</v>
      </c>
      <c r="AR193" s="31">
        <f t="shared" si="124"/>
        <v>-6.4831234593434033</v>
      </c>
      <c r="AS193" s="33">
        <f t="shared" si="125"/>
        <v>-112.9257485768165</v>
      </c>
      <c r="AT193" s="31">
        <f t="shared" si="113"/>
        <v>2.6195377032045106E-10</v>
      </c>
      <c r="AU193" s="31">
        <f t="shared" si="114"/>
        <v>4.4498242353616335E-4</v>
      </c>
      <c r="AV193" s="32">
        <f t="shared" si="115"/>
        <v>-2.9122689489909759E-13</v>
      </c>
      <c r="AW193" s="31">
        <f t="shared" si="116"/>
        <v>-1.483274745150334E-5</v>
      </c>
      <c r="AX193" s="34">
        <f t="shared" si="126"/>
        <v>2.6166254342555199E-10</v>
      </c>
      <c r="AY193" s="35">
        <f t="shared" si="127"/>
        <v>4.3014967608465999E-4</v>
      </c>
      <c r="AZ193" s="10">
        <f t="shared" si="128"/>
        <v>-6.4831234590817406</v>
      </c>
      <c r="BA193" s="10">
        <f t="shared" si="129"/>
        <v>-112.92531842714041</v>
      </c>
      <c r="BB193" s="10">
        <f t="shared" si="130"/>
        <v>67.074681572859589</v>
      </c>
      <c r="BC193" s="48"/>
      <c r="BD193" s="46">
        <f t="shared" si="131"/>
        <v>-6</v>
      </c>
      <c r="BE193" s="46">
        <f t="shared" si="132"/>
        <v>-113</v>
      </c>
      <c r="BF193" s="46">
        <f t="shared" si="133"/>
        <v>67</v>
      </c>
    </row>
    <row r="194" spans="22:58" x14ac:dyDescent="0.3">
      <c r="V194" s="29">
        <v>2.9</v>
      </c>
      <c r="W194" s="38">
        <f t="shared" si="117"/>
        <v>7943.2823472428208</v>
      </c>
      <c r="X194" s="30">
        <f t="shared" si="102"/>
        <v>3.5218251811136261</v>
      </c>
      <c r="Y194" s="31">
        <f t="shared" si="103"/>
        <v>-24.349856924077898</v>
      </c>
      <c r="Z194" s="31">
        <f t="shared" si="104"/>
        <v>-86.525470514570856</v>
      </c>
      <c r="AA194" s="31">
        <f t="shared" si="105"/>
        <v>0.25115740875825027</v>
      </c>
      <c r="AB194" s="31">
        <f t="shared" si="106"/>
        <v>-13.712243210326681</v>
      </c>
      <c r="AC194" s="31">
        <f t="shared" si="118"/>
        <v>1.1780706565884066E-5</v>
      </c>
      <c r="AD194" s="31">
        <f t="shared" si="107"/>
        <v>9.4366108959105452E-2</v>
      </c>
      <c r="AE194" s="31">
        <f t="shared" si="119"/>
        <v>-20.576862553499456</v>
      </c>
      <c r="AF194" s="31">
        <f t="shared" si="120"/>
        <v>-100.14334761593842</v>
      </c>
      <c r="AG194" s="31">
        <f t="shared" si="99"/>
        <v>92.110410468749379</v>
      </c>
      <c r="AH194" s="31">
        <f t="shared" si="108"/>
        <v>-112.80809334183405</v>
      </c>
      <c r="AI194" s="31">
        <f t="shared" si="109"/>
        <v>-89.999868865197854</v>
      </c>
      <c r="AJ194" s="31">
        <f t="shared" si="121"/>
        <v>40.749015559303849</v>
      </c>
      <c r="AK194" s="31">
        <f t="shared" si="110"/>
        <v>89.474372660381022</v>
      </c>
      <c r="AL194" s="32">
        <f t="shared" si="111"/>
        <v>-0.2223229213667563</v>
      </c>
      <c r="AM194" s="31">
        <f t="shared" si="112"/>
        <v>-12.908279066032888</v>
      </c>
      <c r="AN194" s="31">
        <f t="shared" si="122"/>
        <v>19.829009764852419</v>
      </c>
      <c r="AO194" s="31">
        <f t="shared" si="123"/>
        <v>-13.43377527084972</v>
      </c>
      <c r="AP194" s="30">
        <f t="shared" si="100"/>
        <v>23.609121289162623</v>
      </c>
      <c r="AQ194" s="30">
        <f t="shared" si="101"/>
        <v>-29.542425094393248</v>
      </c>
      <c r="AR194" s="31">
        <f t="shared" si="124"/>
        <v>-6.6811565938776631</v>
      </c>
      <c r="AS194" s="33">
        <f t="shared" si="125"/>
        <v>-113.57712288678815</v>
      </c>
      <c r="AT194" s="31">
        <f t="shared" si="113"/>
        <v>2.7429909054688514E-10</v>
      </c>
      <c r="AU194" s="31">
        <f t="shared" si="114"/>
        <v>4.5534739569223109E-4</v>
      </c>
      <c r="AV194" s="32">
        <f t="shared" si="115"/>
        <v>-3.0472747943084406E-13</v>
      </c>
      <c r="AW194" s="31">
        <f t="shared" si="116"/>
        <v>-1.5178246523393566E-5</v>
      </c>
      <c r="AX194" s="34">
        <f t="shared" si="126"/>
        <v>2.7399436306745427E-10</v>
      </c>
      <c r="AY194" s="35">
        <f t="shared" si="127"/>
        <v>4.4016914916883751E-4</v>
      </c>
      <c r="AZ194" s="10">
        <f t="shared" si="128"/>
        <v>-6.681156593603669</v>
      </c>
      <c r="BA194" s="10">
        <f t="shared" si="129"/>
        <v>-113.57668271763897</v>
      </c>
      <c r="BB194" s="10">
        <f t="shared" si="130"/>
        <v>66.423317282361026</v>
      </c>
      <c r="BC194" s="37"/>
      <c r="BD194" s="46">
        <f t="shared" si="131"/>
        <v>-7</v>
      </c>
      <c r="BE194" s="46">
        <f t="shared" si="132"/>
        <v>-114</v>
      </c>
      <c r="BF194" s="46">
        <f t="shared" si="133"/>
        <v>66</v>
      </c>
    </row>
    <row r="195" spans="22:58" x14ac:dyDescent="0.3">
      <c r="V195" s="29">
        <v>2.91</v>
      </c>
      <c r="W195" s="36">
        <f t="shared" si="117"/>
        <v>8128.3051616409975</v>
      </c>
      <c r="X195" s="30">
        <f t="shared" si="102"/>
        <v>3.5218251811136261</v>
      </c>
      <c r="Y195" s="31">
        <f t="shared" si="103"/>
        <v>-24.549138933776206</v>
      </c>
      <c r="Z195" s="31">
        <f t="shared" si="104"/>
        <v>-86.604373251459094</v>
      </c>
      <c r="AA195" s="31">
        <f t="shared" si="105"/>
        <v>0.26264313044781851</v>
      </c>
      <c r="AB195" s="31">
        <f t="shared" si="106"/>
        <v>-14.019180745231031</v>
      </c>
      <c r="AC195" s="31">
        <f t="shared" si="118"/>
        <v>1.233591337444925E-5</v>
      </c>
      <c r="AD195" s="31">
        <f t="shared" si="107"/>
        <v>9.6564173891696622E-2</v>
      </c>
      <c r="AE195" s="31">
        <f t="shared" si="119"/>
        <v>-20.764658286301383</v>
      </c>
      <c r="AF195" s="31">
        <f t="shared" si="120"/>
        <v>-100.52698982279843</v>
      </c>
      <c r="AG195" s="31">
        <f t="shared" si="99"/>
        <v>92.110410468749379</v>
      </c>
      <c r="AH195" s="31">
        <f t="shared" si="108"/>
        <v>-113.00809334183302</v>
      </c>
      <c r="AI195" s="31">
        <f t="shared" si="109"/>
        <v>-89.999871850190374</v>
      </c>
      <c r="AJ195" s="31">
        <f t="shared" si="121"/>
        <v>40.948999109238102</v>
      </c>
      <c r="AK195" s="31">
        <f t="shared" si="110"/>
        <v>89.486336750819959</v>
      </c>
      <c r="AL195" s="32">
        <f t="shared" si="111"/>
        <v>-0.23252501652800711</v>
      </c>
      <c r="AM195" s="31">
        <f t="shared" si="112"/>
        <v>-13.198540357792169</v>
      </c>
      <c r="AN195" s="31">
        <f t="shared" si="122"/>
        <v>19.818791219626455</v>
      </c>
      <c r="AO195" s="31">
        <f t="shared" si="123"/>
        <v>-13.712075457162584</v>
      </c>
      <c r="AP195" s="30">
        <f t="shared" si="100"/>
        <v>23.609121289162623</v>
      </c>
      <c r="AQ195" s="30">
        <f t="shared" si="101"/>
        <v>-29.542425094393248</v>
      </c>
      <c r="AR195" s="31">
        <f t="shared" si="124"/>
        <v>-6.8791708719055542</v>
      </c>
      <c r="AS195" s="33">
        <f t="shared" si="125"/>
        <v>-114.23906527996101</v>
      </c>
      <c r="AT195" s="31">
        <f t="shared" si="113"/>
        <v>2.8722686456308066E-10</v>
      </c>
      <c r="AU195" s="31">
        <f t="shared" si="114"/>
        <v>4.6595379906468932E-4</v>
      </c>
      <c r="AV195" s="32">
        <f t="shared" si="115"/>
        <v>-3.2015671889569723E-13</v>
      </c>
      <c r="AW195" s="31">
        <f t="shared" si="116"/>
        <v>-1.5531793302498339E-5</v>
      </c>
      <c r="AX195" s="34">
        <f t="shared" si="126"/>
        <v>2.8690670784418495E-10</v>
      </c>
      <c r="AY195" s="35">
        <f t="shared" si="127"/>
        <v>4.5042200576219098E-4</v>
      </c>
      <c r="AZ195" s="10">
        <f t="shared" si="128"/>
        <v>-6.8791708716186477</v>
      </c>
      <c r="BA195" s="10">
        <f t="shared" si="129"/>
        <v>-114.23861485795526</v>
      </c>
      <c r="BB195" s="10">
        <f t="shared" si="130"/>
        <v>65.761385142044745</v>
      </c>
      <c r="BC195" s="48"/>
      <c r="BD195" s="46">
        <f t="shared" si="131"/>
        <v>-7</v>
      </c>
      <c r="BE195" s="46">
        <f t="shared" si="132"/>
        <v>-114</v>
      </c>
      <c r="BF195" s="46">
        <f t="shared" si="133"/>
        <v>66</v>
      </c>
    </row>
    <row r="196" spans="22:58" x14ac:dyDescent="0.3">
      <c r="V196" s="29">
        <v>2.92</v>
      </c>
      <c r="W196" s="38">
        <f t="shared" si="117"/>
        <v>8317.6377110267131</v>
      </c>
      <c r="X196" s="30">
        <f t="shared" si="102"/>
        <v>3.5218251811136261</v>
      </c>
      <c r="Y196" s="31">
        <f t="shared" si="103"/>
        <v>-24.748453147536289</v>
      </c>
      <c r="Z196" s="31">
        <f t="shared" si="104"/>
        <v>-86.6814924043546</v>
      </c>
      <c r="AA196" s="31">
        <f t="shared" si="105"/>
        <v>0.27463768884530121</v>
      </c>
      <c r="AB196" s="31">
        <f t="shared" si="106"/>
        <v>-14.332419921358884</v>
      </c>
      <c r="AC196" s="31">
        <f t="shared" si="118"/>
        <v>1.2917286195201634E-5</v>
      </c>
      <c r="AD196" s="31">
        <f t="shared" si="107"/>
        <v>9.8813438039496951E-2</v>
      </c>
      <c r="AE196" s="31">
        <f t="shared" si="119"/>
        <v>-20.951977360291163</v>
      </c>
      <c r="AF196" s="31">
        <f t="shared" si="120"/>
        <v>-100.91509888767398</v>
      </c>
      <c r="AG196" s="31">
        <f t="shared" ref="AG196:AG259" si="134">DC_gain_comp</f>
        <v>92.110410468749379</v>
      </c>
      <c r="AH196" s="31">
        <f t="shared" si="108"/>
        <v>-113.20809334183207</v>
      </c>
      <c r="AI196" s="31">
        <f t="shared" si="109"/>
        <v>-89.999874767236179</v>
      </c>
      <c r="AJ196" s="31">
        <f t="shared" si="121"/>
        <v>41.148983399489111</v>
      </c>
      <c r="AK196" s="31">
        <f t="shared" si="110"/>
        <v>89.49802854859719</v>
      </c>
      <c r="AL196" s="32">
        <f t="shared" si="111"/>
        <v>-0.24318229692214113</v>
      </c>
      <c r="AM196" s="31">
        <f t="shared" si="112"/>
        <v>-13.494850306381041</v>
      </c>
      <c r="AN196" s="31">
        <f t="shared" si="122"/>
        <v>19.808118229484279</v>
      </c>
      <c r="AO196" s="31">
        <f t="shared" si="123"/>
        <v>-13.996696525020029</v>
      </c>
      <c r="AP196" s="30">
        <f t="shared" ref="AP196:AP259" si="135">-20*LOG(GmPS*Rsns)</f>
        <v>23.609121289162623</v>
      </c>
      <c r="AQ196" s="30">
        <f t="shared" ref="AQ196:AQ259" si="136">20*LOG(Vref/Vout)</f>
        <v>-29.542425094393248</v>
      </c>
      <c r="AR196" s="31">
        <f t="shared" si="124"/>
        <v>-7.0771629360375101</v>
      </c>
      <c r="AS196" s="33">
        <f t="shared" si="125"/>
        <v>-114.911795412694</v>
      </c>
      <c r="AT196" s="31">
        <f t="shared" si="113"/>
        <v>3.0076216488316449E-10</v>
      </c>
      <c r="AU196" s="31">
        <f t="shared" si="114"/>
        <v>4.7680725730899561E-4</v>
      </c>
      <c r="AV196" s="32">
        <f t="shared" si="115"/>
        <v>-3.355859583605504E-13</v>
      </c>
      <c r="AW196" s="31">
        <f t="shared" si="116"/>
        <v>-1.5893575243999677E-5</v>
      </c>
      <c r="AX196" s="34">
        <f t="shared" si="126"/>
        <v>3.0042657892480394E-10</v>
      </c>
      <c r="AY196" s="35">
        <f t="shared" si="127"/>
        <v>4.6091368206499592E-4</v>
      </c>
      <c r="AZ196" s="10">
        <f t="shared" si="128"/>
        <v>-7.0771629357370838</v>
      </c>
      <c r="BA196" s="10">
        <f t="shared" si="129"/>
        <v>-114.91133449901194</v>
      </c>
      <c r="BB196" s="10">
        <f t="shared" si="130"/>
        <v>65.088665500988057</v>
      </c>
      <c r="BC196" s="37"/>
      <c r="BD196" s="46">
        <f t="shared" si="131"/>
        <v>-7</v>
      </c>
      <c r="BE196" s="46">
        <f t="shared" si="132"/>
        <v>-115</v>
      </c>
      <c r="BF196" s="46">
        <f t="shared" si="133"/>
        <v>65</v>
      </c>
    </row>
    <row r="197" spans="22:58" x14ac:dyDescent="0.3">
      <c r="V197" s="29">
        <v>2.93</v>
      </c>
      <c r="W197" s="36">
        <f t="shared" si="117"/>
        <v>8511.3803820237772</v>
      </c>
      <c r="X197" s="30">
        <f t="shared" ref="X197:X260" si="137">DC_gain_power</f>
        <v>3.5218251811136261</v>
      </c>
      <c r="Y197" s="31">
        <f t="shared" si="103"/>
        <v>-24.947798125656057</v>
      </c>
      <c r="Z197" s="31">
        <f t="shared" si="104"/>
        <v>-86.756867744505001</v>
      </c>
      <c r="AA197" s="31">
        <f t="shared" si="105"/>
        <v>0.28716212839282013</v>
      </c>
      <c r="AB197" s="31">
        <f t="shared" si="106"/>
        <v>-14.652051891970894</v>
      </c>
      <c r="AC197" s="31">
        <f t="shared" si="118"/>
        <v>1.3526058189430493E-5</v>
      </c>
      <c r="AD197" s="31">
        <f t="shared" si="107"/>
        <v>0.10111509396438333</v>
      </c>
      <c r="AE197" s="31">
        <f t="shared" si="119"/>
        <v>-21.138797290091421</v>
      </c>
      <c r="AF197" s="31">
        <f t="shared" si="120"/>
        <v>-101.30780454251152</v>
      </c>
      <c r="AG197" s="31">
        <f t="shared" si="134"/>
        <v>92.110410468749379</v>
      </c>
      <c r="AH197" s="31">
        <f t="shared" si="108"/>
        <v>-113.40809334183113</v>
      </c>
      <c r="AI197" s="31">
        <f t="shared" si="109"/>
        <v>-89.999877617881921</v>
      </c>
      <c r="AJ197" s="31">
        <f t="shared" si="121"/>
        <v>41.348968396742258</v>
      </c>
      <c r="AK197" s="31">
        <f t="shared" si="110"/>
        <v>89.509454248961546</v>
      </c>
      <c r="AL197" s="32">
        <f t="shared" si="111"/>
        <v>-0.25431388018593909</v>
      </c>
      <c r="AM197" s="31">
        <f t="shared" si="112"/>
        <v>-13.797302592170286</v>
      </c>
      <c r="AN197" s="31">
        <f t="shared" si="122"/>
        <v>19.796971643474564</v>
      </c>
      <c r="AO197" s="31">
        <f t="shared" si="123"/>
        <v>-14.287725961090661</v>
      </c>
      <c r="AP197" s="30">
        <f t="shared" si="135"/>
        <v>23.609121289162623</v>
      </c>
      <c r="AQ197" s="30">
        <f t="shared" si="136"/>
        <v>-29.542425094393248</v>
      </c>
      <c r="AR197" s="31">
        <f t="shared" si="124"/>
        <v>-7.2751294518474836</v>
      </c>
      <c r="AS197" s="33">
        <f t="shared" si="125"/>
        <v>-115.59553050360218</v>
      </c>
      <c r="AT197" s="31">
        <f t="shared" si="113"/>
        <v>3.1493777864099533E-10</v>
      </c>
      <c r="AU197" s="31">
        <f t="shared" si="114"/>
        <v>4.8791352507237141E-4</v>
      </c>
      <c r="AV197" s="32">
        <f t="shared" si="115"/>
        <v>-3.5101519782540357E-13</v>
      </c>
      <c r="AW197" s="31">
        <f t="shared" si="116"/>
        <v>-1.6263784169471745E-5</v>
      </c>
      <c r="AX197" s="34">
        <f t="shared" si="126"/>
        <v>3.1458676344316994E-10</v>
      </c>
      <c r="AY197" s="35">
        <f t="shared" si="127"/>
        <v>4.7164974090289967E-4</v>
      </c>
      <c r="AZ197" s="10">
        <f t="shared" si="128"/>
        <v>-7.275129451532897</v>
      </c>
      <c r="BA197" s="10">
        <f t="shared" si="129"/>
        <v>-115.59505885386127</v>
      </c>
      <c r="BB197" s="10">
        <f t="shared" si="130"/>
        <v>64.404941146138725</v>
      </c>
      <c r="BC197" s="48"/>
      <c r="BD197" s="46">
        <f t="shared" si="131"/>
        <v>-7</v>
      </c>
      <c r="BE197" s="46">
        <f t="shared" si="132"/>
        <v>-116</v>
      </c>
      <c r="BF197" s="46">
        <f t="shared" si="133"/>
        <v>64</v>
      </c>
    </row>
    <row r="198" spans="22:58" x14ac:dyDescent="0.3">
      <c r="V198" s="29">
        <v>2.94</v>
      </c>
      <c r="W198" s="38">
        <f t="shared" si="117"/>
        <v>8709.6358995608098</v>
      </c>
      <c r="X198" s="30">
        <f t="shared" si="137"/>
        <v>3.5218251811136261</v>
      </c>
      <c r="Y198" s="31">
        <f t="shared" ref="Y198:Y232" si="138">20*LOG(1/SQRT((W198/fp)^2+1))</f>
        <v>-25.147172492379571</v>
      </c>
      <c r="Z198" s="31">
        <f t="shared" ref="Z198:Z232" si="139">-180/PI()*ATAN(W198/fp)</f>
        <v>-86.830538192726436</v>
      </c>
      <c r="AA198" s="31">
        <f t="shared" ref="AA198:AA232" si="140">20*LOG(SQRT((W198/fzRHP)^2+1))</f>
        <v>0.30023822920829307</v>
      </c>
      <c r="AB198" s="31">
        <f t="shared" ref="AB198:AB232" si="141">-180/PI()*ATAN(W198/fzRHP)</f>
        <v>-14.978166518414392</v>
      </c>
      <c r="AC198" s="31">
        <f t="shared" si="118"/>
        <v>1.4163520633892033E-5</v>
      </c>
      <c r="AD198" s="31">
        <f t="shared" ref="AD198:AD232" si="142">180/PI()*ATAN(W198/fzESR)</f>
        <v>0.10347036200506141</v>
      </c>
      <c r="AE198" s="31">
        <f t="shared" si="119"/>
        <v>-21.325094918537015</v>
      </c>
      <c r="AF198" s="31">
        <f t="shared" si="120"/>
        <v>-101.70523434913578</v>
      </c>
      <c r="AG198" s="31">
        <f t="shared" si="134"/>
        <v>92.110410468749379</v>
      </c>
      <c r="AH198" s="31">
        <f t="shared" ref="AH198:AH232" si="143">20*LOG(1/SQRT((W198/fp_comp1)^2+1))</f>
        <v>-113.60809334183023</v>
      </c>
      <c r="AI198" s="31">
        <f t="shared" ref="AI198:AI232" si="144">-180/PI()*ATAN(W198/fp_comp1)</f>
        <v>-89.99988040363904</v>
      </c>
      <c r="AJ198" s="31">
        <f t="shared" si="121"/>
        <v>41.548954069181846</v>
      </c>
      <c r="AK198" s="31">
        <f t="shared" ref="AK198:AK232" si="145">180/PI()*ATAN(W198/fz_comp)</f>
        <v>89.520619906333621</v>
      </c>
      <c r="AL198" s="32">
        <f t="shared" ref="AL198:AL232" si="146">20*LOG(1/SQRT((W198/fp_comp2)^2+1))</f>
        <v>-0.26593957891263503</v>
      </c>
      <c r="AM198" s="31">
        <f t="shared" ref="AM198:AM232" si="147">-180/PI()*ATAN(W198/fp_comp2)</f>
        <v>-14.105990125903825</v>
      </c>
      <c r="AN198" s="31">
        <f t="shared" si="122"/>
        <v>19.785331617188362</v>
      </c>
      <c r="AO198" s="31">
        <f t="shared" si="123"/>
        <v>-14.585250623209243</v>
      </c>
      <c r="AP198" s="30">
        <f t="shared" si="135"/>
        <v>23.609121289162623</v>
      </c>
      <c r="AQ198" s="30">
        <f t="shared" si="136"/>
        <v>-29.542425094393248</v>
      </c>
      <c r="AR198" s="31">
        <f t="shared" si="124"/>
        <v>-7.4730671065792791</v>
      </c>
      <c r="AS198" s="33">
        <f t="shared" si="125"/>
        <v>-116.29048497234503</v>
      </c>
      <c r="AT198" s="31">
        <f t="shared" ref="AT198:AT232" si="148">20*LOG(SQRT((W198/fz_ff)^2+1))</f>
        <v>3.2978070700563263E-10</v>
      </c>
      <c r="AU198" s="31">
        <f t="shared" ref="AU198:AU232" si="149">180/PI()*ATAN(W198/fz_ff)</f>
        <v>4.9927849104498844E-4</v>
      </c>
      <c r="AV198" s="32">
        <f t="shared" ref="AV198:AV232" si="150">20*LOG(1/SQRT((W198/fp_ff)^2+1))</f>
        <v>-3.6644443729025684E-13</v>
      </c>
      <c r="AW198" s="31">
        <f t="shared" ref="AW198:AW232" si="151">-180/PI()*ATAN(W198/fp_ff)</f>
        <v>-1.6642616368587064E-5</v>
      </c>
      <c r="AX198" s="34">
        <f t="shared" si="126"/>
        <v>3.2941426256834235E-10</v>
      </c>
      <c r="AY198" s="35">
        <f t="shared" si="127"/>
        <v>4.8263587467640138E-4</v>
      </c>
      <c r="AZ198" s="10">
        <f t="shared" si="128"/>
        <v>-7.4730671062498653</v>
      </c>
      <c r="BA198" s="10">
        <f t="shared" si="129"/>
        <v>-116.29000233647035</v>
      </c>
      <c r="BB198" s="10">
        <f t="shared" si="130"/>
        <v>63.709997663529649</v>
      </c>
      <c r="BC198" s="37"/>
      <c r="BD198" s="46">
        <f t="shared" si="131"/>
        <v>-7</v>
      </c>
      <c r="BE198" s="46">
        <f t="shared" si="132"/>
        <v>-116</v>
      </c>
      <c r="BF198" s="46">
        <f t="shared" si="133"/>
        <v>64</v>
      </c>
    </row>
    <row r="199" spans="22:58" x14ac:dyDescent="0.3">
      <c r="V199" s="29">
        <v>2.95</v>
      </c>
      <c r="W199" s="36">
        <f t="shared" ref="W199:W232" si="152">10*10^V199</f>
        <v>8912.509381337466</v>
      </c>
      <c r="X199" s="30">
        <f t="shared" si="137"/>
        <v>3.5218251811136261</v>
      </c>
      <c r="Y199" s="31">
        <f t="shared" si="138"/>
        <v>-25.346574933093414</v>
      </c>
      <c r="Z199" s="31">
        <f t="shared" si="139"/>
        <v>-86.902541835142287</v>
      </c>
      <c r="AA199" s="31">
        <f t="shared" si="140"/>
        <v>0.31388852071391465</v>
      </c>
      <c r="AB199" s="31">
        <f t="shared" si="141"/>
        <v>-15.310852156890929</v>
      </c>
      <c r="AC199" s="31">
        <f t="shared" ref="AC199:AC232" si="153">20*LOG(SQRT((W199/fzESR)^2+1))</f>
        <v>1.4831025657503971E-5</v>
      </c>
      <c r="AD199" s="31">
        <f t="shared" si="142"/>
        <v>0.10588049092396466</v>
      </c>
      <c r="AE199" s="31">
        <f t="shared" ref="AE199:AE232" si="154">X199+Y199+AA199+AC199</f>
        <v>-21.510846400240215</v>
      </c>
      <c r="AF199" s="31">
        <f t="shared" ref="AF199:AF232" si="155">Z199+AB199+AD199</f>
        <v>-102.10751350110925</v>
      </c>
      <c r="AG199" s="31">
        <f t="shared" si="134"/>
        <v>92.110410468749379</v>
      </c>
      <c r="AH199" s="31">
        <f t="shared" si="143"/>
        <v>-113.80809334182939</v>
      </c>
      <c r="AI199" s="31">
        <f t="shared" si="144"/>
        <v>-89.999883125984582</v>
      </c>
      <c r="AJ199" s="31">
        <f t="shared" ref="AJ199:AJ232" si="156">20*LOG(SQRT((W199/fz_comp)^2+1))</f>
        <v>41.748940386423769</v>
      </c>
      <c r="AK199" s="31">
        <f t="shared" si="145"/>
        <v>89.531531437498472</v>
      </c>
      <c r="AL199" s="32">
        <f t="shared" si="146"/>
        <v>-0.27807991614700095</v>
      </c>
      <c r="AM199" s="31">
        <f t="shared" si="147"/>
        <v>-14.421004866368659</v>
      </c>
      <c r="AN199" s="31">
        <f t="shared" ref="AN199:AN232" si="157">AG199+AH199+AJ199+AL199</f>
        <v>19.773177597196756</v>
      </c>
      <c r="AO199" s="31">
        <f t="shared" ref="AO199:AO232" si="158">AI199+AK199+AM199</f>
        <v>-14.889356554854768</v>
      </c>
      <c r="AP199" s="30">
        <f t="shared" si="135"/>
        <v>23.609121289162623</v>
      </c>
      <c r="AQ199" s="30">
        <f t="shared" si="136"/>
        <v>-29.542425094393248</v>
      </c>
      <c r="AR199" s="31">
        <f t="shared" ref="AR199:AR232" si="159">AE199+AN199+AP199+AQ199</f>
        <v>-7.6709726082740843</v>
      </c>
      <c r="AS199" s="33">
        <f t="shared" ref="AS199:AS232" si="160">AF199+AO199</f>
        <v>-116.99687005596402</v>
      </c>
      <c r="AT199" s="31">
        <f t="shared" si="148"/>
        <v>3.4532180845600147E-10</v>
      </c>
      <c r="AU199" s="31">
        <f t="shared" si="149"/>
        <v>5.1090818108223679E-4</v>
      </c>
      <c r="AV199" s="32">
        <f t="shared" si="150"/>
        <v>-3.8380233168821672E-13</v>
      </c>
      <c r="AW199" s="31">
        <f t="shared" si="151"/>
        <v>-1.7030272703192105E-5</v>
      </c>
      <c r="AX199" s="34">
        <f t="shared" ref="AX199:AX232" si="161">AT199+AV199</f>
        <v>3.4493800612431325E-10</v>
      </c>
      <c r="AY199" s="35">
        <f t="shared" ref="AY199:AY232" si="162">AU199+AW199</f>
        <v>4.9387790837904471E-4</v>
      </c>
      <c r="AZ199" s="10">
        <f t="shared" ref="AZ199:AZ232" si="163">AR199+AX199</f>
        <v>-7.670972607929146</v>
      </c>
      <c r="BA199" s="10">
        <f t="shared" ref="BA199:BA232" si="164">AS199+AY199</f>
        <v>-116.99637617805564</v>
      </c>
      <c r="BB199" s="10">
        <f t="shared" ref="BB199:BB232" si="165">BA199+180</f>
        <v>63.003623821944359</v>
      </c>
      <c r="BC199" s="48"/>
      <c r="BD199" s="46">
        <f t="shared" ref="BD199:BD232" si="166">ROUND(AZ199,0)</f>
        <v>-8</v>
      </c>
      <c r="BE199" s="46">
        <f t="shared" ref="BE199:BE232" si="167">ROUND(BA199,0)</f>
        <v>-117</v>
      </c>
      <c r="BF199" s="46">
        <f t="shared" ref="BF199:BF232" si="168">ROUND(BB199,0)</f>
        <v>63</v>
      </c>
    </row>
    <row r="200" spans="22:58" x14ac:dyDescent="0.3">
      <c r="V200" s="29">
        <v>2.96</v>
      </c>
      <c r="W200" s="38">
        <f t="shared" si="152"/>
        <v>9120.1083935590977</v>
      </c>
      <c r="X200" s="30">
        <f t="shared" si="137"/>
        <v>3.5218251811136261</v>
      </c>
      <c r="Y200" s="31">
        <f t="shared" si="138"/>
        <v>-25.546004191642616</v>
      </c>
      <c r="Z200" s="31">
        <f t="shared" si="139"/>
        <v>-86.972915938800611</v>
      </c>
      <c r="AA200" s="31">
        <f t="shared" si="140"/>
        <v>0.32813629435387687</v>
      </c>
      <c r="AB200" s="31">
        <f t="shared" si="141"/>
        <v>-15.650195433412414</v>
      </c>
      <c r="AC200" s="31">
        <f t="shared" si="153"/>
        <v>1.5529989113039503E-5</v>
      </c>
      <c r="AD200" s="31">
        <f t="shared" si="142"/>
        <v>0.10834675856921114</v>
      </c>
      <c r="AE200" s="31">
        <f t="shared" si="154"/>
        <v>-21.696027186186001</v>
      </c>
      <c r="AF200" s="31">
        <f t="shared" si="155"/>
        <v>-102.51476461364382</v>
      </c>
      <c r="AG200" s="31">
        <f t="shared" si="134"/>
        <v>92.110410468749379</v>
      </c>
      <c r="AH200" s="31">
        <f t="shared" si="143"/>
        <v>-114.00809334182856</v>
      </c>
      <c r="AI200" s="31">
        <f t="shared" si="144"/>
        <v>-89.999885786361958</v>
      </c>
      <c r="AJ200" s="31">
        <f t="shared" si="156"/>
        <v>41.948927319450988</v>
      </c>
      <c r="AK200" s="31">
        <f t="shared" si="145"/>
        <v>89.542194624726605</v>
      </c>
      <c r="AL200" s="32">
        <f t="shared" si="146"/>
        <v>-0.29075614029186286</v>
      </c>
      <c r="AM200" s="31">
        <f t="shared" si="147"/>
        <v>-14.742437626942007</v>
      </c>
      <c r="AN200" s="31">
        <f t="shared" si="157"/>
        <v>19.760488306079949</v>
      </c>
      <c r="AO200" s="31">
        <f t="shared" si="158"/>
        <v>-15.200128788577359</v>
      </c>
      <c r="AP200" s="30">
        <f t="shared" si="135"/>
        <v>23.609121289162623</v>
      </c>
      <c r="AQ200" s="30">
        <f t="shared" si="136"/>
        <v>-29.542425094393248</v>
      </c>
      <c r="AR200" s="31">
        <f t="shared" si="159"/>
        <v>-7.8688426853366771</v>
      </c>
      <c r="AS200" s="33">
        <f t="shared" si="160"/>
        <v>-117.71489340222118</v>
      </c>
      <c r="AT200" s="31">
        <f t="shared" si="148"/>
        <v>3.615957987808925E-10</v>
      </c>
      <c r="AU200" s="31">
        <f t="shared" si="149"/>
        <v>5.228087613997058E-4</v>
      </c>
      <c r="AV200" s="32">
        <f t="shared" si="150"/>
        <v>-4.0116022608617671E-13</v>
      </c>
      <c r="AW200" s="31">
        <f t="shared" si="151"/>
        <v>-1.7426958713806651E-5</v>
      </c>
      <c r="AX200" s="34">
        <f t="shared" si="161"/>
        <v>3.6119463855480635E-10</v>
      </c>
      <c r="AY200" s="35">
        <f t="shared" si="162"/>
        <v>5.0538180268589914E-4</v>
      </c>
      <c r="AZ200" s="10">
        <f t="shared" si="163"/>
        <v>-7.8688426849754824</v>
      </c>
      <c r="BA200" s="10">
        <f t="shared" si="164"/>
        <v>-117.7143880204185</v>
      </c>
      <c r="BB200" s="10">
        <f t="shared" si="165"/>
        <v>62.285611979581503</v>
      </c>
      <c r="BC200" s="37"/>
      <c r="BD200" s="46">
        <f t="shared" si="166"/>
        <v>-8</v>
      </c>
      <c r="BE200" s="46">
        <f t="shared" si="167"/>
        <v>-118</v>
      </c>
      <c r="BF200" s="46">
        <f t="shared" si="168"/>
        <v>62</v>
      </c>
    </row>
    <row r="201" spans="22:58" x14ac:dyDescent="0.3">
      <c r="V201" s="29">
        <v>2.97</v>
      </c>
      <c r="W201" s="36">
        <f t="shared" si="152"/>
        <v>9332.5430079699199</v>
      </c>
      <c r="X201" s="30">
        <f t="shared" si="137"/>
        <v>3.5218251811136261</v>
      </c>
      <c r="Y201" s="31">
        <f t="shared" si="138"/>
        <v>-25.745459067761676</v>
      </c>
      <c r="Z201" s="31">
        <f t="shared" si="139"/>
        <v>-87.041696967157648</v>
      </c>
      <c r="AA201" s="31">
        <f t="shared" si="140"/>
        <v>0.34300561526735446</v>
      </c>
      <c r="AB201" s="31">
        <f t="shared" si="141"/>
        <v>-15.99628100676293</v>
      </c>
      <c r="AC201" s="31">
        <f t="shared" si="153"/>
        <v>1.6261893579962746E-5</v>
      </c>
      <c r="AD201" s="31">
        <f t="shared" si="142"/>
        <v>0.11087047255197412</v>
      </c>
      <c r="AE201" s="31">
        <f t="shared" si="154"/>
        <v>-21.880612009487113</v>
      </c>
      <c r="AF201" s="31">
        <f t="shared" si="155"/>
        <v>-102.9271075013686</v>
      </c>
      <c r="AG201" s="31">
        <f t="shared" si="134"/>
        <v>92.110410468749379</v>
      </c>
      <c r="AH201" s="31">
        <f t="shared" si="143"/>
        <v>-114.20809334182779</v>
      </c>
      <c r="AI201" s="31">
        <f t="shared" si="144"/>
        <v>-89.999888386181766</v>
      </c>
      <c r="AJ201" s="31">
        <f t="shared" si="156"/>
        <v>42.148914840552166</v>
      </c>
      <c r="AK201" s="31">
        <f t="shared" si="145"/>
        <v>89.552615118824676</v>
      </c>
      <c r="AL201" s="32">
        <f t="shared" si="146"/>
        <v>-0.3039902393147621</v>
      </c>
      <c r="AM201" s="31">
        <f t="shared" si="147"/>
        <v>-15.070377870735662</v>
      </c>
      <c r="AN201" s="31">
        <f t="shared" si="157"/>
        <v>19.747241728158993</v>
      </c>
      <c r="AO201" s="31">
        <f t="shared" si="158"/>
        <v>-15.517651138092752</v>
      </c>
      <c r="AP201" s="30">
        <f t="shared" si="135"/>
        <v>23.609121289162623</v>
      </c>
      <c r="AQ201" s="30">
        <f t="shared" si="136"/>
        <v>-29.542425094393248</v>
      </c>
      <c r="AR201" s="31">
        <f t="shared" si="159"/>
        <v>-8.066674086558745</v>
      </c>
      <c r="AS201" s="33">
        <f t="shared" si="160"/>
        <v>-118.44475863946136</v>
      </c>
      <c r="AT201" s="31">
        <f t="shared" si="148"/>
        <v>3.7863739376909603E-10</v>
      </c>
      <c r="AU201" s="31">
        <f t="shared" si="149"/>
        <v>5.3498654184260051E-4</v>
      </c>
      <c r="AV201" s="32">
        <f t="shared" si="150"/>
        <v>-4.2044677541724335E-13</v>
      </c>
      <c r="AW201" s="31">
        <f t="shared" si="151"/>
        <v>-1.7832884728604361E-5</v>
      </c>
      <c r="AX201" s="34">
        <f t="shared" si="161"/>
        <v>3.7821694699367878E-10</v>
      </c>
      <c r="AY201" s="35">
        <f t="shared" si="162"/>
        <v>5.1715365711399615E-4</v>
      </c>
      <c r="AZ201" s="10">
        <f t="shared" si="163"/>
        <v>-8.0666740861805284</v>
      </c>
      <c r="BA201" s="10">
        <f t="shared" si="164"/>
        <v>-118.44424148580424</v>
      </c>
      <c r="BB201" s="10">
        <f t="shared" si="165"/>
        <v>61.555758514195759</v>
      </c>
      <c r="BC201" s="48"/>
      <c r="BD201" s="46">
        <f t="shared" si="166"/>
        <v>-8</v>
      </c>
      <c r="BE201" s="46">
        <f t="shared" si="167"/>
        <v>-118</v>
      </c>
      <c r="BF201" s="46">
        <f t="shared" si="168"/>
        <v>62</v>
      </c>
    </row>
    <row r="202" spans="22:58" x14ac:dyDescent="0.3">
      <c r="V202" s="29">
        <v>2.98</v>
      </c>
      <c r="W202" s="38">
        <f t="shared" si="152"/>
        <v>9549.9258602143673</v>
      </c>
      <c r="X202" s="30">
        <f t="shared" si="137"/>
        <v>3.5218251811136261</v>
      </c>
      <c r="Y202" s="31">
        <f t="shared" si="138"/>
        <v>-25.94493841461555</v>
      </c>
      <c r="Z202" s="31">
        <f t="shared" si="139"/>
        <v>-87.108920595416265</v>
      </c>
      <c r="AA202" s="31">
        <f t="shared" si="140"/>
        <v>0.35852133277431097</v>
      </c>
      <c r="AB202" s="31">
        <f t="shared" si="141"/>
        <v>-16.349191319328778</v>
      </c>
      <c r="AC202" s="31">
        <f t="shared" si="153"/>
        <v>1.7028291509976894E-5</v>
      </c>
      <c r="AD202" s="31">
        <f t="shared" si="142"/>
        <v>0.11345297093961867</v>
      </c>
      <c r="AE202" s="31">
        <f t="shared" si="154"/>
        <v>-22.064574872436101</v>
      </c>
      <c r="AF202" s="31">
        <f t="shared" si="155"/>
        <v>-103.34465894380543</v>
      </c>
      <c r="AG202" s="31">
        <f t="shared" si="134"/>
        <v>92.110410468749379</v>
      </c>
      <c r="AH202" s="31">
        <f t="shared" si="143"/>
        <v>-114.40809334182704</v>
      </c>
      <c r="AI202" s="31">
        <f t="shared" si="144"/>
        <v>-89.999890926822445</v>
      </c>
      <c r="AJ202" s="31">
        <f t="shared" si="156"/>
        <v>42.348902923262841</v>
      </c>
      <c r="AK202" s="31">
        <f t="shared" si="145"/>
        <v>89.56279844211754</v>
      </c>
      <c r="AL202" s="32">
        <f t="shared" si="146"/>
        <v>-0.31780495413517229</v>
      </c>
      <c r="AM202" s="31">
        <f t="shared" si="147"/>
        <v>-15.404913494086802</v>
      </c>
      <c r="AN202" s="31">
        <f t="shared" si="157"/>
        <v>19.733415096050006</v>
      </c>
      <c r="AO202" s="31">
        <f t="shared" si="158"/>
        <v>-15.842005978791708</v>
      </c>
      <c r="AP202" s="30">
        <f t="shared" si="135"/>
        <v>23.609121289162623</v>
      </c>
      <c r="AQ202" s="30">
        <f t="shared" si="136"/>
        <v>-29.542425094393248</v>
      </c>
      <c r="AR202" s="31">
        <f t="shared" si="159"/>
        <v>-8.2644635816167202</v>
      </c>
      <c r="AS202" s="33">
        <f t="shared" si="160"/>
        <v>-119.18666492259713</v>
      </c>
      <c r="AT202" s="31">
        <f t="shared" si="148"/>
        <v>3.9648323786433491E-10</v>
      </c>
      <c r="AU202" s="31">
        <f t="shared" si="149"/>
        <v>5.4744797923129767E-4</v>
      </c>
      <c r="AV202" s="32">
        <f t="shared" si="150"/>
        <v>-4.3973332474831004E-13</v>
      </c>
      <c r="AW202" s="31">
        <f t="shared" si="151"/>
        <v>-1.8248265974931291E-5</v>
      </c>
      <c r="AX202" s="34">
        <f t="shared" si="161"/>
        <v>3.9604350453958663E-10</v>
      </c>
      <c r="AY202" s="35">
        <f t="shared" si="162"/>
        <v>5.2919971325636635E-4</v>
      </c>
      <c r="AZ202" s="10">
        <f t="shared" si="163"/>
        <v>-8.2644635812206761</v>
      </c>
      <c r="BA202" s="10">
        <f t="shared" si="164"/>
        <v>-119.18613572288388</v>
      </c>
      <c r="BB202" s="10">
        <f t="shared" si="165"/>
        <v>60.813864277116124</v>
      </c>
      <c r="BC202" s="37"/>
      <c r="BD202" s="46">
        <f t="shared" si="166"/>
        <v>-8</v>
      </c>
      <c r="BE202" s="46">
        <f t="shared" si="167"/>
        <v>-119</v>
      </c>
      <c r="BF202" s="46">
        <f t="shared" si="168"/>
        <v>61</v>
      </c>
    </row>
    <row r="203" spans="22:58" x14ac:dyDescent="0.3">
      <c r="V203" s="29">
        <v>2.99</v>
      </c>
      <c r="W203" s="36">
        <f t="shared" si="152"/>
        <v>9772.3722095581143</v>
      </c>
      <c r="X203" s="30">
        <f t="shared" si="137"/>
        <v>3.5218251811136261</v>
      </c>
      <c r="Y203" s="31">
        <f t="shared" si="138"/>
        <v>-26.144441136446641</v>
      </c>
      <c r="Z203" s="31">
        <f t="shared" si="139"/>
        <v>-87.174621725708974</v>
      </c>
      <c r="AA203" s="31">
        <f t="shared" si="140"/>
        <v>0.37470908952336723</v>
      </c>
      <c r="AB203" s="31">
        <f t="shared" si="141"/>
        <v>-16.709006335714651</v>
      </c>
      <c r="AC203" s="31">
        <f t="shared" si="153"/>
        <v>1.7830808517213043E-5</v>
      </c>
      <c r="AD203" s="31">
        <f t="shared" si="142"/>
        <v>0.1160956229649769</v>
      </c>
      <c r="AE203" s="31">
        <f t="shared" si="154"/>
        <v>-22.24788903500113</v>
      </c>
      <c r="AF203" s="31">
        <f t="shared" si="155"/>
        <v>-103.76753243845864</v>
      </c>
      <c r="AG203" s="31">
        <f t="shared" si="134"/>
        <v>92.110410468749379</v>
      </c>
      <c r="AH203" s="31">
        <f t="shared" si="143"/>
        <v>-114.60809334182635</v>
      </c>
      <c r="AI203" s="31">
        <f t="shared" si="144"/>
        <v>-89.999893409631085</v>
      </c>
      <c r="AJ203" s="31">
        <f t="shared" si="156"/>
        <v>42.548891542309363</v>
      </c>
      <c r="AK203" s="31">
        <f t="shared" si="145"/>
        <v>89.572749991363096</v>
      </c>
      <c r="AL203" s="32">
        <f t="shared" si="146"/>
        <v>-0.33222379106439354</v>
      </c>
      <c r="AM203" s="31">
        <f t="shared" si="147"/>
        <v>-15.746130598182496</v>
      </c>
      <c r="AN203" s="31">
        <f t="shared" si="157"/>
        <v>19.718984878168001</v>
      </c>
      <c r="AO203" s="31">
        <f t="shared" si="158"/>
        <v>-16.173274016450485</v>
      </c>
      <c r="AP203" s="30">
        <f t="shared" si="135"/>
        <v>23.609121289162623</v>
      </c>
      <c r="AQ203" s="30">
        <f t="shared" si="136"/>
        <v>-29.542425094393248</v>
      </c>
      <c r="AR203" s="31">
        <f t="shared" si="159"/>
        <v>-8.4622079620637543</v>
      </c>
      <c r="AS203" s="33">
        <f t="shared" si="160"/>
        <v>-119.94080645490914</v>
      </c>
      <c r="AT203" s="31">
        <f t="shared" si="148"/>
        <v>4.1516997551033137E-10</v>
      </c>
      <c r="AU203" s="31">
        <f t="shared" si="149"/>
        <v>5.6019968078484326E-4</v>
      </c>
      <c r="AV203" s="32">
        <f t="shared" si="150"/>
        <v>-4.6094852901248344E-13</v>
      </c>
      <c r="AW203" s="31">
        <f t="shared" si="151"/>
        <v>-1.8673322693422478E-5</v>
      </c>
      <c r="AX203" s="34">
        <f t="shared" si="161"/>
        <v>4.147090269813189E-10</v>
      </c>
      <c r="AY203" s="35">
        <f t="shared" si="162"/>
        <v>5.4152635809142074E-4</v>
      </c>
      <c r="AZ203" s="10">
        <f t="shared" si="163"/>
        <v>-8.462207961649046</v>
      </c>
      <c r="BA203" s="10">
        <f t="shared" si="164"/>
        <v>-119.94026492855104</v>
      </c>
      <c r="BB203" s="10">
        <f t="shared" si="165"/>
        <v>60.059735071448955</v>
      </c>
      <c r="BC203" s="48"/>
      <c r="BD203" s="46">
        <f t="shared" si="166"/>
        <v>-8</v>
      </c>
      <c r="BE203" s="46">
        <f t="shared" si="167"/>
        <v>-120</v>
      </c>
      <c r="BF203" s="46">
        <f t="shared" si="168"/>
        <v>60</v>
      </c>
    </row>
    <row r="204" spans="22:58" x14ac:dyDescent="0.3">
      <c r="V204" s="29">
        <v>3</v>
      </c>
      <c r="W204" s="50">
        <f t="shared" si="152"/>
        <v>10000</v>
      </c>
      <c r="X204" s="30">
        <f t="shared" si="137"/>
        <v>3.5218251811136261</v>
      </c>
      <c r="Y204" s="31">
        <f t="shared" si="138"/>
        <v>-26.343966186323016</v>
      </c>
      <c r="Z204" s="31">
        <f t="shared" si="139"/>
        <v>-87.238834502116603</v>
      </c>
      <c r="AA204" s="31">
        <f t="shared" si="140"/>
        <v>0.39159532914260159</v>
      </c>
      <c r="AB204" s="31">
        <f t="shared" si="141"/>
        <v>-17.07580326912333</v>
      </c>
      <c r="AC204" s="31">
        <f t="shared" si="153"/>
        <v>1.8671146828487992E-5</v>
      </c>
      <c r="AD204" s="31">
        <f t="shared" si="142"/>
        <v>0.11879982975213194</v>
      </c>
      <c r="AE204" s="31">
        <f t="shared" si="154"/>
        <v>-22.430527004919959</v>
      </c>
      <c r="AF204" s="31">
        <f t="shared" si="155"/>
        <v>-104.1958379414878</v>
      </c>
      <c r="AG204" s="31">
        <f t="shared" si="134"/>
        <v>92.110410468749379</v>
      </c>
      <c r="AH204" s="31">
        <f t="shared" si="143"/>
        <v>-114.80809334182565</v>
      </c>
      <c r="AI204" s="31">
        <f t="shared" si="144"/>
        <v>-89.999895835924107</v>
      </c>
      <c r="AJ204" s="31">
        <f t="shared" si="156"/>
        <v>42.748880673555327</v>
      </c>
      <c r="AK204" s="31">
        <f t="shared" si="145"/>
        <v>89.582475040601409</v>
      </c>
      <c r="AL204" s="32">
        <f t="shared" si="146"/>
        <v>-0.34727103316181424</v>
      </c>
      <c r="AM204" s="31">
        <f t="shared" si="147"/>
        <v>-16.094113248646043</v>
      </c>
      <c r="AN204" s="31">
        <f t="shared" si="157"/>
        <v>19.703926767317238</v>
      </c>
      <c r="AO204" s="31">
        <f t="shared" si="158"/>
        <v>-16.511534043968741</v>
      </c>
      <c r="AP204" s="30">
        <f t="shared" si="135"/>
        <v>23.609121289162623</v>
      </c>
      <c r="AQ204" s="30">
        <f t="shared" si="136"/>
        <v>-29.542425094393248</v>
      </c>
      <c r="AR204" s="31">
        <f t="shared" si="159"/>
        <v>-8.6599040428333467</v>
      </c>
      <c r="AS204" s="33">
        <f t="shared" si="160"/>
        <v>-120.70737198545653</v>
      </c>
      <c r="AT204" s="31">
        <f t="shared" si="148"/>
        <v>4.3473425115080734E-10</v>
      </c>
      <c r="AU204" s="31">
        <f t="shared" si="149"/>
        <v>5.7324840762418424E-4</v>
      </c>
      <c r="AV204" s="32">
        <f t="shared" si="150"/>
        <v>-4.8216373327665689E-13</v>
      </c>
      <c r="AW204" s="31">
        <f t="shared" si="151"/>
        <v>-1.9108280254776353E-5</v>
      </c>
      <c r="AX204" s="34">
        <f t="shared" si="161"/>
        <v>4.3425208741753068E-10</v>
      </c>
      <c r="AY204" s="35">
        <f t="shared" si="162"/>
        <v>5.5414012736940794E-4</v>
      </c>
      <c r="AZ204" s="10">
        <f t="shared" si="163"/>
        <v>-8.6599040423990949</v>
      </c>
      <c r="BA204" s="10">
        <f t="shared" si="164"/>
        <v>-120.70681784532917</v>
      </c>
      <c r="BB204" s="10">
        <f t="shared" si="165"/>
        <v>59.293182154670831</v>
      </c>
      <c r="BC204" s="37"/>
      <c r="BD204" s="46">
        <f t="shared" si="166"/>
        <v>-9</v>
      </c>
      <c r="BE204" s="46">
        <f t="shared" si="167"/>
        <v>-121</v>
      </c>
      <c r="BF204" s="46">
        <f t="shared" si="168"/>
        <v>59</v>
      </c>
    </row>
    <row r="205" spans="22:58" x14ac:dyDescent="0.3">
      <c r="V205" s="29">
        <v>3.01</v>
      </c>
      <c r="W205" s="36">
        <f t="shared" si="152"/>
        <v>10232.929922807547</v>
      </c>
      <c r="X205" s="30">
        <f t="shared" si="137"/>
        <v>3.5218251811136261</v>
      </c>
      <c r="Y205" s="31">
        <f t="shared" si="138"/>
        <v>-26.543512563983921</v>
      </c>
      <c r="Z205" s="31">
        <f t="shared" si="139"/>
        <v>-87.301592325514704</v>
      </c>
      <c r="AA205" s="31">
        <f t="shared" si="140"/>
        <v>0.40920730222615581</v>
      </c>
      <c r="AB205" s="31">
        <f t="shared" si="141"/>
        <v>-17.449656295545847</v>
      </c>
      <c r="AC205" s="31">
        <f t="shared" si="153"/>
        <v>1.9551088887844293E-5</v>
      </c>
      <c r="AD205" s="31">
        <f t="shared" si="142"/>
        <v>0.12156702505909854</v>
      </c>
      <c r="AE205" s="31">
        <f t="shared" si="154"/>
        <v>-22.61246052955525</v>
      </c>
      <c r="AF205" s="31">
        <f t="shared" si="155"/>
        <v>-104.62968159600146</v>
      </c>
      <c r="AG205" s="31">
        <f t="shared" si="134"/>
        <v>92.110410468749379</v>
      </c>
      <c r="AH205" s="31">
        <f t="shared" si="143"/>
        <v>-115.00809334182503</v>
      </c>
      <c r="AI205" s="31">
        <f t="shared" si="144"/>
        <v>-89.99989820698795</v>
      </c>
      <c r="AJ205" s="31">
        <f t="shared" si="156"/>
        <v>42.948870293950414</v>
      </c>
      <c r="AK205" s="31">
        <f t="shared" si="145"/>
        <v>89.59197874393962</v>
      </c>
      <c r="AL205" s="32">
        <f t="shared" si="146"/>
        <v>-0.36297175036272744</v>
      </c>
      <c r="AM205" s="31">
        <f t="shared" si="147"/>
        <v>-16.448943222963326</v>
      </c>
      <c r="AN205" s="31">
        <f t="shared" si="157"/>
        <v>19.688215670512033</v>
      </c>
      <c r="AO205" s="31">
        <f t="shared" si="158"/>
        <v>-16.856862686011656</v>
      </c>
      <c r="AP205" s="30">
        <f t="shared" si="135"/>
        <v>23.609121289162623</v>
      </c>
      <c r="AQ205" s="30">
        <f t="shared" si="136"/>
        <v>-29.542425094393248</v>
      </c>
      <c r="AR205" s="31">
        <f t="shared" si="159"/>
        <v>-8.8575486642738426</v>
      </c>
      <c r="AS205" s="33">
        <f t="shared" si="160"/>
        <v>-121.48654428201311</v>
      </c>
      <c r="AT205" s="31">
        <f t="shared" si="148"/>
        <v>4.5522428115908187E-10</v>
      </c>
      <c r="AU205" s="31">
        <f t="shared" si="149"/>
        <v>5.8660107835700683E-4</v>
      </c>
      <c r="AV205" s="32">
        <f t="shared" si="150"/>
        <v>-5.053075924739371E-13</v>
      </c>
      <c r="AW205" s="31">
        <f t="shared" si="151"/>
        <v>-1.9553369279249327E-5</v>
      </c>
      <c r="AX205" s="34">
        <f t="shared" si="161"/>
        <v>4.5471897356660792E-10</v>
      </c>
      <c r="AY205" s="35">
        <f t="shared" si="162"/>
        <v>5.6704770907775755E-4</v>
      </c>
      <c r="AZ205" s="10">
        <f t="shared" si="163"/>
        <v>-8.8575486638191236</v>
      </c>
      <c r="BA205" s="10">
        <f t="shared" si="164"/>
        <v>-121.48597723430403</v>
      </c>
      <c r="BB205" s="10">
        <f t="shared" si="165"/>
        <v>58.514022765695969</v>
      </c>
      <c r="BC205" s="48"/>
      <c r="BD205" s="46">
        <f t="shared" si="166"/>
        <v>-9</v>
      </c>
      <c r="BE205" s="46">
        <f t="shared" si="167"/>
        <v>-121</v>
      </c>
      <c r="BF205" s="46">
        <f t="shared" si="168"/>
        <v>59</v>
      </c>
    </row>
    <row r="206" spans="22:58" x14ac:dyDescent="0.3">
      <c r="V206" s="29">
        <v>3.02</v>
      </c>
      <c r="W206" s="38">
        <f t="shared" si="152"/>
        <v>10471.285480508999</v>
      </c>
      <c r="X206" s="30">
        <f t="shared" si="137"/>
        <v>3.5218251811136261</v>
      </c>
      <c r="Y206" s="31">
        <f t="shared" si="138"/>
        <v>-26.743079313778466</v>
      </c>
      <c r="Z206" s="31">
        <f t="shared" si="139"/>
        <v>-87.362927868240305</v>
      </c>
      <c r="AA206" s="31">
        <f t="shared" si="140"/>
        <v>0.42757307048182863</v>
      </c>
      <c r="AB206" s="31">
        <f t="shared" si="141"/>
        <v>-17.830636255884603</v>
      </c>
      <c r="AC206" s="31">
        <f t="shared" si="153"/>
        <v>2.0472501148158585E-5</v>
      </c>
      <c r="AD206" s="31">
        <f t="shared" si="142"/>
        <v>0.1243986760377893</v>
      </c>
      <c r="AE206" s="31">
        <f t="shared" si="154"/>
        <v>-22.793660589681863</v>
      </c>
      <c r="AF206" s="31">
        <f t="shared" si="155"/>
        <v>-105.06916544808712</v>
      </c>
      <c r="AG206" s="31">
        <f t="shared" si="134"/>
        <v>92.110410468749379</v>
      </c>
      <c r="AH206" s="31">
        <f t="shared" si="143"/>
        <v>-115.20809334182439</v>
      </c>
      <c r="AI206" s="31">
        <f t="shared" si="144"/>
        <v>-89.999900524079791</v>
      </c>
      <c r="AJ206" s="31">
        <f t="shared" si="156"/>
        <v>43.148860381481512</v>
      </c>
      <c r="AK206" s="31">
        <f t="shared" si="145"/>
        <v>89.601266138274028</v>
      </c>
      <c r="AL206" s="32">
        <f t="shared" si="146"/>
        <v>-0.37935180822462</v>
      </c>
      <c r="AM206" s="31">
        <f t="shared" si="147"/>
        <v>-16.81069974568209</v>
      </c>
      <c r="AN206" s="31">
        <f t="shared" si="157"/>
        <v>19.671825700181877</v>
      </c>
      <c r="AO206" s="31">
        <f t="shared" si="158"/>
        <v>-17.209334131487854</v>
      </c>
      <c r="AP206" s="30">
        <f t="shared" si="135"/>
        <v>23.609121289162623</v>
      </c>
      <c r="AQ206" s="30">
        <f t="shared" si="136"/>
        <v>-29.542425094393248</v>
      </c>
      <c r="AR206" s="31">
        <f t="shared" si="159"/>
        <v>-9.0551386947306121</v>
      </c>
      <c r="AS206" s="33">
        <f t="shared" si="160"/>
        <v>-122.27849957957497</v>
      </c>
      <c r="AT206" s="31">
        <f t="shared" si="148"/>
        <v>4.7667863863380854E-10</v>
      </c>
      <c r="AU206" s="31">
        <f t="shared" si="149"/>
        <v>6.0026477274607013E-4</v>
      </c>
      <c r="AV206" s="32">
        <f t="shared" si="150"/>
        <v>-5.2845145167121742E-13</v>
      </c>
      <c r="AW206" s="31">
        <f t="shared" si="151"/>
        <v>-2.0008825758933575E-5</v>
      </c>
      <c r="AX206" s="34">
        <f t="shared" si="161"/>
        <v>4.7615018718213735E-10</v>
      </c>
      <c r="AY206" s="35">
        <f t="shared" si="162"/>
        <v>5.8025594698713661E-4</v>
      </c>
      <c r="AZ206" s="10">
        <f t="shared" si="163"/>
        <v>-9.0551386942544614</v>
      </c>
      <c r="BA206" s="10">
        <f t="shared" si="164"/>
        <v>-122.27791932362798</v>
      </c>
      <c r="BB206" s="10">
        <f t="shared" si="165"/>
        <v>57.722080676372016</v>
      </c>
      <c r="BC206" s="37"/>
      <c r="BD206" s="46">
        <f t="shared" si="166"/>
        <v>-9</v>
      </c>
      <c r="BE206" s="46">
        <f t="shared" si="167"/>
        <v>-122</v>
      </c>
      <c r="BF206" s="46">
        <f t="shared" si="168"/>
        <v>58</v>
      </c>
    </row>
    <row r="207" spans="22:58" x14ac:dyDescent="0.3">
      <c r="V207" s="29">
        <v>3.03</v>
      </c>
      <c r="W207" s="36">
        <f t="shared" si="152"/>
        <v>10715.193052376069</v>
      </c>
      <c r="X207" s="30">
        <f t="shared" si="137"/>
        <v>3.5218251811136261</v>
      </c>
      <c r="Y207" s="31">
        <f t="shared" si="138"/>
        <v>-26.942665522693726</v>
      </c>
      <c r="Z207" s="31">
        <f t="shared" si="139"/>
        <v>-87.422873088572999</v>
      </c>
      <c r="AA207" s="31">
        <f t="shared" si="140"/>
        <v>0.4467215088575987</v>
      </c>
      <c r="AB207" s="31">
        <f t="shared" si="141"/>
        <v>-18.218810346217229</v>
      </c>
      <c r="AC207" s="31">
        <f t="shared" si="153"/>
        <v>2.1437338020887402E-5</v>
      </c>
      <c r="AD207" s="31">
        <f t="shared" si="142"/>
        <v>0.12729628401167239</v>
      </c>
      <c r="AE207" s="31">
        <f t="shared" si="154"/>
        <v>-22.974097395384479</v>
      </c>
      <c r="AF207" s="31">
        <f t="shared" si="155"/>
        <v>-105.51438715077855</v>
      </c>
      <c r="AG207" s="31">
        <f t="shared" si="134"/>
        <v>92.110410468749379</v>
      </c>
      <c r="AH207" s="31">
        <f t="shared" si="143"/>
        <v>-115.40809334182381</v>
      </c>
      <c r="AI207" s="31">
        <f t="shared" si="144"/>
        <v>-89.999902788428187</v>
      </c>
      <c r="AJ207" s="31">
        <f t="shared" si="156"/>
        <v>43.348850915126093</v>
      </c>
      <c r="AK207" s="31">
        <f t="shared" si="145"/>
        <v>89.610342145950682</v>
      </c>
      <c r="AL207" s="32">
        <f t="shared" si="146"/>
        <v>-0.3964378751305363</v>
      </c>
      <c r="AM207" s="31">
        <f t="shared" si="147"/>
        <v>-17.179459211381047</v>
      </c>
      <c r="AN207" s="31">
        <f t="shared" si="157"/>
        <v>19.654730166921119</v>
      </c>
      <c r="AO207" s="31">
        <f t="shared" si="158"/>
        <v>-17.569019853858553</v>
      </c>
      <c r="AP207" s="30">
        <f t="shared" si="135"/>
        <v>23.609121289162623</v>
      </c>
      <c r="AQ207" s="30">
        <f t="shared" si="136"/>
        <v>-29.542425094393248</v>
      </c>
      <c r="AR207" s="31">
        <f t="shared" si="159"/>
        <v>-9.2526710336939857</v>
      </c>
      <c r="AS207" s="33">
        <f t="shared" si="160"/>
        <v>-123.0834070046371</v>
      </c>
      <c r="AT207" s="31">
        <f t="shared" si="148"/>
        <v>4.991436112933719E-10</v>
      </c>
      <c r="AU207" s="31">
        <f t="shared" si="149"/>
        <v>6.1424673546299382E-4</v>
      </c>
      <c r="AV207" s="32">
        <f t="shared" si="150"/>
        <v>-5.5545262073471115E-13</v>
      </c>
      <c r="AW207" s="31">
        <f t="shared" si="151"/>
        <v>-2.0474891182883332E-5</v>
      </c>
      <c r="AX207" s="34">
        <f t="shared" si="161"/>
        <v>4.9858815867263723E-10</v>
      </c>
      <c r="AY207" s="35">
        <f t="shared" si="162"/>
        <v>5.9377184428011044E-4</v>
      </c>
      <c r="AZ207" s="10">
        <f t="shared" si="163"/>
        <v>-9.2526710331953979</v>
      </c>
      <c r="BA207" s="10">
        <f t="shared" si="164"/>
        <v>-123.08281323279282</v>
      </c>
      <c r="BB207" s="10">
        <f t="shared" si="165"/>
        <v>56.917186767207184</v>
      </c>
      <c r="BC207" s="48"/>
      <c r="BD207" s="46">
        <f t="shared" si="166"/>
        <v>-9</v>
      </c>
      <c r="BE207" s="46">
        <f t="shared" si="167"/>
        <v>-123</v>
      </c>
      <c r="BF207" s="46">
        <f t="shared" si="168"/>
        <v>57</v>
      </c>
    </row>
    <row r="208" spans="22:58" x14ac:dyDescent="0.3">
      <c r="V208" s="29">
        <v>3.04</v>
      </c>
      <c r="W208" s="38">
        <f t="shared" si="152"/>
        <v>10964.781961431863</v>
      </c>
      <c r="X208" s="30">
        <f t="shared" si="137"/>
        <v>3.5218251811136261</v>
      </c>
      <c r="Y208" s="31">
        <f t="shared" si="138"/>
        <v>-27.142270318468412</v>
      </c>
      <c r="Z208" s="31">
        <f t="shared" si="139"/>
        <v>-87.481459245024908</v>
      </c>
      <c r="AA208" s="31">
        <f t="shared" si="140"/>
        <v>0.46668230545838663</v>
      </c>
      <c r="AB208" s="31">
        <f t="shared" si="141"/>
        <v>-18.61424179650108</v>
      </c>
      <c r="AC208" s="31">
        <f t="shared" si="153"/>
        <v>2.2447646026379578E-5</v>
      </c>
      <c r="AD208" s="31">
        <f t="shared" si="142"/>
        <v>0.13026138527152836</v>
      </c>
      <c r="AE208" s="31">
        <f t="shared" si="154"/>
        <v>-23.153740384250373</v>
      </c>
      <c r="AF208" s="31">
        <f t="shared" si="155"/>
        <v>-105.96543965625446</v>
      </c>
      <c r="AG208" s="31">
        <f t="shared" si="134"/>
        <v>92.110410468749379</v>
      </c>
      <c r="AH208" s="31">
        <f t="shared" si="143"/>
        <v>-115.60809334182325</v>
      </c>
      <c r="AI208" s="31">
        <f t="shared" si="144"/>
        <v>-89.999905001233714</v>
      </c>
      <c r="AJ208" s="31">
        <f t="shared" si="156"/>
        <v>43.548841874807579</v>
      </c>
      <c r="AK208" s="31">
        <f t="shared" si="145"/>
        <v>89.61921157736603</v>
      </c>
      <c r="AL208" s="32">
        <f t="shared" si="146"/>
        <v>-0.41425742778018826</v>
      </c>
      <c r="AM208" s="31">
        <f t="shared" si="147"/>
        <v>-17.555294895475363</v>
      </c>
      <c r="AN208" s="31">
        <f t="shared" si="157"/>
        <v>19.636901573953519</v>
      </c>
      <c r="AO208" s="31">
        <f t="shared" si="158"/>
        <v>-17.935988319343046</v>
      </c>
      <c r="AP208" s="30">
        <f t="shared" si="135"/>
        <v>23.609121289162623</v>
      </c>
      <c r="AQ208" s="30">
        <f t="shared" si="136"/>
        <v>-29.542425094393248</v>
      </c>
      <c r="AR208" s="31">
        <f t="shared" si="159"/>
        <v>-9.4501426155274793</v>
      </c>
      <c r="AS208" s="33">
        <f t="shared" si="160"/>
        <v>-123.9014279755975</v>
      </c>
      <c r="AT208" s="31">
        <f t="shared" si="148"/>
        <v>5.2266548685615614E-10</v>
      </c>
      <c r="AU208" s="31">
        <f t="shared" si="149"/>
        <v>6.2855437992947745E-4</v>
      </c>
      <c r="AV208" s="32">
        <f t="shared" si="150"/>
        <v>-5.8052513486509832E-13</v>
      </c>
      <c r="AW208" s="31">
        <f t="shared" si="151"/>
        <v>-2.0951812665155483E-5</v>
      </c>
      <c r="AX208" s="34">
        <f t="shared" si="161"/>
        <v>5.2208496172129109E-10</v>
      </c>
      <c r="AY208" s="35">
        <f t="shared" si="162"/>
        <v>6.0760256726432194E-4</v>
      </c>
      <c r="AZ208" s="10">
        <f t="shared" si="163"/>
        <v>-9.4501426150053938</v>
      </c>
      <c r="BA208" s="10">
        <f t="shared" si="164"/>
        <v>-123.90082037303023</v>
      </c>
      <c r="BB208" s="10">
        <f t="shared" si="165"/>
        <v>56.099179626969772</v>
      </c>
      <c r="BC208" s="37"/>
      <c r="BD208" s="46">
        <f t="shared" si="166"/>
        <v>-9</v>
      </c>
      <c r="BE208" s="46">
        <f t="shared" si="167"/>
        <v>-124</v>
      </c>
      <c r="BF208" s="46">
        <f t="shared" si="168"/>
        <v>56</v>
      </c>
    </row>
    <row r="209" spans="22:58" x14ac:dyDescent="0.3">
      <c r="V209" s="29">
        <v>3.05</v>
      </c>
      <c r="W209" s="36">
        <f t="shared" si="152"/>
        <v>11220.184543019637</v>
      </c>
      <c r="X209" s="30">
        <f t="shared" si="137"/>
        <v>3.5218251811136261</v>
      </c>
      <c r="Y209" s="31">
        <f t="shared" si="138"/>
        <v>-27.341892867788541</v>
      </c>
      <c r="Z209" s="31">
        <f t="shared" si="139"/>
        <v>-87.538716910434687</v>
      </c>
      <c r="AA209" s="31">
        <f t="shared" si="140"/>
        <v>0.48748595905854197</v>
      </c>
      <c r="AB209" s="31">
        <f t="shared" si="141"/>
        <v>-19.016989538120381</v>
      </c>
      <c r="AC209" s="31">
        <f t="shared" si="153"/>
        <v>2.3505568127396188E-5</v>
      </c>
      <c r="AD209" s="31">
        <f t="shared" si="142"/>
        <v>0.13329555188972836</v>
      </c>
      <c r="AE209" s="31">
        <f t="shared" si="154"/>
        <v>-23.332558222048245</v>
      </c>
      <c r="AF209" s="31">
        <f t="shared" si="155"/>
        <v>-106.42241089666534</v>
      </c>
      <c r="AG209" s="31">
        <f t="shared" si="134"/>
        <v>92.110410468749379</v>
      </c>
      <c r="AH209" s="31">
        <f t="shared" si="143"/>
        <v>-115.8080933418227</v>
      </c>
      <c r="AI209" s="31">
        <f t="shared" si="144"/>
        <v>-89.999907163669647</v>
      </c>
      <c r="AJ209" s="31">
        <f t="shared" si="156"/>
        <v>43.748833241352855</v>
      </c>
      <c r="AK209" s="31">
        <f t="shared" si="145"/>
        <v>89.627879133508742</v>
      </c>
      <c r="AL209" s="32">
        <f t="shared" si="146"/>
        <v>-0.43283875479194234</v>
      </c>
      <c r="AM209" s="31">
        <f t="shared" si="147"/>
        <v>-17.938276653004298</v>
      </c>
      <c r="AN209" s="31">
        <f t="shared" si="157"/>
        <v>19.618311613487595</v>
      </c>
      <c r="AO209" s="31">
        <f t="shared" si="158"/>
        <v>-18.310304683165203</v>
      </c>
      <c r="AP209" s="30">
        <f t="shared" si="135"/>
        <v>23.609121289162623</v>
      </c>
      <c r="AQ209" s="30">
        <f t="shared" si="136"/>
        <v>-29.542425094393248</v>
      </c>
      <c r="AR209" s="31">
        <f t="shared" si="159"/>
        <v>-9.6475504137912758</v>
      </c>
      <c r="AS209" s="33">
        <f t="shared" si="160"/>
        <v>-124.73271557983054</v>
      </c>
      <c r="AT209" s="31">
        <f t="shared" si="148"/>
        <v>5.4729826766027612E-10</v>
      </c>
      <c r="AU209" s="31">
        <f t="shared" si="149"/>
        <v>6.4319529224799235E-4</v>
      </c>
      <c r="AV209" s="32">
        <f t="shared" si="150"/>
        <v>-6.0945495886169881E-13</v>
      </c>
      <c r="AW209" s="31">
        <f t="shared" si="151"/>
        <v>-2.1439843075832693E-5</v>
      </c>
      <c r="AX209" s="34">
        <f t="shared" si="161"/>
        <v>5.4668881270141438E-10</v>
      </c>
      <c r="AY209" s="35">
        <f t="shared" si="162"/>
        <v>6.2175544917215963E-4</v>
      </c>
      <c r="AZ209" s="10">
        <f t="shared" si="163"/>
        <v>-9.6475504132445877</v>
      </c>
      <c r="BA209" s="10">
        <f t="shared" si="164"/>
        <v>-124.73209382438137</v>
      </c>
      <c r="BB209" s="10">
        <f t="shared" si="165"/>
        <v>55.267906175618634</v>
      </c>
      <c r="BC209" s="48"/>
      <c r="BD209" s="46">
        <f t="shared" si="166"/>
        <v>-10</v>
      </c>
      <c r="BE209" s="46">
        <f t="shared" si="167"/>
        <v>-125</v>
      </c>
      <c r="BF209" s="46">
        <f t="shared" si="168"/>
        <v>55</v>
      </c>
    </row>
    <row r="210" spans="22:58" x14ac:dyDescent="0.3">
      <c r="V210" s="29">
        <v>3.06</v>
      </c>
      <c r="W210" s="38">
        <f t="shared" si="152"/>
        <v>11481.536214968839</v>
      </c>
      <c r="X210" s="30">
        <f t="shared" si="137"/>
        <v>3.5218251811136261</v>
      </c>
      <c r="Y210" s="31">
        <f t="shared" si="138"/>
        <v>-27.541532374561868</v>
      </c>
      <c r="Z210" s="31">
        <f t="shared" si="139"/>
        <v>-87.594675985861869</v>
      </c>
      <c r="AA210" s="31">
        <f t="shared" si="140"/>
        <v>0.50916377401058943</v>
      </c>
      <c r="AB210" s="31">
        <f t="shared" si="141"/>
        <v>-19.427107860788077</v>
      </c>
      <c r="AC210" s="31">
        <f t="shared" si="153"/>
        <v>2.4613348284409525E-5</v>
      </c>
      <c r="AD210" s="31">
        <f t="shared" si="142"/>
        <v>0.13640039255346562</v>
      </c>
      <c r="AE210" s="31">
        <f t="shared" si="154"/>
        <v>-23.510518806089369</v>
      </c>
      <c r="AF210" s="31">
        <f t="shared" si="155"/>
        <v>-106.88538345409648</v>
      </c>
      <c r="AG210" s="31">
        <f t="shared" si="134"/>
        <v>92.110410468749379</v>
      </c>
      <c r="AH210" s="31">
        <f t="shared" si="143"/>
        <v>-116.00809334182219</v>
      </c>
      <c r="AI210" s="31">
        <f t="shared" si="144"/>
        <v>-89.999909276882505</v>
      </c>
      <c r="AJ210" s="31">
        <f t="shared" si="156"/>
        <v>43.948824996451592</v>
      </c>
      <c r="AK210" s="31">
        <f t="shared" si="145"/>
        <v>89.636349408444005</v>
      </c>
      <c r="AL210" s="32">
        <f t="shared" si="146"/>
        <v>-0.45221095823168994</v>
      </c>
      <c r="AM210" s="31">
        <f t="shared" si="147"/>
        <v>-18.328470605633711</v>
      </c>
      <c r="AN210" s="31">
        <f t="shared" si="157"/>
        <v>19.598931165147093</v>
      </c>
      <c r="AO210" s="31">
        <f t="shared" si="158"/>
        <v>-18.692030474072212</v>
      </c>
      <c r="AP210" s="30">
        <f t="shared" si="135"/>
        <v>23.609121289162623</v>
      </c>
      <c r="AQ210" s="30">
        <f t="shared" si="136"/>
        <v>-29.542425094393248</v>
      </c>
      <c r="AR210" s="31">
        <f t="shared" si="159"/>
        <v>-9.8448914461729018</v>
      </c>
      <c r="AS210" s="33">
        <f t="shared" si="160"/>
        <v>-125.5774139281687</v>
      </c>
      <c r="AT210" s="31">
        <f t="shared" si="148"/>
        <v>5.7309209873397989E-10</v>
      </c>
      <c r="AU210" s="31">
        <f t="shared" si="149"/>
        <v>6.581772352240396E-4</v>
      </c>
      <c r="AV210" s="32">
        <f t="shared" si="150"/>
        <v>-6.3645612792519285E-13</v>
      </c>
      <c r="AW210" s="31">
        <f t="shared" si="151"/>
        <v>-2.1939241175098614E-5</v>
      </c>
      <c r="AX210" s="34">
        <f t="shared" si="161"/>
        <v>5.7245564260605467E-10</v>
      </c>
      <c r="AY210" s="35">
        <f t="shared" si="162"/>
        <v>6.3623799404894103E-4</v>
      </c>
      <c r="AZ210" s="10">
        <f t="shared" si="163"/>
        <v>-9.8448914456004459</v>
      </c>
      <c r="BA210" s="10">
        <f t="shared" si="164"/>
        <v>-125.57677769017465</v>
      </c>
      <c r="BB210" s="10">
        <f t="shared" si="165"/>
        <v>54.423222309825348</v>
      </c>
      <c r="BC210" s="37"/>
      <c r="BD210" s="46">
        <f t="shared" si="166"/>
        <v>-10</v>
      </c>
      <c r="BE210" s="46">
        <f t="shared" si="167"/>
        <v>-126</v>
      </c>
      <c r="BF210" s="46">
        <f t="shared" si="168"/>
        <v>54</v>
      </c>
    </row>
    <row r="211" spans="22:58" x14ac:dyDescent="0.3">
      <c r="V211" s="29">
        <v>3.07</v>
      </c>
      <c r="W211" s="36">
        <f t="shared" si="152"/>
        <v>11748.975549395294</v>
      </c>
      <c r="X211" s="30">
        <f t="shared" si="137"/>
        <v>3.5218251811136261</v>
      </c>
      <c r="Y211" s="31">
        <f t="shared" si="138"/>
        <v>-27.741188078267335</v>
      </c>
      <c r="Z211" s="31">
        <f t="shared" si="139"/>
        <v>-87.649365714277621</v>
      </c>
      <c r="AA211" s="31">
        <f t="shared" si="140"/>
        <v>0.53174785234689725</v>
      </c>
      <c r="AB211" s="31">
        <f t="shared" si="141"/>
        <v>-19.844646059432577</v>
      </c>
      <c r="AC211" s="31">
        <f t="shared" si="153"/>
        <v>2.5773336209535891E-5</v>
      </c>
      <c r="AD211" s="31">
        <f t="shared" si="142"/>
        <v>0.13957755341737554</v>
      </c>
      <c r="AE211" s="31">
        <f t="shared" si="154"/>
        <v>-23.687589271470603</v>
      </c>
      <c r="AF211" s="31">
        <f t="shared" si="155"/>
        <v>-107.35443422029282</v>
      </c>
      <c r="AG211" s="31">
        <f t="shared" si="134"/>
        <v>92.110410468749379</v>
      </c>
      <c r="AH211" s="31">
        <f t="shared" si="143"/>
        <v>-116.20809334182169</v>
      </c>
      <c r="AI211" s="31">
        <f t="shared" si="144"/>
        <v>-89.999911341992799</v>
      </c>
      <c r="AJ211" s="31">
        <f t="shared" si="156"/>
        <v>44.14881712261738</v>
      </c>
      <c r="AK211" s="31">
        <f t="shared" si="145"/>
        <v>89.64462689174195</v>
      </c>
      <c r="AL211" s="32">
        <f t="shared" si="146"/>
        <v>-0.47240395287821418</v>
      </c>
      <c r="AM211" s="31">
        <f t="shared" si="147"/>
        <v>-18.725938817200575</v>
      </c>
      <c r="AN211" s="31">
        <f t="shared" si="157"/>
        <v>19.578730296666851</v>
      </c>
      <c r="AO211" s="31">
        <f t="shared" si="158"/>
        <v>-19.081223267451424</v>
      </c>
      <c r="AP211" s="30">
        <f t="shared" si="135"/>
        <v>23.609121289162623</v>
      </c>
      <c r="AQ211" s="30">
        <f t="shared" si="136"/>
        <v>-29.542425094393248</v>
      </c>
      <c r="AR211" s="31">
        <f t="shared" si="159"/>
        <v>-10.042162780034378</v>
      </c>
      <c r="AS211" s="33">
        <f t="shared" si="160"/>
        <v>-126.43565748774424</v>
      </c>
      <c r="AT211" s="31">
        <f t="shared" si="148"/>
        <v>6.0010098241538026E-10</v>
      </c>
      <c r="AU211" s="31">
        <f t="shared" si="149"/>
        <v>6.7350815248208432E-4</v>
      </c>
      <c r="AV211" s="32">
        <f t="shared" si="150"/>
        <v>-6.673146068549004E-13</v>
      </c>
      <c r="AW211" s="31">
        <f t="shared" si="151"/>
        <v>-2.2450271750435712E-5</v>
      </c>
      <c r="AX211" s="34">
        <f t="shared" si="161"/>
        <v>5.9943366780852536E-10</v>
      </c>
      <c r="AY211" s="35">
        <f t="shared" si="162"/>
        <v>6.5105788073164866E-4</v>
      </c>
      <c r="AZ211" s="10">
        <f t="shared" si="163"/>
        <v>-10.042162779434944</v>
      </c>
      <c r="BA211" s="10">
        <f t="shared" si="164"/>
        <v>-126.43500642986351</v>
      </c>
      <c r="BB211" s="10">
        <f t="shared" si="165"/>
        <v>53.564993570136494</v>
      </c>
      <c r="BC211" s="48"/>
      <c r="BD211" s="46">
        <f t="shared" si="166"/>
        <v>-10</v>
      </c>
      <c r="BE211" s="46">
        <f t="shared" si="167"/>
        <v>-126</v>
      </c>
      <c r="BF211" s="46">
        <f t="shared" si="168"/>
        <v>54</v>
      </c>
    </row>
    <row r="212" spans="22:58" x14ac:dyDescent="0.3">
      <c r="V212" s="29">
        <v>3.08</v>
      </c>
      <c r="W212" s="38">
        <f t="shared" si="152"/>
        <v>12022.644346174138</v>
      </c>
      <c r="X212" s="30">
        <f t="shared" si="137"/>
        <v>3.5218251811136261</v>
      </c>
      <c r="Y212" s="31">
        <f t="shared" si="138"/>
        <v>-27.940859252376949</v>
      </c>
      <c r="Z212" s="31">
        <f t="shared" si="139"/>
        <v>-87.702814694050033</v>
      </c>
      <c r="AA212" s="31">
        <f t="shared" si="140"/>
        <v>0.55527108286849947</v>
      </c>
      <c r="AB212" s="31">
        <f t="shared" si="141"/>
        <v>-20.269648071827884</v>
      </c>
      <c r="AC212" s="31">
        <f t="shared" si="153"/>
        <v>2.6987992349958795E-5</v>
      </c>
      <c r="AD212" s="31">
        <f t="shared" si="142"/>
        <v>0.14282871897600249</v>
      </c>
      <c r="AE212" s="31">
        <f t="shared" si="154"/>
        <v>-23.863736000402472</v>
      </c>
      <c r="AF212" s="31">
        <f t="shared" si="155"/>
        <v>-107.82963404690192</v>
      </c>
      <c r="AG212" s="31">
        <f t="shared" si="134"/>
        <v>92.110410468749379</v>
      </c>
      <c r="AH212" s="31">
        <f t="shared" si="143"/>
        <v>-116.40809334182124</v>
      </c>
      <c r="AI212" s="31">
        <f t="shared" si="144"/>
        <v>-89.99991336009542</v>
      </c>
      <c r="AJ212" s="31">
        <f t="shared" si="156"/>
        <v>44.348809603150777</v>
      </c>
      <c r="AK212" s="31">
        <f t="shared" si="145"/>
        <v>89.652715970850906</v>
      </c>
      <c r="AL212" s="32">
        <f t="shared" si="146"/>
        <v>-0.49344846302904299</v>
      </c>
      <c r="AM212" s="31">
        <f t="shared" si="147"/>
        <v>-19.130738958232065</v>
      </c>
      <c r="AN212" s="31">
        <f t="shared" si="157"/>
        <v>19.557678267049869</v>
      </c>
      <c r="AO212" s="31">
        <f t="shared" si="158"/>
        <v>-19.477936347476579</v>
      </c>
      <c r="AP212" s="30">
        <f t="shared" si="135"/>
        <v>23.609121289162623</v>
      </c>
      <c r="AQ212" s="30">
        <f t="shared" si="136"/>
        <v>-29.542425094393248</v>
      </c>
      <c r="AR212" s="31">
        <f t="shared" si="159"/>
        <v>-10.239361538583228</v>
      </c>
      <c r="AS212" s="33">
        <f t="shared" si="160"/>
        <v>-127.3075703943785</v>
      </c>
      <c r="AT212" s="31">
        <f t="shared" si="148"/>
        <v>6.2838277835245519E-10</v>
      </c>
      <c r="AU212" s="31">
        <f t="shared" si="149"/>
        <v>6.8919617267737912E-4</v>
      </c>
      <c r="AV212" s="32">
        <f t="shared" si="150"/>
        <v>-6.9817308578460786E-13</v>
      </c>
      <c r="AW212" s="31">
        <f t="shared" si="151"/>
        <v>-2.2973205757019406E-5</v>
      </c>
      <c r="AX212" s="34">
        <f t="shared" si="161"/>
        <v>6.2768460526667061E-10</v>
      </c>
      <c r="AY212" s="35">
        <f t="shared" si="162"/>
        <v>6.662229669203597E-4</v>
      </c>
      <c r="AZ212" s="10">
        <f t="shared" si="163"/>
        <v>-10.239361537955544</v>
      </c>
      <c r="BA212" s="10">
        <f t="shared" si="164"/>
        <v>-127.30690417141157</v>
      </c>
      <c r="BB212" s="10">
        <f t="shared" si="165"/>
        <v>52.693095828588426</v>
      </c>
      <c r="BC212" s="37"/>
      <c r="BD212" s="46">
        <f t="shared" si="166"/>
        <v>-10</v>
      </c>
      <c r="BE212" s="46">
        <f t="shared" si="167"/>
        <v>-127</v>
      </c>
      <c r="BF212" s="46">
        <f t="shared" si="168"/>
        <v>53</v>
      </c>
    </row>
    <row r="213" spans="22:58" x14ac:dyDescent="0.3">
      <c r="V213" s="29">
        <v>3.09</v>
      </c>
      <c r="W213" s="36">
        <f t="shared" si="152"/>
        <v>12302.687708123824</v>
      </c>
      <c r="X213" s="30">
        <f t="shared" si="137"/>
        <v>3.5218251811136261</v>
      </c>
      <c r="Y213" s="31">
        <f t="shared" si="138"/>
        <v>-28.140545202846397</v>
      </c>
      <c r="Z213" s="31">
        <f t="shared" si="139"/>
        <v>-87.755050892220623</v>
      </c>
      <c r="AA213" s="31">
        <f t="shared" si="140"/>
        <v>0.57976712701410882</v>
      </c>
      <c r="AB213" s="31">
        <f t="shared" si="141"/>
        <v>-20.702152107859355</v>
      </c>
      <c r="AC213" s="31">
        <f t="shared" si="153"/>
        <v>2.8259893104698122E-5</v>
      </c>
      <c r="AD213" s="31">
        <f t="shared" si="142"/>
        <v>0.14615561295656582</v>
      </c>
      <c r="AE213" s="31">
        <f t="shared" si="154"/>
        <v>-24.038924634825559</v>
      </c>
      <c r="AF213" s="31">
        <f t="shared" si="155"/>
        <v>-108.31104738712341</v>
      </c>
      <c r="AG213" s="31">
        <f t="shared" si="134"/>
        <v>92.110410468749379</v>
      </c>
      <c r="AH213" s="31">
        <f t="shared" si="143"/>
        <v>-116.60809334182079</v>
      </c>
      <c r="AI213" s="31">
        <f t="shared" si="144"/>
        <v>-89.999915332260429</v>
      </c>
      <c r="AJ213" s="31">
        <f t="shared" si="156"/>
        <v>44.548802422103762</v>
      </c>
      <c r="AK213" s="31">
        <f t="shared" si="145"/>
        <v>89.660620933417036</v>
      </c>
      <c r="AL213" s="32">
        <f t="shared" si="146"/>
        <v>-0.51537601664611354</v>
      </c>
      <c r="AM213" s="31">
        <f t="shared" si="147"/>
        <v>-19.542923959982421</v>
      </c>
      <c r="AN213" s="31">
        <f t="shared" si="157"/>
        <v>19.535743532386238</v>
      </c>
      <c r="AO213" s="31">
        <f t="shared" si="158"/>
        <v>-19.882218358825813</v>
      </c>
      <c r="AP213" s="30">
        <f t="shared" si="135"/>
        <v>23.609121289162623</v>
      </c>
      <c r="AQ213" s="30">
        <f t="shared" si="136"/>
        <v>-29.542425094393248</v>
      </c>
      <c r="AR213" s="31">
        <f t="shared" si="159"/>
        <v>-10.436484907669946</v>
      </c>
      <c r="AS213" s="33">
        <f t="shared" si="160"/>
        <v>-128.19326574594922</v>
      </c>
      <c r="AT213" s="31">
        <f t="shared" si="148"/>
        <v>6.5799920350304657E-10</v>
      </c>
      <c r="AU213" s="31">
        <f t="shared" si="149"/>
        <v>7.052496138058754E-4</v>
      </c>
      <c r="AV213" s="32">
        <f t="shared" si="150"/>
        <v>-7.3096021964742238E-13</v>
      </c>
      <c r="AW213" s="31">
        <f t="shared" si="151"/>
        <v>-2.3508320461381775E-5</v>
      </c>
      <c r="AX213" s="34">
        <f t="shared" si="161"/>
        <v>6.572682432833991E-10</v>
      </c>
      <c r="AY213" s="35">
        <f t="shared" si="162"/>
        <v>6.8174129334449358E-4</v>
      </c>
      <c r="AZ213" s="10">
        <f t="shared" si="163"/>
        <v>-10.436484907012678</v>
      </c>
      <c r="BA213" s="10">
        <f t="shared" si="164"/>
        <v>-128.19258400465588</v>
      </c>
      <c r="BB213" s="10">
        <f t="shared" si="165"/>
        <v>51.807415995344115</v>
      </c>
      <c r="BC213" s="48"/>
      <c r="BD213" s="46">
        <f t="shared" si="166"/>
        <v>-10</v>
      </c>
      <c r="BE213" s="46">
        <f t="shared" si="167"/>
        <v>-128</v>
      </c>
      <c r="BF213" s="46">
        <f t="shared" si="168"/>
        <v>52</v>
      </c>
    </row>
    <row r="214" spans="22:58" x14ac:dyDescent="0.3">
      <c r="V214" s="29">
        <v>3.1</v>
      </c>
      <c r="W214" s="38">
        <f t="shared" si="152"/>
        <v>12589.25411794168</v>
      </c>
      <c r="X214" s="30">
        <f t="shared" si="137"/>
        <v>3.5218251811136261</v>
      </c>
      <c r="Y214" s="31">
        <f t="shared" si="138"/>
        <v>-28.340245266672017</v>
      </c>
      <c r="Z214" s="31">
        <f t="shared" si="139"/>
        <v>-87.806101657571318</v>
      </c>
      <c r="AA214" s="31">
        <f t="shared" si="140"/>
        <v>0.60527040130311316</v>
      </c>
      <c r="AB214" s="31">
        <f t="shared" si="141"/>
        <v>-21.142190271461828</v>
      </c>
      <c r="AC214" s="31">
        <f t="shared" si="153"/>
        <v>2.9591736297866927E-5</v>
      </c>
      <c r="AD214" s="31">
        <f t="shared" si="142"/>
        <v>0.14955999923250435</v>
      </c>
      <c r="AE214" s="31">
        <f t="shared" si="154"/>
        <v>-24.213120092518981</v>
      </c>
      <c r="AF214" s="31">
        <f t="shared" si="155"/>
        <v>-108.79873192980064</v>
      </c>
      <c r="AG214" s="31">
        <f t="shared" si="134"/>
        <v>92.110410468749379</v>
      </c>
      <c r="AH214" s="31">
        <f t="shared" si="143"/>
        <v>-116.80809334182037</v>
      </c>
      <c r="AI214" s="31">
        <f t="shared" si="144"/>
        <v>-89.999917259533476</v>
      </c>
      <c r="AJ214" s="31">
        <f t="shared" si="156"/>
        <v>44.748795564246024</v>
      </c>
      <c r="AK214" s="31">
        <f t="shared" si="145"/>
        <v>89.668345969551709</v>
      </c>
      <c r="AL214" s="32">
        <f t="shared" si="146"/>
        <v>-0.53821893663714748</v>
      </c>
      <c r="AM214" s="31">
        <f t="shared" si="147"/>
        <v>-19.96254165865388</v>
      </c>
      <c r="AN214" s="31">
        <f t="shared" si="157"/>
        <v>19.512893754537888</v>
      </c>
      <c r="AO214" s="31">
        <f t="shared" si="158"/>
        <v>-20.294112948635647</v>
      </c>
      <c r="AP214" s="30">
        <f t="shared" si="135"/>
        <v>23.609121289162623</v>
      </c>
      <c r="AQ214" s="30">
        <f t="shared" si="136"/>
        <v>-29.542425094393248</v>
      </c>
      <c r="AR214" s="31">
        <f t="shared" si="159"/>
        <v>-10.633530143211718</v>
      </c>
      <c r="AS214" s="33">
        <f t="shared" si="160"/>
        <v>-129.0928448784363</v>
      </c>
      <c r="AT214" s="31">
        <f t="shared" si="148"/>
        <v>6.8900811751512957E-10</v>
      </c>
      <c r="AU214" s="31">
        <f t="shared" si="149"/>
        <v>7.2167698761454275E-4</v>
      </c>
      <c r="AV214" s="32">
        <f t="shared" si="150"/>
        <v>-7.6567600844334375E-13</v>
      </c>
      <c r="AW214" s="31">
        <f t="shared" si="151"/>
        <v>-2.4055899588422172E-5</v>
      </c>
      <c r="AX214" s="34">
        <f t="shared" si="161"/>
        <v>6.8824244150668623E-10</v>
      </c>
      <c r="AY214" s="35">
        <f t="shared" si="162"/>
        <v>6.9762108802612062E-4</v>
      </c>
      <c r="AZ214" s="10">
        <f t="shared" si="163"/>
        <v>-10.633530142523476</v>
      </c>
      <c r="BA214" s="10">
        <f t="shared" si="164"/>
        <v>-129.09214725734827</v>
      </c>
      <c r="BB214" s="10">
        <f t="shared" si="165"/>
        <v>50.907852742651727</v>
      </c>
      <c r="BC214" s="37"/>
      <c r="BD214" s="46">
        <f t="shared" si="166"/>
        <v>-11</v>
      </c>
      <c r="BE214" s="46">
        <f t="shared" si="167"/>
        <v>-129</v>
      </c>
      <c r="BF214" s="46">
        <f t="shared" si="168"/>
        <v>51</v>
      </c>
    </row>
    <row r="215" spans="22:58" x14ac:dyDescent="0.3">
      <c r="V215" s="29">
        <v>3.11</v>
      </c>
      <c r="W215" s="36">
        <f t="shared" si="152"/>
        <v>12882.495516931347</v>
      </c>
      <c r="X215" s="30">
        <f t="shared" si="137"/>
        <v>3.5218251811136261</v>
      </c>
      <c r="Y215" s="31">
        <f t="shared" si="138"/>
        <v>-28.539958810510932</v>
      </c>
      <c r="Z215" s="31">
        <f t="shared" si="139"/>
        <v>-87.855993733479949</v>
      </c>
      <c r="AA215" s="31">
        <f t="shared" si="140"/>
        <v>0.6318160561488384</v>
      </c>
      <c r="AB215" s="31">
        <f t="shared" si="141"/>
        <v>-21.58978817641545</v>
      </c>
      <c r="AC215" s="31">
        <f t="shared" si="153"/>
        <v>3.0986346889127291E-5</v>
      </c>
      <c r="AD215" s="31">
        <f t="shared" si="142"/>
        <v>0.15304368275827596</v>
      </c>
      <c r="AE215" s="31">
        <f t="shared" si="154"/>
        <v>-24.386286586901576</v>
      </c>
      <c r="AF215" s="31">
        <f t="shared" si="155"/>
        <v>-109.29273822713712</v>
      </c>
      <c r="AG215" s="31">
        <f t="shared" si="134"/>
        <v>92.110410468749379</v>
      </c>
      <c r="AH215" s="31">
        <f t="shared" si="143"/>
        <v>-117.00809334181996</v>
      </c>
      <c r="AI215" s="31">
        <f t="shared" si="144"/>
        <v>-89.999919142936434</v>
      </c>
      <c r="AJ215" s="31">
        <f t="shared" si="156"/>
        <v>44.948789015032617</v>
      </c>
      <c r="AK215" s="31">
        <f t="shared" si="145"/>
        <v>89.675895174047255</v>
      </c>
      <c r="AL215" s="32">
        <f t="shared" si="146"/>
        <v>-0.56201032906640425</v>
      </c>
      <c r="AM215" s="31">
        <f t="shared" si="147"/>
        <v>-20.389634430595692</v>
      </c>
      <c r="AN215" s="31">
        <f t="shared" si="157"/>
        <v>19.489095812895634</v>
      </c>
      <c r="AO215" s="31">
        <f t="shared" si="158"/>
        <v>-20.713658399484871</v>
      </c>
      <c r="AP215" s="30">
        <f t="shared" si="135"/>
        <v>23.609121289162623</v>
      </c>
      <c r="AQ215" s="30">
        <f t="shared" si="136"/>
        <v>-29.542425094393248</v>
      </c>
      <c r="AR215" s="31">
        <f t="shared" si="159"/>
        <v>-10.830494579236568</v>
      </c>
      <c r="AS215" s="33">
        <f t="shared" si="160"/>
        <v>-130.00639662662201</v>
      </c>
      <c r="AT215" s="31">
        <f t="shared" si="148"/>
        <v>7.2148088062120847E-10</v>
      </c>
      <c r="AU215" s="31">
        <f t="shared" si="149"/>
        <v>7.3848700411440567E-4</v>
      </c>
      <c r="AV215" s="32">
        <f t="shared" si="150"/>
        <v>-8.0232045217237189E-13</v>
      </c>
      <c r="AW215" s="31">
        <f t="shared" si="151"/>
        <v>-2.4616233471841814E-5</v>
      </c>
      <c r="AX215" s="34">
        <f t="shared" si="161"/>
        <v>7.2067856016903605E-10</v>
      </c>
      <c r="AY215" s="35">
        <f t="shared" si="162"/>
        <v>7.1387077064256389E-4</v>
      </c>
      <c r="AZ215" s="10">
        <f t="shared" si="163"/>
        <v>-10.830494578515889</v>
      </c>
      <c r="BA215" s="10">
        <f t="shared" si="164"/>
        <v>-130.00568275585135</v>
      </c>
      <c r="BB215" s="10">
        <f t="shared" si="165"/>
        <v>49.994317244148647</v>
      </c>
      <c r="BC215" s="48"/>
      <c r="BD215" s="46">
        <f t="shared" si="166"/>
        <v>-11</v>
      </c>
      <c r="BE215" s="46">
        <f t="shared" si="167"/>
        <v>-130</v>
      </c>
      <c r="BF215" s="46">
        <f t="shared" si="168"/>
        <v>50</v>
      </c>
    </row>
    <row r="216" spans="22:58" x14ac:dyDescent="0.3">
      <c r="V216" s="29">
        <v>3.12</v>
      </c>
      <c r="W216" s="38">
        <f t="shared" si="152"/>
        <v>13182.567385564089</v>
      </c>
      <c r="X216" s="30">
        <f t="shared" si="137"/>
        <v>3.5218251811136261</v>
      </c>
      <c r="Y216" s="31">
        <f t="shared" si="138"/>
        <v>-28.739685229361847</v>
      </c>
      <c r="Z216" s="31">
        <f t="shared" si="139"/>
        <v>-87.904753270563674</v>
      </c>
      <c r="AA216" s="31">
        <f t="shared" si="140"/>
        <v>0.65943995084299645</v>
      </c>
      <c r="AB216" s="31">
        <f t="shared" si="141"/>
        <v>-22.04496455734148</v>
      </c>
      <c r="AC216" s="31">
        <f t="shared" si="153"/>
        <v>3.2446682971487478E-5</v>
      </c>
      <c r="AD216" s="31">
        <f t="shared" si="142"/>
        <v>0.15660851052590974</v>
      </c>
      <c r="AE216" s="31">
        <f t="shared" si="154"/>
        <v>-24.558387650722249</v>
      </c>
      <c r="AF216" s="31">
        <f t="shared" si="155"/>
        <v>-109.79310931737923</v>
      </c>
      <c r="AG216" s="31">
        <f t="shared" si="134"/>
        <v>92.110410468749379</v>
      </c>
      <c r="AH216" s="31">
        <f t="shared" si="143"/>
        <v>-117.20809334181958</v>
      </c>
      <c r="AI216" s="31">
        <f t="shared" si="144"/>
        <v>-89.999920983467902</v>
      </c>
      <c r="AJ216" s="31">
        <f t="shared" si="156"/>
        <v>45.148782760573141</v>
      </c>
      <c r="AK216" s="31">
        <f t="shared" si="145"/>
        <v>89.683272548542746</v>
      </c>
      <c r="AL216" s="32">
        <f t="shared" si="146"/>
        <v>-0.58678406808793449</v>
      </c>
      <c r="AM216" s="31">
        <f t="shared" si="147"/>
        <v>-20.824238819413779</v>
      </c>
      <c r="AN216" s="31">
        <f t="shared" si="157"/>
        <v>19.46431581941501</v>
      </c>
      <c r="AO216" s="31">
        <f t="shared" si="158"/>
        <v>-21.140887254338935</v>
      </c>
      <c r="AP216" s="30">
        <f t="shared" si="135"/>
        <v>23.609121289162623</v>
      </c>
      <c r="AQ216" s="30">
        <f t="shared" si="136"/>
        <v>-29.542425094393248</v>
      </c>
      <c r="AR216" s="31">
        <f t="shared" si="159"/>
        <v>-11.027375636537865</v>
      </c>
      <c r="AS216" s="33">
        <f t="shared" si="160"/>
        <v>-130.93399657171818</v>
      </c>
      <c r="AT216" s="31">
        <f t="shared" si="148"/>
        <v>7.5548306708898649E-10</v>
      </c>
      <c r="AU216" s="31">
        <f t="shared" si="149"/>
        <v>7.5568857619870812E-4</v>
      </c>
      <c r="AV216" s="32">
        <f t="shared" si="150"/>
        <v>-8.3896489590140033E-13</v>
      </c>
      <c r="AW216" s="31">
        <f t="shared" si="151"/>
        <v>-2.5189619208082617E-5</v>
      </c>
      <c r="AX216" s="34">
        <f t="shared" si="161"/>
        <v>7.5464410219308509E-10</v>
      </c>
      <c r="AY216" s="35">
        <f t="shared" si="162"/>
        <v>7.3049895699062552E-4</v>
      </c>
      <c r="AZ216" s="10">
        <f t="shared" si="163"/>
        <v>-11.027375635783221</v>
      </c>
      <c r="BA216" s="10">
        <f t="shared" si="164"/>
        <v>-130.9332660727612</v>
      </c>
      <c r="BB216" s="10">
        <f t="shared" si="165"/>
        <v>49.066733927238801</v>
      </c>
      <c r="BC216" s="37"/>
      <c r="BD216" s="46">
        <f t="shared" si="166"/>
        <v>-11</v>
      </c>
      <c r="BE216" s="46">
        <f t="shared" si="167"/>
        <v>-131</v>
      </c>
      <c r="BF216" s="46">
        <f t="shared" si="168"/>
        <v>49</v>
      </c>
    </row>
    <row r="217" spans="22:58" x14ac:dyDescent="0.3">
      <c r="V217" s="29">
        <v>3.13</v>
      </c>
      <c r="W217" s="36">
        <f t="shared" si="152"/>
        <v>13489.628825916541</v>
      </c>
      <c r="X217" s="30">
        <f t="shared" si="137"/>
        <v>3.5218251811136261</v>
      </c>
      <c r="Y217" s="31">
        <f t="shared" si="138"/>
        <v>-28.939423945303755</v>
      </c>
      <c r="Z217" s="31">
        <f t="shared" si="139"/>
        <v>-87.952405839109929</v>
      </c>
      <c r="AA217" s="31">
        <f t="shared" si="140"/>
        <v>0.68817862451930989</v>
      </c>
      <c r="AB217" s="31">
        <f t="shared" si="141"/>
        <v>-22.50773087740118</v>
      </c>
      <c r="AC217" s="31">
        <f t="shared" si="153"/>
        <v>3.3975842048723282E-5</v>
      </c>
      <c r="AD217" s="31">
        <f t="shared" si="142"/>
        <v>0.16025637254381253</v>
      </c>
      <c r="AE217" s="31">
        <f t="shared" si="154"/>
        <v>-24.729386163828771</v>
      </c>
      <c r="AF217" s="31">
        <f t="shared" si="155"/>
        <v>-110.29988034396729</v>
      </c>
      <c r="AG217" s="31">
        <f t="shared" si="134"/>
        <v>92.110410468749379</v>
      </c>
      <c r="AH217" s="31">
        <f t="shared" si="143"/>
        <v>-117.4080933418192</v>
      </c>
      <c r="AI217" s="31">
        <f t="shared" si="144"/>
        <v>-89.999922782103766</v>
      </c>
      <c r="AJ217" s="31">
        <f t="shared" si="156"/>
        <v>45.348776787602304</v>
      </c>
      <c r="AK217" s="31">
        <f t="shared" si="145"/>
        <v>89.690482003640767</v>
      </c>
      <c r="AL217" s="32">
        <f t="shared" si="146"/>
        <v>-0.61257477739559651</v>
      </c>
      <c r="AM217" s="31">
        <f t="shared" si="147"/>
        <v>-21.266385156068072</v>
      </c>
      <c r="AN217" s="31">
        <f t="shared" si="157"/>
        <v>19.43851913713689</v>
      </c>
      <c r="AO217" s="31">
        <f t="shared" si="158"/>
        <v>-21.575825934531071</v>
      </c>
      <c r="AP217" s="30">
        <f t="shared" si="135"/>
        <v>23.609121289162623</v>
      </c>
      <c r="AQ217" s="30">
        <f t="shared" si="136"/>
        <v>-29.542425094393248</v>
      </c>
      <c r="AR217" s="31">
        <f t="shared" si="159"/>
        <v>-11.224170831922507</v>
      </c>
      <c r="AS217" s="33">
        <f t="shared" si="160"/>
        <v>-131.87570627849837</v>
      </c>
      <c r="AT217" s="31">
        <f t="shared" si="148"/>
        <v>7.9108796580589709E-10</v>
      </c>
      <c r="AU217" s="31">
        <f t="shared" si="149"/>
        <v>7.7329082436864479E-4</v>
      </c>
      <c r="AV217" s="32">
        <f t="shared" si="150"/>
        <v>-8.7946664949664229E-13</v>
      </c>
      <c r="AW217" s="31">
        <f t="shared" si="151"/>
        <v>-2.5776360813851519E-5</v>
      </c>
      <c r="AX217" s="34">
        <f t="shared" si="161"/>
        <v>7.9020849915640041E-10</v>
      </c>
      <c r="AY217" s="35">
        <f t="shared" si="162"/>
        <v>7.475144635547933E-4</v>
      </c>
      <c r="AZ217" s="10">
        <f t="shared" si="163"/>
        <v>-11.224170831132298</v>
      </c>
      <c r="BA217" s="10">
        <f t="shared" si="164"/>
        <v>-131.87495876403483</v>
      </c>
      <c r="BB217" s="10">
        <f t="shared" si="165"/>
        <v>48.12504123596517</v>
      </c>
      <c r="BC217" s="48"/>
      <c r="BD217" s="46">
        <f t="shared" si="166"/>
        <v>-11</v>
      </c>
      <c r="BE217" s="46">
        <f t="shared" si="167"/>
        <v>-132</v>
      </c>
      <c r="BF217" s="46">
        <f t="shared" si="168"/>
        <v>48</v>
      </c>
    </row>
    <row r="218" spans="22:58" x14ac:dyDescent="0.3">
      <c r="V218" s="29">
        <v>3.14</v>
      </c>
      <c r="W218" s="38">
        <f t="shared" si="152"/>
        <v>13803.842646028863</v>
      </c>
      <c r="X218" s="30">
        <f t="shared" si="137"/>
        <v>3.5218251811136261</v>
      </c>
      <c r="Y218" s="31">
        <f t="shared" si="138"/>
        <v>-29.139174406290316</v>
      </c>
      <c r="Z218" s="31">
        <f t="shared" si="139"/>
        <v>-87.998976441294687</v>
      </c>
      <c r="AA218" s="31">
        <f t="shared" si="140"/>
        <v>0.71806926291374029</v>
      </c>
      <c r="AB218" s="31">
        <f t="shared" si="141"/>
        <v>-22.97809093436635</v>
      </c>
      <c r="AC218" s="31">
        <f t="shared" si="153"/>
        <v>3.5577067594349282E-5</v>
      </c>
      <c r="AD218" s="31">
        <f t="shared" si="142"/>
        <v>0.16398920283835075</v>
      </c>
      <c r="AE218" s="31">
        <f t="shared" si="154"/>
        <v>-24.899244385195352</v>
      </c>
      <c r="AF218" s="31">
        <f t="shared" si="155"/>
        <v>-110.81307817282269</v>
      </c>
      <c r="AG218" s="31">
        <f t="shared" si="134"/>
        <v>92.110410468749379</v>
      </c>
      <c r="AH218" s="31">
        <f t="shared" si="143"/>
        <v>-117.60809334181884</v>
      </c>
      <c r="AI218" s="31">
        <f t="shared" si="144"/>
        <v>-89.999924539797675</v>
      </c>
      <c r="AJ218" s="31">
        <f t="shared" si="156"/>
        <v>45.548771083451776</v>
      </c>
      <c r="AK218" s="31">
        <f t="shared" si="145"/>
        <v>89.697527360976167</v>
      </c>
      <c r="AL218" s="32">
        <f t="shared" si="146"/>
        <v>-0.63941780798719605</v>
      </c>
      <c r="AM218" s="31">
        <f t="shared" si="147"/>
        <v>-21.716097173186622</v>
      </c>
      <c r="AN218" s="31">
        <f t="shared" si="157"/>
        <v>19.411670402395114</v>
      </c>
      <c r="AO218" s="31">
        <f t="shared" si="158"/>
        <v>-22.01849435200813</v>
      </c>
      <c r="AP218" s="30">
        <f t="shared" si="135"/>
        <v>23.609121289162623</v>
      </c>
      <c r="AQ218" s="30">
        <f t="shared" si="136"/>
        <v>-29.542425094393248</v>
      </c>
      <c r="AR218" s="31">
        <f t="shared" si="159"/>
        <v>-11.420877788030865</v>
      </c>
      <c r="AS218" s="33">
        <f t="shared" si="160"/>
        <v>-132.83157252483082</v>
      </c>
      <c r="AT218" s="31">
        <f t="shared" si="148"/>
        <v>8.2837079431430473E-10</v>
      </c>
      <c r="AU218" s="31">
        <f t="shared" si="149"/>
        <v>7.9130308156917777E-4</v>
      </c>
      <c r="AV218" s="32">
        <f t="shared" si="150"/>
        <v>-9.1996840309188466E-13</v>
      </c>
      <c r="AW218" s="31">
        <f t="shared" si="151"/>
        <v>-2.6376769387314428E-5</v>
      </c>
      <c r="AX218" s="34">
        <f t="shared" si="161"/>
        <v>8.2745082591121288E-10</v>
      </c>
      <c r="AY218" s="35">
        <f t="shared" si="162"/>
        <v>7.6492631218186334E-4</v>
      </c>
      <c r="AZ218" s="10">
        <f t="shared" si="163"/>
        <v>-11.420877787203414</v>
      </c>
      <c r="BA218" s="10">
        <f t="shared" si="164"/>
        <v>-132.83080759851865</v>
      </c>
      <c r="BB218" s="10">
        <f t="shared" si="165"/>
        <v>47.169192401481354</v>
      </c>
      <c r="BC218" s="37"/>
      <c r="BD218" s="46">
        <f t="shared" si="166"/>
        <v>-11</v>
      </c>
      <c r="BE218" s="46">
        <f t="shared" si="167"/>
        <v>-133</v>
      </c>
      <c r="BF218" s="46">
        <f t="shared" si="168"/>
        <v>47</v>
      </c>
    </row>
    <row r="219" spans="22:58" x14ac:dyDescent="0.3">
      <c r="V219" s="29">
        <v>3.15</v>
      </c>
      <c r="W219" s="36">
        <f t="shared" si="152"/>
        <v>14125.375446227545</v>
      </c>
      <c r="X219" s="30">
        <f t="shared" si="137"/>
        <v>3.5218251811136261</v>
      </c>
      <c r="Y219" s="31">
        <f t="shared" si="138"/>
        <v>-29.338936084997126</v>
      </c>
      <c r="Z219" s="31">
        <f t="shared" si="139"/>
        <v>-88.044489523188147</v>
      </c>
      <c r="AA219" s="31">
        <f t="shared" si="140"/>
        <v>0.74914966075108125</v>
      </c>
      <c r="AB219" s="31">
        <f t="shared" si="141"/>
        <v>-23.456040466896813</v>
      </c>
      <c r="AC219" s="31">
        <f t="shared" si="153"/>
        <v>3.7253755942281486E-5</v>
      </c>
      <c r="AD219" s="31">
        <f t="shared" si="142"/>
        <v>0.16780898047872966</v>
      </c>
      <c r="AE219" s="31">
        <f t="shared" si="154"/>
        <v>-25.067923989376478</v>
      </c>
      <c r="AF219" s="31">
        <f t="shared" si="155"/>
        <v>-111.33272100960623</v>
      </c>
      <c r="AG219" s="31">
        <f t="shared" si="134"/>
        <v>92.110410468749379</v>
      </c>
      <c r="AH219" s="31">
        <f t="shared" si="143"/>
        <v>-117.80809334181851</v>
      </c>
      <c r="AI219" s="31">
        <f t="shared" si="144"/>
        <v>-89.99992625748159</v>
      </c>
      <c r="AJ219" s="31">
        <f t="shared" si="156"/>
        <v>45.748765636023315</v>
      </c>
      <c r="AK219" s="31">
        <f t="shared" si="145"/>
        <v>89.704412355237906</v>
      </c>
      <c r="AL219" s="32">
        <f t="shared" si="146"/>
        <v>-0.66734921204539954</v>
      </c>
      <c r="AM219" s="31">
        <f t="shared" si="147"/>
        <v>-22.173391614982517</v>
      </c>
      <c r="AN219" s="31">
        <f t="shared" si="157"/>
        <v>19.38373355090879</v>
      </c>
      <c r="AO219" s="31">
        <f t="shared" si="158"/>
        <v>-22.468905517226201</v>
      </c>
      <c r="AP219" s="30">
        <f t="shared" si="135"/>
        <v>23.609121289162623</v>
      </c>
      <c r="AQ219" s="30">
        <f t="shared" si="136"/>
        <v>-29.542425094393248</v>
      </c>
      <c r="AR219" s="31">
        <f t="shared" si="159"/>
        <v>-11.617494243698314</v>
      </c>
      <c r="AS219" s="33">
        <f t="shared" si="160"/>
        <v>-133.80162652683242</v>
      </c>
      <c r="AT219" s="31">
        <f t="shared" si="148"/>
        <v>8.674106274664369E-10</v>
      </c>
      <c r="AU219" s="31">
        <f t="shared" si="149"/>
        <v>8.0973489813747856E-4</v>
      </c>
      <c r="AV219" s="32">
        <f t="shared" si="150"/>
        <v>-9.6432746655334064E-13</v>
      </c>
      <c r="AW219" s="31">
        <f t="shared" si="151"/>
        <v>-2.6991163273044261E-5</v>
      </c>
      <c r="AX219" s="34">
        <f t="shared" si="161"/>
        <v>8.6644629999988357E-10</v>
      </c>
      <c r="AY219" s="35">
        <f t="shared" si="162"/>
        <v>7.827437348644343E-4</v>
      </c>
      <c r="AZ219" s="10">
        <f t="shared" si="163"/>
        <v>-11.617494242831867</v>
      </c>
      <c r="BA219" s="10">
        <f t="shared" si="164"/>
        <v>-133.80084378309755</v>
      </c>
      <c r="BB219" s="10">
        <f t="shared" si="165"/>
        <v>46.199156216902452</v>
      </c>
      <c r="BC219" s="48"/>
      <c r="BD219" s="46">
        <f t="shared" si="166"/>
        <v>-12</v>
      </c>
      <c r="BE219" s="46">
        <f t="shared" si="167"/>
        <v>-134</v>
      </c>
      <c r="BF219" s="46">
        <f t="shared" si="168"/>
        <v>46</v>
      </c>
    </row>
    <row r="220" spans="22:58" x14ac:dyDescent="0.3">
      <c r="V220" s="29">
        <v>3.16</v>
      </c>
      <c r="W220" s="38">
        <f t="shared" si="152"/>
        <v>14454.397707459288</v>
      </c>
      <c r="X220" s="30">
        <f t="shared" si="137"/>
        <v>3.5218251811136261</v>
      </c>
      <c r="Y220" s="31">
        <f t="shared" si="138"/>
        <v>-29.538708477720071</v>
      </c>
      <c r="Z220" s="31">
        <f t="shared" si="139"/>
        <v>-88.088968986548593</v>
      </c>
      <c r="AA220" s="31">
        <f t="shared" si="140"/>
        <v>0.781458179602882</v>
      </c>
      <c r="AB220" s="31">
        <f t="shared" si="141"/>
        <v>-23.941566763029531</v>
      </c>
      <c r="AC220" s="31">
        <f t="shared" si="153"/>
        <v>3.9009463484115608E-5</v>
      </c>
      <c r="AD220" s="31">
        <f t="shared" si="142"/>
        <v>0.17171773062571893</v>
      </c>
      <c r="AE220" s="31">
        <f t="shared" si="154"/>
        <v>-25.235386107540076</v>
      </c>
      <c r="AF220" s="31">
        <f t="shared" si="155"/>
        <v>-111.85881801895241</v>
      </c>
      <c r="AG220" s="31">
        <f t="shared" si="134"/>
        <v>92.110410468749379</v>
      </c>
      <c r="AH220" s="31">
        <f t="shared" si="143"/>
        <v>-118.00809334181818</v>
      </c>
      <c r="AI220" s="31">
        <f t="shared" si="144"/>
        <v>-89.999927936066243</v>
      </c>
      <c r="AJ220" s="31">
        <f t="shared" si="156"/>
        <v>45.948760433763155</v>
      </c>
      <c r="AK220" s="31">
        <f t="shared" si="145"/>
        <v>89.711140636145302</v>
      </c>
      <c r="AL220" s="32">
        <f t="shared" si="146"/>
        <v>-0.69640571274578555</v>
      </c>
      <c r="AM220" s="31">
        <f t="shared" si="147"/>
        <v>-22.638277844323412</v>
      </c>
      <c r="AN220" s="31">
        <f t="shared" si="157"/>
        <v>19.354671847948566</v>
      </c>
      <c r="AO220" s="31">
        <f t="shared" si="158"/>
        <v>-22.927065144244352</v>
      </c>
      <c r="AP220" s="30">
        <f t="shared" si="135"/>
        <v>23.609121289162623</v>
      </c>
      <c r="AQ220" s="30">
        <f t="shared" si="136"/>
        <v>-29.542425094393248</v>
      </c>
      <c r="AR220" s="31">
        <f t="shared" si="159"/>
        <v>-11.814018064822136</v>
      </c>
      <c r="AS220" s="33">
        <f t="shared" si="160"/>
        <v>-134.78588316319676</v>
      </c>
      <c r="AT220" s="31">
        <f t="shared" si="148"/>
        <v>9.0829039742438529E-10</v>
      </c>
      <c r="AU220" s="31">
        <f t="shared" si="149"/>
        <v>8.2859604686665283E-4</v>
      </c>
      <c r="AV220" s="32">
        <f t="shared" si="150"/>
        <v>-1.0106151849479037E-12</v>
      </c>
      <c r="AW220" s="31">
        <f t="shared" si="151"/>
        <v>-2.7619868230811778E-5</v>
      </c>
      <c r="AX220" s="34">
        <f t="shared" si="161"/>
        <v>9.0727978223943739E-10</v>
      </c>
      <c r="AY220" s="35">
        <f t="shared" si="162"/>
        <v>8.0097617863584105E-4</v>
      </c>
      <c r="AZ220" s="10">
        <f t="shared" si="163"/>
        <v>-11.814018063914856</v>
      </c>
      <c r="BA220" s="10">
        <f t="shared" si="164"/>
        <v>-134.78508218701813</v>
      </c>
      <c r="BB220" s="10">
        <f t="shared" si="165"/>
        <v>45.214917812981867</v>
      </c>
      <c r="BC220" s="37"/>
      <c r="BD220" s="46">
        <f t="shared" si="166"/>
        <v>-12</v>
      </c>
      <c r="BE220" s="46">
        <f t="shared" si="167"/>
        <v>-135</v>
      </c>
      <c r="BF220" s="46">
        <f t="shared" si="168"/>
        <v>45</v>
      </c>
    </row>
    <row r="221" spans="22:58" x14ac:dyDescent="0.3">
      <c r="V221" s="29">
        <v>3.17</v>
      </c>
      <c r="W221" s="36">
        <f t="shared" si="152"/>
        <v>14791.083881682087</v>
      </c>
      <c r="X221" s="30">
        <f t="shared" si="137"/>
        <v>3.5218251811136261</v>
      </c>
      <c r="Y221" s="31">
        <f t="shared" si="138"/>
        <v>-29.738491103322051</v>
      </c>
      <c r="Z221" s="31">
        <f t="shared" si="139"/>
        <v>-88.132438200405019</v>
      </c>
      <c r="AA221" s="31">
        <f t="shared" si="140"/>
        <v>0.81503370107986051</v>
      </c>
      <c r="AB221" s="31">
        <f t="shared" si="141"/>
        <v>-24.434648273049078</v>
      </c>
      <c r="AC221" s="31">
        <f t="shared" si="153"/>
        <v>4.0847914213518633E-5</v>
      </c>
      <c r="AD221" s="31">
        <f t="shared" si="142"/>
        <v>0.17571752560476897</v>
      </c>
      <c r="AE221" s="31">
        <f t="shared" si="154"/>
        <v>-25.401591373214352</v>
      </c>
      <c r="AF221" s="31">
        <f t="shared" si="155"/>
        <v>-112.39136894784933</v>
      </c>
      <c r="AG221" s="31">
        <f t="shared" si="134"/>
        <v>92.110410468749379</v>
      </c>
      <c r="AH221" s="31">
        <f t="shared" si="143"/>
        <v>-118.20809334181787</v>
      </c>
      <c r="AI221" s="31">
        <f t="shared" si="144"/>
        <v>-89.999929576441644</v>
      </c>
      <c r="AJ221" s="31">
        <f t="shared" si="156"/>
        <v>46.148755465637443</v>
      </c>
      <c r="AK221" s="31">
        <f t="shared" si="145"/>
        <v>89.717715770379243</v>
      </c>
      <c r="AL221" s="32">
        <f t="shared" si="146"/>
        <v>-0.72662466981260709</v>
      </c>
      <c r="AM221" s="31">
        <f t="shared" si="147"/>
        <v>-23.110757448667606</v>
      </c>
      <c r="AN221" s="31">
        <f t="shared" si="157"/>
        <v>19.324447922756342</v>
      </c>
      <c r="AO221" s="31">
        <f t="shared" si="158"/>
        <v>-23.392971254730007</v>
      </c>
      <c r="AP221" s="30">
        <f t="shared" si="135"/>
        <v>23.609121289162623</v>
      </c>
      <c r="AQ221" s="30">
        <f t="shared" si="136"/>
        <v>-29.542425094393248</v>
      </c>
      <c r="AR221" s="31">
        <f t="shared" si="159"/>
        <v>-12.010447255688636</v>
      </c>
      <c r="AS221" s="33">
        <f t="shared" si="160"/>
        <v>-135.78434020257933</v>
      </c>
      <c r="AT221" s="31">
        <f t="shared" si="148"/>
        <v>9.5109689366010397E-10</v>
      </c>
      <c r="AU221" s="31">
        <f t="shared" si="149"/>
        <v>8.4789652818739541E-4</v>
      </c>
      <c r="AV221" s="32">
        <f t="shared" si="150"/>
        <v>-1.0569029033424669E-12</v>
      </c>
      <c r="AW221" s="31">
        <f t="shared" si="151"/>
        <v>-2.8263217608307415E-5</v>
      </c>
      <c r="AX221" s="34">
        <f t="shared" si="161"/>
        <v>9.5003999075676161E-10</v>
      </c>
      <c r="AY221" s="35">
        <f t="shared" si="162"/>
        <v>8.1963331057908801E-4</v>
      </c>
      <c r="AZ221" s="10">
        <f t="shared" si="163"/>
        <v>-12.010447254738596</v>
      </c>
      <c r="BA221" s="10">
        <f t="shared" si="164"/>
        <v>-135.78352056926875</v>
      </c>
      <c r="BB221" s="10">
        <f t="shared" si="165"/>
        <v>44.216479430731255</v>
      </c>
      <c r="BC221" s="48"/>
      <c r="BD221" s="46">
        <f t="shared" si="166"/>
        <v>-12</v>
      </c>
      <c r="BE221" s="46">
        <f t="shared" si="167"/>
        <v>-136</v>
      </c>
      <c r="BF221" s="46">
        <f t="shared" si="168"/>
        <v>44</v>
      </c>
    </row>
    <row r="222" spans="22:58" x14ac:dyDescent="0.3">
      <c r="V222" s="29">
        <v>3.18</v>
      </c>
      <c r="W222" s="38">
        <f t="shared" si="152"/>
        <v>15135.612484362093</v>
      </c>
      <c r="X222" s="30">
        <f t="shared" si="137"/>
        <v>3.5218251811136261</v>
      </c>
      <c r="Y222" s="31">
        <f t="shared" si="138"/>
        <v>-29.938283502226476</v>
      </c>
      <c r="Z222" s="31">
        <f t="shared" si="139"/>
        <v>-88.174920012429695</v>
      </c>
      <c r="AA222" s="31">
        <f t="shared" si="140"/>
        <v>0.84991557524364203</v>
      </c>
      <c r="AB222" s="31">
        <f t="shared" si="141"/>
        <v>-24.935254229074062</v>
      </c>
      <c r="AC222" s="31">
        <f t="shared" si="153"/>
        <v>4.2773007621586649E-5</v>
      </c>
      <c r="AD222" s="31">
        <f t="shared" si="142"/>
        <v>0.17981048600409161</v>
      </c>
      <c r="AE222" s="31">
        <f t="shared" si="154"/>
        <v>-25.566499972861585</v>
      </c>
      <c r="AF222" s="31">
        <f t="shared" si="155"/>
        <v>-112.93036375549967</v>
      </c>
      <c r="AG222" s="31">
        <f t="shared" si="134"/>
        <v>92.110410468749379</v>
      </c>
      <c r="AH222" s="31">
        <f t="shared" si="143"/>
        <v>-118.40809334181758</v>
      </c>
      <c r="AI222" s="31">
        <f t="shared" si="144"/>
        <v>-89.999931179477542</v>
      </c>
      <c r="AJ222" s="31">
        <f t="shared" si="156"/>
        <v>46.348750721108907</v>
      </c>
      <c r="AK222" s="31">
        <f t="shared" si="145"/>
        <v>89.72414124346983</v>
      </c>
      <c r="AL222" s="32">
        <f t="shared" si="146"/>
        <v>-0.75804404065599951</v>
      </c>
      <c r="AM222" s="31">
        <f t="shared" si="147"/>
        <v>-23.590823846750421</v>
      </c>
      <c r="AN222" s="31">
        <f t="shared" si="157"/>
        <v>19.29302380738471</v>
      </c>
      <c r="AO222" s="31">
        <f t="shared" si="158"/>
        <v>-23.866613782758133</v>
      </c>
      <c r="AP222" s="30">
        <f t="shared" si="135"/>
        <v>23.609121289162623</v>
      </c>
      <c r="AQ222" s="30">
        <f t="shared" si="136"/>
        <v>-29.542425094393248</v>
      </c>
      <c r="AR222" s="31">
        <f t="shared" si="159"/>
        <v>-12.206779970707501</v>
      </c>
      <c r="AS222" s="33">
        <f t="shared" si="160"/>
        <v>-136.79697753825781</v>
      </c>
      <c r="AT222" s="31">
        <f t="shared" si="148"/>
        <v>9.9592076295540992E-10</v>
      </c>
      <c r="AU222" s="31">
        <f t="shared" si="149"/>
        <v>8.6764657547035748E-4</v>
      </c>
      <c r="AV222" s="32">
        <f t="shared" si="150"/>
        <v>-1.1070479316032441E-12</v>
      </c>
      <c r="AW222" s="31">
        <f t="shared" si="151"/>
        <v>-2.8921552517886884E-5</v>
      </c>
      <c r="AX222" s="34">
        <f t="shared" si="161"/>
        <v>9.9481371502380657E-10</v>
      </c>
      <c r="AY222" s="35">
        <f t="shared" si="162"/>
        <v>8.3872502295247056E-4</v>
      </c>
      <c r="AZ222" s="10">
        <f t="shared" si="163"/>
        <v>-12.206779969712688</v>
      </c>
      <c r="BA222" s="10">
        <f t="shared" si="164"/>
        <v>-136.79613881323485</v>
      </c>
      <c r="BB222" s="10">
        <f t="shared" si="165"/>
        <v>43.203861186765153</v>
      </c>
      <c r="BC222" s="37"/>
      <c r="BD222" s="46">
        <f t="shared" si="166"/>
        <v>-12</v>
      </c>
      <c r="BE222" s="46">
        <f t="shared" si="167"/>
        <v>-137</v>
      </c>
      <c r="BF222" s="46">
        <f t="shared" si="168"/>
        <v>43</v>
      </c>
    </row>
    <row r="223" spans="22:58" x14ac:dyDescent="0.3">
      <c r="V223" s="29">
        <v>3.19</v>
      </c>
      <c r="W223" s="36">
        <f t="shared" si="152"/>
        <v>15488.166189124822</v>
      </c>
      <c r="X223" s="30">
        <f t="shared" si="137"/>
        <v>3.5218251811136261</v>
      </c>
      <c r="Y223" s="31">
        <f t="shared" si="138"/>
        <v>-30.138085235455105</v>
      </c>
      <c r="Z223" s="31">
        <f t="shared" si="139"/>
        <v>-88.216436760101743</v>
      </c>
      <c r="AA223" s="31">
        <f t="shared" si="140"/>
        <v>0.88614356414734641</v>
      </c>
      <c r="AB223" s="31">
        <f t="shared" si="141"/>
        <v>-25.44334427384975</v>
      </c>
      <c r="AC223" s="31">
        <f t="shared" si="153"/>
        <v>4.4788826970165569E-5</v>
      </c>
      <c r="AD223" s="31">
        <f t="shared" si="142"/>
        <v>0.18399878179827861</v>
      </c>
      <c r="AE223" s="31">
        <f t="shared" si="154"/>
        <v>-25.730071701367162</v>
      </c>
      <c r="AF223" s="31">
        <f t="shared" si="155"/>
        <v>-113.47578225215321</v>
      </c>
      <c r="AG223" s="31">
        <f t="shared" si="134"/>
        <v>92.110410468749379</v>
      </c>
      <c r="AH223" s="31">
        <f t="shared" si="143"/>
        <v>-118.60809334181729</v>
      </c>
      <c r="AI223" s="31">
        <f t="shared" si="144"/>
        <v>-89.999932746023887</v>
      </c>
      <c r="AJ223" s="31">
        <f t="shared" si="156"/>
        <v>46.548746190114507</v>
      </c>
      <c r="AK223" s="31">
        <f t="shared" si="145"/>
        <v>89.730420461641089</v>
      </c>
      <c r="AL223" s="32">
        <f t="shared" si="146"/>
        <v>-0.79070233694030767</v>
      </c>
      <c r="AM223" s="31">
        <f t="shared" si="147"/>
        <v>-24.078461898070763</v>
      </c>
      <c r="AN223" s="31">
        <f t="shared" si="157"/>
        <v>19.260360980106285</v>
      </c>
      <c r="AO223" s="31">
        <f t="shared" si="158"/>
        <v>-24.347974182453562</v>
      </c>
      <c r="AP223" s="30">
        <f t="shared" si="135"/>
        <v>23.609121289162623</v>
      </c>
      <c r="AQ223" s="30">
        <f t="shared" si="136"/>
        <v>-29.542425094393248</v>
      </c>
      <c r="AR223" s="31">
        <f t="shared" si="159"/>
        <v>-12.403014526491503</v>
      </c>
      <c r="AS223" s="33">
        <f t="shared" si="160"/>
        <v>-137.82375643460676</v>
      </c>
      <c r="AT223" s="31">
        <f t="shared" si="148"/>
        <v>1.0428584380569159E-9</v>
      </c>
      <c r="AU223" s="31">
        <f t="shared" si="149"/>
        <v>8.8785666045201254E-4</v>
      </c>
      <c r="AV223" s="32">
        <f t="shared" si="150"/>
        <v>-1.1591216147971284E-12</v>
      </c>
      <c r="AW223" s="31">
        <f t="shared" si="151"/>
        <v>-2.9595222017433325E-5</v>
      </c>
      <c r="AX223" s="34">
        <f t="shared" si="161"/>
        <v>1.0416993164421187E-9</v>
      </c>
      <c r="AY223" s="35">
        <f t="shared" si="162"/>
        <v>8.5826143843457925E-4</v>
      </c>
      <c r="AZ223" s="10">
        <f t="shared" si="163"/>
        <v>-12.403014525449803</v>
      </c>
      <c r="BA223" s="10">
        <f t="shared" si="164"/>
        <v>-137.82289817316834</v>
      </c>
      <c r="BB223" s="10">
        <f t="shared" si="165"/>
        <v>42.17710182683166</v>
      </c>
      <c r="BC223" s="48"/>
      <c r="BD223" s="46">
        <f t="shared" si="166"/>
        <v>-12</v>
      </c>
      <c r="BE223" s="46">
        <f t="shared" si="167"/>
        <v>-138</v>
      </c>
      <c r="BF223" s="46">
        <f t="shared" si="168"/>
        <v>42</v>
      </c>
    </row>
    <row r="224" spans="22:58" x14ac:dyDescent="0.3">
      <c r="V224" s="29">
        <v>3.2</v>
      </c>
      <c r="W224" s="38">
        <f t="shared" si="152"/>
        <v>15848.931924611155</v>
      </c>
      <c r="X224" s="30">
        <f t="shared" si="137"/>
        <v>3.5218251811136261</v>
      </c>
      <c r="Y224" s="31">
        <f t="shared" si="138"/>
        <v>-30.33789588370853</v>
      </c>
      <c r="Z224" s="31">
        <f t="shared" si="139"/>
        <v>-88.257010281663355</v>
      </c>
      <c r="AA224" s="31">
        <f t="shared" si="140"/>
        <v>0.92375778044296819</v>
      </c>
      <c r="AB224" s="31">
        <f t="shared" si="141"/>
        <v>-25.958868101386319</v>
      </c>
      <c r="AC224" s="31">
        <f t="shared" si="153"/>
        <v>4.6899647958558519E-5</v>
      </c>
      <c r="AD224" s="31">
        <f t="shared" si="142"/>
        <v>0.1882846334980533</v>
      </c>
      <c r="AE224" s="31">
        <f t="shared" si="154"/>
        <v>-25.892266022503975</v>
      </c>
      <c r="AF224" s="31">
        <f t="shared" si="155"/>
        <v>-114.02759374955161</v>
      </c>
      <c r="AG224" s="31">
        <f t="shared" si="134"/>
        <v>92.110410468749379</v>
      </c>
      <c r="AH224" s="31">
        <f t="shared" si="143"/>
        <v>-118.80809334181703</v>
      </c>
      <c r="AI224" s="31">
        <f t="shared" si="144"/>
        <v>-89.99993427691129</v>
      </c>
      <c r="AJ224" s="31">
        <f t="shared" si="156"/>
        <v>46.748741863044039</v>
      </c>
      <c r="AK224" s="31">
        <f t="shared" si="145"/>
        <v>89.736556753613925</v>
      </c>
      <c r="AL224" s="32">
        <f t="shared" si="146"/>
        <v>-0.82463857645248462</v>
      </c>
      <c r="AM224" s="31">
        <f t="shared" si="147"/>
        <v>-24.573647517394988</v>
      </c>
      <c r="AN224" s="31">
        <f t="shared" si="157"/>
        <v>19.226420413523904</v>
      </c>
      <c r="AO224" s="31">
        <f t="shared" si="158"/>
        <v>-24.837025040692353</v>
      </c>
      <c r="AP224" s="30">
        <f t="shared" si="135"/>
        <v>23.609121289162623</v>
      </c>
      <c r="AQ224" s="30">
        <f t="shared" si="136"/>
        <v>-29.542425094393248</v>
      </c>
      <c r="AR224" s="31">
        <f t="shared" si="159"/>
        <v>-12.599149414210697</v>
      </c>
      <c r="AS224" s="33">
        <f t="shared" si="160"/>
        <v>-138.86461879024398</v>
      </c>
      <c r="AT224" s="31">
        <f t="shared" si="148"/>
        <v>1.0920044230562979E-9</v>
      </c>
      <c r="AU224" s="31">
        <f t="shared" si="149"/>
        <v>9.0853749878691081E-4</v>
      </c>
      <c r="AV224" s="32">
        <f t="shared" si="150"/>
        <v>-1.2131239529241201E-12</v>
      </c>
      <c r="AW224" s="31">
        <f t="shared" si="151"/>
        <v>-3.0284583295432496E-5</v>
      </c>
      <c r="AX224" s="34">
        <f t="shared" si="161"/>
        <v>1.0907912991033738E-9</v>
      </c>
      <c r="AY224" s="35">
        <f t="shared" si="162"/>
        <v>8.7825291549147835E-4</v>
      </c>
      <c r="AZ224" s="10">
        <f t="shared" si="163"/>
        <v>-12.599149413119905</v>
      </c>
      <c r="BA224" s="10">
        <f t="shared" si="164"/>
        <v>-138.86374053732848</v>
      </c>
      <c r="BB224" s="10">
        <f t="shared" si="165"/>
        <v>41.136259462671518</v>
      </c>
      <c r="BC224" s="37"/>
      <c r="BD224" s="46">
        <f t="shared" si="166"/>
        <v>-13</v>
      </c>
      <c r="BE224" s="46">
        <f t="shared" si="167"/>
        <v>-139</v>
      </c>
      <c r="BF224" s="46">
        <f t="shared" si="168"/>
        <v>41</v>
      </c>
    </row>
    <row r="225" spans="22:58" x14ac:dyDescent="0.3">
      <c r="V225" s="29">
        <v>3.21</v>
      </c>
      <c r="W225" s="36">
        <f t="shared" si="152"/>
        <v>16218.100973589308</v>
      </c>
      <c r="X225" s="30">
        <f t="shared" si="137"/>
        <v>3.5218251811136261</v>
      </c>
      <c r="Y225" s="31">
        <f t="shared" si="138"/>
        <v>-30.537715046487342</v>
      </c>
      <c r="Z225" s="31">
        <f t="shared" si="139"/>
        <v>-88.296661926870186</v>
      </c>
      <c r="AA225" s="31">
        <f t="shared" si="140"/>
        <v>0.96279862102506408</v>
      </c>
      <c r="AB225" s="31">
        <f t="shared" si="141"/>
        <v>-26.481765112218291</v>
      </c>
      <c r="AC225" s="31">
        <f t="shared" si="153"/>
        <v>4.91099477720428E-5</v>
      </c>
      <c r="AD225" s="31">
        <f t="shared" si="142"/>
        <v>0.19267031332675869</v>
      </c>
      <c r="AE225" s="31">
        <f t="shared" si="154"/>
        <v>-26.053042134400879</v>
      </c>
      <c r="AF225" s="31">
        <f t="shared" si="155"/>
        <v>-114.58575672576173</v>
      </c>
      <c r="AG225" s="31">
        <f t="shared" si="134"/>
        <v>92.110410468749379</v>
      </c>
      <c r="AH225" s="31">
        <f t="shared" si="143"/>
        <v>-119.00809334181676</v>
      </c>
      <c r="AI225" s="31">
        <f t="shared" si="144"/>
        <v>-89.999935772951432</v>
      </c>
      <c r="AJ225" s="31">
        <f t="shared" si="156"/>
        <v>46.948737730719785</v>
      </c>
      <c r="AK225" s="31">
        <f t="shared" si="145"/>
        <v>89.74255337236815</v>
      </c>
      <c r="AL225" s="32">
        <f t="shared" si="146"/>
        <v>-0.85989223016187522</v>
      </c>
      <c r="AM225" s="31">
        <f t="shared" si="147"/>
        <v>-25.076347296656046</v>
      </c>
      <c r="AN225" s="31">
        <f t="shared" si="157"/>
        <v>19.191162627490527</v>
      </c>
      <c r="AO225" s="31">
        <f t="shared" si="158"/>
        <v>-25.333729697239328</v>
      </c>
      <c r="AP225" s="30">
        <f t="shared" si="135"/>
        <v>23.609121289162623</v>
      </c>
      <c r="AQ225" s="30">
        <f t="shared" si="136"/>
        <v>-29.542425094393248</v>
      </c>
      <c r="AR225" s="31">
        <f t="shared" si="159"/>
        <v>-12.795183312140978</v>
      </c>
      <c r="AS225" s="33">
        <f t="shared" si="160"/>
        <v>-139.91948642300105</v>
      </c>
      <c r="AT225" s="31">
        <f t="shared" si="148"/>
        <v>1.1434686512846913E-9</v>
      </c>
      <c r="AU225" s="31">
        <f t="shared" si="149"/>
        <v>9.2970005572925703E-4</v>
      </c>
      <c r="AV225" s="32">
        <f t="shared" si="150"/>
        <v>-1.2709836009173253E-12</v>
      </c>
      <c r="AW225" s="31">
        <f t="shared" si="151"/>
        <v>-3.0990001860358703E-5</v>
      </c>
      <c r="AX225" s="34">
        <f t="shared" si="161"/>
        <v>1.1421976676837739E-9</v>
      </c>
      <c r="AY225" s="35">
        <f t="shared" si="162"/>
        <v>8.9871005386889832E-4</v>
      </c>
      <c r="AZ225" s="10">
        <f t="shared" si="163"/>
        <v>-12.79518331099878</v>
      </c>
      <c r="BA225" s="10">
        <f t="shared" si="164"/>
        <v>-139.91858771294719</v>
      </c>
      <c r="BB225" s="10">
        <f t="shared" si="165"/>
        <v>40.081412287052814</v>
      </c>
      <c r="BC225" s="48"/>
      <c r="BD225" s="46">
        <f t="shared" si="166"/>
        <v>-13</v>
      </c>
      <c r="BE225" s="46">
        <f t="shared" si="167"/>
        <v>-140</v>
      </c>
      <c r="BF225" s="46">
        <f t="shared" si="168"/>
        <v>40</v>
      </c>
    </row>
    <row r="226" spans="22:58" x14ac:dyDescent="0.3">
      <c r="V226" s="29">
        <v>3.22</v>
      </c>
      <c r="W226" s="38">
        <f t="shared" si="152"/>
        <v>16595.869074375627</v>
      </c>
      <c r="X226" s="30">
        <f t="shared" si="137"/>
        <v>3.5218251811136261</v>
      </c>
      <c r="Y226" s="31">
        <f t="shared" si="138"/>
        <v>-30.737542341252354</v>
      </c>
      <c r="Z226" s="31">
        <f t="shared" si="139"/>
        <v>-88.335412567537787</v>
      </c>
      <c r="AA226" s="31">
        <f t="shared" si="140"/>
        <v>1.0033066957154606</v>
      </c>
      <c r="AB226" s="31">
        <f t="shared" si="141"/>
        <v>-27.011964086183237</v>
      </c>
      <c r="AC226" s="31">
        <f t="shared" si="153"/>
        <v>5.1424414602836276E-5</v>
      </c>
      <c r="AD226" s="31">
        <f t="shared" si="142"/>
        <v>0.19715814642420579</v>
      </c>
      <c r="AE226" s="31">
        <f t="shared" si="154"/>
        <v>-26.212359040008661</v>
      </c>
      <c r="AF226" s="31">
        <f t="shared" si="155"/>
        <v>-115.15021850729683</v>
      </c>
      <c r="AG226" s="31">
        <f t="shared" si="134"/>
        <v>92.110410468749379</v>
      </c>
      <c r="AH226" s="31">
        <f t="shared" si="143"/>
        <v>-119.20809334181654</v>
      </c>
      <c r="AI226" s="31">
        <f t="shared" si="144"/>
        <v>-89.999937234937548</v>
      </c>
      <c r="AJ226" s="31">
        <f t="shared" si="156"/>
        <v>47.148733784377093</v>
      </c>
      <c r="AK226" s="31">
        <f t="shared" si="145"/>
        <v>89.748413496864629</v>
      </c>
      <c r="AL226" s="32">
        <f t="shared" si="146"/>
        <v>-0.89650316438856104</v>
      </c>
      <c r="AM226" s="31">
        <f t="shared" si="147"/>
        <v>-25.58651813678166</v>
      </c>
      <c r="AN226" s="31">
        <f t="shared" si="157"/>
        <v>19.154547746921374</v>
      </c>
      <c r="AO226" s="31">
        <f t="shared" si="158"/>
        <v>-25.838041874854579</v>
      </c>
      <c r="AP226" s="30">
        <f t="shared" si="135"/>
        <v>23.609121289162623</v>
      </c>
      <c r="AQ226" s="30">
        <f t="shared" si="136"/>
        <v>-29.542425094393248</v>
      </c>
      <c r="AR226" s="31">
        <f t="shared" si="159"/>
        <v>-12.991115098317913</v>
      </c>
      <c r="AS226" s="33">
        <f t="shared" si="160"/>
        <v>-140.9882603821514</v>
      </c>
      <c r="AT226" s="31">
        <f t="shared" si="148"/>
        <v>1.1973591274182934E-9</v>
      </c>
      <c r="AU226" s="31">
        <f t="shared" si="149"/>
        <v>9.5135555194684096E-4</v>
      </c>
      <c r="AV226" s="32">
        <f t="shared" si="150"/>
        <v>-1.3307719038436382E-12</v>
      </c>
      <c r="AW226" s="31">
        <f t="shared" si="151"/>
        <v>-3.171185173447247E-5</v>
      </c>
      <c r="AX226" s="34">
        <f t="shared" si="161"/>
        <v>1.1960283555144497E-9</v>
      </c>
      <c r="AY226" s="35">
        <f t="shared" si="162"/>
        <v>9.1964370021236849E-4</v>
      </c>
      <c r="AZ226" s="10">
        <f t="shared" si="163"/>
        <v>-12.991115097121885</v>
      </c>
      <c r="BA226" s="10">
        <f t="shared" si="164"/>
        <v>-140.98734073845119</v>
      </c>
      <c r="BB226" s="10">
        <f t="shared" si="165"/>
        <v>39.012659261548805</v>
      </c>
      <c r="BC226" s="37"/>
      <c r="BD226" s="46">
        <f t="shared" si="166"/>
        <v>-13</v>
      </c>
      <c r="BE226" s="46">
        <f t="shared" si="167"/>
        <v>-141</v>
      </c>
      <c r="BF226" s="46">
        <f t="shared" si="168"/>
        <v>39</v>
      </c>
    </row>
    <row r="227" spans="22:58" x14ac:dyDescent="0.3">
      <c r="V227" s="29">
        <v>3.23</v>
      </c>
      <c r="W227" s="36">
        <f t="shared" si="152"/>
        <v>16982.436524617446</v>
      </c>
      <c r="X227" s="30">
        <f t="shared" si="137"/>
        <v>3.5218251811136261</v>
      </c>
      <c r="Y227" s="31">
        <f t="shared" si="138"/>
        <v>-30.937377402621866</v>
      </c>
      <c r="Z227" s="31">
        <f t="shared" si="139"/>
        <v>-88.373282607885912</v>
      </c>
      <c r="AA227" s="31">
        <f t="shared" si="140"/>
        <v>1.0453227510320375</v>
      </c>
      <c r="AB227" s="31">
        <f t="shared" si="141"/>
        <v>-27.549382875720628</v>
      </c>
      <c r="AC227" s="31">
        <f t="shared" si="153"/>
        <v>5.3847957574075502E-5</v>
      </c>
      <c r="AD227" s="31">
        <f t="shared" si="142"/>
        <v>0.20175051207850941</v>
      </c>
      <c r="AE227" s="31">
        <f t="shared" si="154"/>
        <v>-26.370175622518627</v>
      </c>
      <c r="AF227" s="31">
        <f t="shared" si="155"/>
        <v>-115.72091497152803</v>
      </c>
      <c r="AG227" s="31">
        <f t="shared" si="134"/>
        <v>92.110410468749379</v>
      </c>
      <c r="AH227" s="31">
        <f t="shared" si="143"/>
        <v>-119.40809334181628</v>
      </c>
      <c r="AI227" s="31">
        <f t="shared" si="144"/>
        <v>-89.999938663644784</v>
      </c>
      <c r="AJ227" s="31">
        <f t="shared" si="156"/>
        <v>47.348730015645728</v>
      </c>
      <c r="AK227" s="31">
        <f t="shared" si="145"/>
        <v>89.754140233728222</v>
      </c>
      <c r="AL227" s="32">
        <f t="shared" si="146"/>
        <v>-0.93451157802661711</v>
      </c>
      <c r="AM227" s="31">
        <f t="shared" si="147"/>
        <v>-26.104106892129327</v>
      </c>
      <c r="AN227" s="31">
        <f t="shared" si="157"/>
        <v>19.116535564552208</v>
      </c>
      <c r="AO227" s="31">
        <f t="shared" si="158"/>
        <v>-26.349905322045888</v>
      </c>
      <c r="AP227" s="30">
        <f t="shared" si="135"/>
        <v>23.609121289162623</v>
      </c>
      <c r="AQ227" s="30">
        <f t="shared" si="136"/>
        <v>-29.542425094393248</v>
      </c>
      <c r="AR227" s="31">
        <f t="shared" si="159"/>
        <v>-13.186943863197044</v>
      </c>
      <c r="AS227" s="33">
        <f t="shared" si="160"/>
        <v>-142.07082029357392</v>
      </c>
      <c r="AT227" s="31">
        <f t="shared" si="148"/>
        <v>1.2537896420980964E-9</v>
      </c>
      <c r="AU227" s="31">
        <f t="shared" si="149"/>
        <v>9.7351546947037381E-4</v>
      </c>
      <c r="AV227" s="32">
        <f t="shared" si="150"/>
        <v>-1.3924888617030583E-12</v>
      </c>
      <c r="AW227" s="31">
        <f t="shared" si="151"/>
        <v>-3.2450515652131769E-5</v>
      </c>
      <c r="AX227" s="34">
        <f t="shared" si="161"/>
        <v>1.2523971532363934E-9</v>
      </c>
      <c r="AY227" s="35">
        <f t="shared" si="162"/>
        <v>9.4106495381824208E-4</v>
      </c>
      <c r="AZ227" s="10">
        <f t="shared" si="163"/>
        <v>-13.186943861944647</v>
      </c>
      <c r="BA227" s="10">
        <f t="shared" si="164"/>
        <v>-142.0698792286201</v>
      </c>
      <c r="BB227" s="10">
        <f t="shared" si="165"/>
        <v>37.930120771379904</v>
      </c>
      <c r="BC227" s="48"/>
      <c r="BD227" s="46">
        <f t="shared" si="166"/>
        <v>-13</v>
      </c>
      <c r="BE227" s="46">
        <f t="shared" si="167"/>
        <v>-142</v>
      </c>
      <c r="BF227" s="46">
        <f t="shared" si="168"/>
        <v>38</v>
      </c>
    </row>
    <row r="228" spans="22:58" x14ac:dyDescent="0.3">
      <c r="V228" s="29">
        <v>3.24</v>
      </c>
      <c r="W228" s="38">
        <f t="shared" si="152"/>
        <v>17378.008287493773</v>
      </c>
      <c r="X228" s="30">
        <f t="shared" si="137"/>
        <v>3.5218251811136261</v>
      </c>
      <c r="Y228" s="31">
        <f t="shared" si="138"/>
        <v>-31.137219881604842</v>
      </c>
      <c r="Z228" s="31">
        <f t="shared" si="139"/>
        <v>-88.41029199468305</v>
      </c>
      <c r="AA228" s="31">
        <f t="shared" si="140"/>
        <v>1.088887589126277</v>
      </c>
      <c r="AB228" s="31">
        <f t="shared" si="141"/>
        <v>-28.093928122776273</v>
      </c>
      <c r="AC228" s="31">
        <f t="shared" si="153"/>
        <v>5.6385717155515857E-5</v>
      </c>
      <c r="AD228" s="31">
        <f t="shared" si="142"/>
        <v>0.20644984498656893</v>
      </c>
      <c r="AE228" s="31">
        <f t="shared" si="154"/>
        <v>-26.526450725647784</v>
      </c>
      <c r="AF228" s="31">
        <f t="shared" si="155"/>
        <v>-116.29777027247276</v>
      </c>
      <c r="AG228" s="31">
        <f t="shared" si="134"/>
        <v>92.110410468749379</v>
      </c>
      <c r="AH228" s="31">
        <f t="shared" si="143"/>
        <v>-119.60809334181606</v>
      </c>
      <c r="AI228" s="31">
        <f t="shared" si="144"/>
        <v>-89.999940059830692</v>
      </c>
      <c r="AJ228" s="31">
        <f t="shared" si="156"/>
        <v>47.548726416532176</v>
      </c>
      <c r="AK228" s="31">
        <f t="shared" si="145"/>
        <v>89.759736618892703</v>
      </c>
      <c r="AL228" s="32">
        <f t="shared" si="146"/>
        <v>-0.97395793480136883</v>
      </c>
      <c r="AM228" s="31">
        <f t="shared" si="147"/>
        <v>-26.629050030340547</v>
      </c>
      <c r="AN228" s="31">
        <f t="shared" si="157"/>
        <v>19.077085608664127</v>
      </c>
      <c r="AO228" s="31">
        <f t="shared" si="158"/>
        <v>-26.869253471278537</v>
      </c>
      <c r="AP228" s="30">
        <f t="shared" si="135"/>
        <v>23.609121289162623</v>
      </c>
      <c r="AQ228" s="30">
        <f t="shared" si="136"/>
        <v>-29.542425094393248</v>
      </c>
      <c r="AR228" s="31">
        <f t="shared" si="159"/>
        <v>-13.382668922214283</v>
      </c>
      <c r="AS228" s="33">
        <f t="shared" si="160"/>
        <v>-143.16702374375129</v>
      </c>
      <c r="AT228" s="31">
        <f t="shared" si="148"/>
        <v>1.3128778432749524E-9</v>
      </c>
      <c r="AU228" s="31">
        <f t="shared" si="149"/>
        <v>9.9619155778142478E-4</v>
      </c>
      <c r="AV228" s="32">
        <f t="shared" si="150"/>
        <v>-1.4580631294286924E-12</v>
      </c>
      <c r="AW228" s="31">
        <f t="shared" si="151"/>
        <v>-3.3206385262723227E-5</v>
      </c>
      <c r="AX228" s="34">
        <f t="shared" si="161"/>
        <v>1.3114197801455237E-9</v>
      </c>
      <c r="AY228" s="35">
        <f t="shared" si="162"/>
        <v>9.6298517251870155E-4</v>
      </c>
      <c r="AZ228" s="10">
        <f t="shared" si="163"/>
        <v>-13.382668920902862</v>
      </c>
      <c r="BA228" s="10">
        <f t="shared" si="164"/>
        <v>-143.16606075857877</v>
      </c>
      <c r="BB228" s="10">
        <f t="shared" si="165"/>
        <v>36.833939241421234</v>
      </c>
      <c r="BC228" s="37"/>
      <c r="BD228" s="46">
        <f t="shared" si="166"/>
        <v>-13</v>
      </c>
      <c r="BE228" s="46">
        <f t="shared" si="167"/>
        <v>-143</v>
      </c>
      <c r="BF228" s="46">
        <f t="shared" si="168"/>
        <v>37</v>
      </c>
    </row>
    <row r="229" spans="22:58" x14ac:dyDescent="0.3">
      <c r="V229" s="29">
        <v>3.25</v>
      </c>
      <c r="W229" s="36">
        <f t="shared" si="152"/>
        <v>17782.794100389245</v>
      </c>
      <c r="X229" s="30">
        <f t="shared" si="137"/>
        <v>3.5218251811136261</v>
      </c>
      <c r="Y229" s="31">
        <f t="shared" si="138"/>
        <v>-31.33706944486779</v>
      </c>
      <c r="Z229" s="31">
        <f t="shared" si="139"/>
        <v>-88.446460227192944</v>
      </c>
      <c r="AA229" s="31">
        <f t="shared" si="140"/>
        <v>1.1340419820186487</v>
      </c>
      <c r="AB229" s="31">
        <f t="shared" si="141"/>
        <v>-28.645495002453529</v>
      </c>
      <c r="AC229" s="31">
        <f t="shared" si="153"/>
        <v>5.9043076072874064E-5</v>
      </c>
      <c r="AD229" s="31">
        <f t="shared" si="142"/>
        <v>0.21125863654384672</v>
      </c>
      <c r="AE229" s="31">
        <f t="shared" si="154"/>
        <v>-26.681143238659441</v>
      </c>
      <c r="AF229" s="31">
        <f t="shared" si="155"/>
        <v>-116.88069659310263</v>
      </c>
      <c r="AG229" s="31">
        <f t="shared" si="134"/>
        <v>92.110410468749379</v>
      </c>
      <c r="AH229" s="31">
        <f t="shared" si="143"/>
        <v>-119.80809334181585</v>
      </c>
      <c r="AI229" s="31">
        <f t="shared" si="144"/>
        <v>-89.999941424235516</v>
      </c>
      <c r="AJ229" s="31">
        <f t="shared" si="156"/>
        <v>47.748722979402622</v>
      </c>
      <c r="AK229" s="31">
        <f t="shared" si="145"/>
        <v>89.765205619208146</v>
      </c>
      <c r="AL229" s="32">
        <f t="shared" si="146"/>
        <v>-1.0148828905756249</v>
      </c>
      <c r="AM229" s="31">
        <f t="shared" si="147"/>
        <v>-27.161273310541816</v>
      </c>
      <c r="AN229" s="31">
        <f t="shared" si="157"/>
        <v>19.036157215760529</v>
      </c>
      <c r="AO229" s="31">
        <f t="shared" si="158"/>
        <v>-27.396009115569186</v>
      </c>
      <c r="AP229" s="30">
        <f t="shared" si="135"/>
        <v>23.609121289162623</v>
      </c>
      <c r="AQ229" s="30">
        <f t="shared" si="136"/>
        <v>-29.542425094393248</v>
      </c>
      <c r="AR229" s="31">
        <f t="shared" si="159"/>
        <v>-13.578289828129538</v>
      </c>
      <c r="AS229" s="33">
        <f t="shared" si="160"/>
        <v>-144.27670570867181</v>
      </c>
      <c r="AT229" s="31">
        <f t="shared" si="148"/>
        <v>1.3747529508293045E-9</v>
      </c>
      <c r="AU229" s="31">
        <f t="shared" si="149"/>
        <v>1.0193958400421389E-3</v>
      </c>
      <c r="AV229" s="32">
        <f t="shared" si="150"/>
        <v>-1.527494707020541E-12</v>
      </c>
      <c r="AW229" s="31">
        <f t="shared" si="151"/>
        <v>-3.3979861338319402E-5</v>
      </c>
      <c r="AX229" s="34">
        <f t="shared" si="161"/>
        <v>1.3732254561222841E-9</v>
      </c>
      <c r="AY229" s="35">
        <f t="shared" si="162"/>
        <v>9.854159787038195E-4</v>
      </c>
      <c r="AZ229" s="10">
        <f t="shared" si="163"/>
        <v>-13.578289826756313</v>
      </c>
      <c r="BA229" s="10">
        <f t="shared" si="164"/>
        <v>-144.27572029269311</v>
      </c>
      <c r="BB229" s="10">
        <f t="shared" si="165"/>
        <v>35.724279707306891</v>
      </c>
      <c r="BC229" s="48"/>
      <c r="BD229" s="46">
        <f t="shared" si="166"/>
        <v>-14</v>
      </c>
      <c r="BE229" s="46">
        <f t="shared" si="167"/>
        <v>-144</v>
      </c>
      <c r="BF229" s="46">
        <f t="shared" si="168"/>
        <v>36</v>
      </c>
    </row>
    <row r="230" spans="22:58" x14ac:dyDescent="0.3">
      <c r="V230" s="29">
        <v>3.26</v>
      </c>
      <c r="W230" s="38">
        <f t="shared" si="152"/>
        <v>18197.008586099833</v>
      </c>
      <c r="X230" s="30">
        <f t="shared" si="137"/>
        <v>3.5218251811136261</v>
      </c>
      <c r="Y230" s="31">
        <f t="shared" si="138"/>
        <v>-31.536925774034572</v>
      </c>
      <c r="Z230" s="31">
        <f t="shared" si="139"/>
        <v>-88.481806366925952</v>
      </c>
      <c r="AA230" s="31">
        <f t="shared" si="140"/>
        <v>1.1808265813082017</v>
      </c>
      <c r="AB230" s="31">
        <f t="shared" si="141"/>
        <v>-29.203966996585372</v>
      </c>
      <c r="AC230" s="31">
        <f t="shared" si="153"/>
        <v>6.1825670712733195E-5</v>
      </c>
      <c r="AD230" s="31">
        <f t="shared" si="142"/>
        <v>0.21617943616413304</v>
      </c>
      <c r="AE230" s="31">
        <f t="shared" si="154"/>
        <v>-26.834212185942029</v>
      </c>
      <c r="AF230" s="31">
        <f t="shared" si="155"/>
        <v>-117.46959392734718</v>
      </c>
      <c r="AG230" s="31">
        <f t="shared" si="134"/>
        <v>92.110410468749379</v>
      </c>
      <c r="AH230" s="31">
        <f t="shared" si="143"/>
        <v>-120.00809334181565</v>
      </c>
      <c r="AI230" s="31">
        <f t="shared" si="144"/>
        <v>-89.999942757582701</v>
      </c>
      <c r="AJ230" s="31">
        <f t="shared" si="156"/>
        <v>47.948719696966833</v>
      </c>
      <c r="AK230" s="31">
        <f t="shared" si="145"/>
        <v>89.770550134012055</v>
      </c>
      <c r="AL230" s="32">
        <f t="shared" si="146"/>
        <v>-1.057327215759357</v>
      </c>
      <c r="AM230" s="31">
        <f t="shared" si="147"/>
        <v>-27.700691482920483</v>
      </c>
      <c r="AN230" s="31">
        <f t="shared" si="157"/>
        <v>18.993709608141202</v>
      </c>
      <c r="AO230" s="31">
        <f t="shared" si="158"/>
        <v>-27.93008410649113</v>
      </c>
      <c r="AP230" s="30">
        <f t="shared" si="135"/>
        <v>23.609121289162623</v>
      </c>
      <c r="AQ230" s="30">
        <f t="shared" si="136"/>
        <v>-29.542425094393248</v>
      </c>
      <c r="AR230" s="31">
        <f t="shared" si="159"/>
        <v>-13.773806383031452</v>
      </c>
      <c r="AS230" s="33">
        <f t="shared" si="160"/>
        <v>-145.39967803383831</v>
      </c>
      <c r="AT230" s="31">
        <f t="shared" si="148"/>
        <v>1.4395441846415904E-9</v>
      </c>
      <c r="AU230" s="31">
        <f t="shared" si="149"/>
        <v>1.0431406194700847E-3</v>
      </c>
      <c r="AV230" s="32">
        <f t="shared" si="150"/>
        <v>-1.600783594478604E-12</v>
      </c>
      <c r="AW230" s="31">
        <f t="shared" si="151"/>
        <v>-3.4771353986173744E-5</v>
      </c>
      <c r="AX230" s="34">
        <f t="shared" si="161"/>
        <v>1.4379434010471118E-9</v>
      </c>
      <c r="AY230" s="35">
        <f t="shared" si="162"/>
        <v>1.008369265483911E-3</v>
      </c>
      <c r="AZ230" s="10">
        <f t="shared" si="163"/>
        <v>-13.773806381593509</v>
      </c>
      <c r="BA230" s="10">
        <f t="shared" si="164"/>
        <v>-145.39866966457282</v>
      </c>
      <c r="BB230" s="10">
        <f t="shared" si="165"/>
        <v>34.601330335427178</v>
      </c>
      <c r="BC230" s="37"/>
      <c r="BD230" s="46">
        <f t="shared" si="166"/>
        <v>-14</v>
      </c>
      <c r="BE230" s="46">
        <f t="shared" si="167"/>
        <v>-145</v>
      </c>
      <c r="BF230" s="46">
        <f t="shared" si="168"/>
        <v>35</v>
      </c>
    </row>
    <row r="231" spans="22:58" x14ac:dyDescent="0.3">
      <c r="V231" s="29">
        <v>3.27</v>
      </c>
      <c r="W231" s="36">
        <f t="shared" si="152"/>
        <v>18620.871366628686</v>
      </c>
      <c r="X231" s="30">
        <f t="shared" si="137"/>
        <v>3.5218251811136261</v>
      </c>
      <c r="Y231" s="31">
        <f t="shared" si="138"/>
        <v>-31.736788565017108</v>
      </c>
      <c r="Z231" s="31">
        <f t="shared" si="139"/>
        <v>-88.516349047197124</v>
      </c>
      <c r="AA231" s="31">
        <f t="shared" si="140"/>
        <v>1.2292818235819338</v>
      </c>
      <c r="AB231" s="31">
        <f t="shared" si="141"/>
        <v>-29.769215700398401</v>
      </c>
      <c r="AC231" s="31">
        <f t="shared" si="153"/>
        <v>6.4739403088574053E-5</v>
      </c>
      <c r="AD231" s="31">
        <f t="shared" si="142"/>
        <v>0.22121485262998483</v>
      </c>
      <c r="AE231" s="31">
        <f t="shared" si="154"/>
        <v>-26.985616820918455</v>
      </c>
      <c r="AF231" s="31">
        <f t="shared" si="155"/>
        <v>-118.06434989496555</v>
      </c>
      <c r="AG231" s="31">
        <f t="shared" si="134"/>
        <v>92.110410468749379</v>
      </c>
      <c r="AH231" s="31">
        <f t="shared" si="143"/>
        <v>-120.20809334181544</v>
      </c>
      <c r="AI231" s="31">
        <f t="shared" si="144"/>
        <v>-89.99994406057921</v>
      </c>
      <c r="AJ231" s="31">
        <f t="shared" si="156"/>
        <v>48.148716562262699</v>
      </c>
      <c r="AK231" s="31">
        <f t="shared" si="145"/>
        <v>89.775772996664728</v>
      </c>
      <c r="AL231" s="32">
        <f t="shared" si="146"/>
        <v>-1.1013317129195668</v>
      </c>
      <c r="AM231" s="31">
        <f t="shared" si="147"/>
        <v>-28.247208012777914</v>
      </c>
      <c r="AN231" s="31">
        <f t="shared" si="157"/>
        <v>18.949701976277069</v>
      </c>
      <c r="AO231" s="31">
        <f t="shared" si="158"/>
        <v>-28.471379076692397</v>
      </c>
      <c r="AP231" s="30">
        <f t="shared" si="135"/>
        <v>23.609121289162623</v>
      </c>
      <c r="AQ231" s="30">
        <f t="shared" si="136"/>
        <v>-29.542425094393248</v>
      </c>
      <c r="AR231" s="31">
        <f t="shared" si="159"/>
        <v>-13.969218649872012</v>
      </c>
      <c r="AS231" s="33">
        <f t="shared" si="160"/>
        <v>-146.53572897165793</v>
      </c>
      <c r="AT231" s="31">
        <f t="shared" si="148"/>
        <v>1.5073865505570384E-9</v>
      </c>
      <c r="AU231" s="31">
        <f t="shared" si="149"/>
        <v>1.0674384858615849E-3</v>
      </c>
      <c r="AV231" s="32">
        <f t="shared" si="150"/>
        <v>-1.6740724819366677E-12</v>
      </c>
      <c r="AW231" s="31">
        <f t="shared" si="151"/>
        <v>-3.5581282866164875E-5</v>
      </c>
      <c r="AX231" s="34">
        <f t="shared" si="161"/>
        <v>1.5057124780751018E-9</v>
      </c>
      <c r="AY231" s="35">
        <f t="shared" si="162"/>
        <v>1.0318572029954199E-3</v>
      </c>
      <c r="AZ231" s="10">
        <f t="shared" si="163"/>
        <v>-13.969218648366299</v>
      </c>
      <c r="BA231" s="10">
        <f t="shared" si="164"/>
        <v>-146.53469711445493</v>
      </c>
      <c r="BB231" s="10">
        <f t="shared" si="165"/>
        <v>33.465302885545071</v>
      </c>
      <c r="BC231" s="48"/>
      <c r="BD231" s="46">
        <f t="shared" si="166"/>
        <v>-14</v>
      </c>
      <c r="BE231" s="46">
        <f t="shared" si="167"/>
        <v>-147</v>
      </c>
      <c r="BF231" s="46">
        <f t="shared" si="168"/>
        <v>33</v>
      </c>
    </row>
    <row r="232" spans="22:58" x14ac:dyDescent="0.3">
      <c r="V232" s="29">
        <v>3.28</v>
      </c>
      <c r="W232" s="38">
        <f t="shared" si="152"/>
        <v>19054.607179632483</v>
      </c>
      <c r="X232" s="30">
        <f t="shared" si="137"/>
        <v>3.5218251811136261</v>
      </c>
      <c r="Y232" s="31">
        <f t="shared" si="138"/>
        <v>-31.936657527375914</v>
      </c>
      <c r="Z232" s="31">
        <f t="shared" si="139"/>
        <v>-88.550106482493817</v>
      </c>
      <c r="AA232" s="31">
        <f t="shared" si="140"/>
        <v>1.2794478318007272</v>
      </c>
      <c r="AB232" s="31">
        <f t="shared" si="141"/>
        <v>-30.341100665405907</v>
      </c>
      <c r="AC232" s="31">
        <f t="shared" si="153"/>
        <v>6.7790453346707423E-5</v>
      </c>
      <c r="AD232" s="31">
        <f t="shared" si="142"/>
        <v>0.22636755547454818</v>
      </c>
      <c r="AE232" s="31">
        <f t="shared" si="154"/>
        <v>-27.135316724008213</v>
      </c>
      <c r="AF232" s="31">
        <f t="shared" si="155"/>
        <v>-118.66483959242517</v>
      </c>
      <c r="AG232" s="31">
        <f t="shared" si="134"/>
        <v>92.110410468749379</v>
      </c>
      <c r="AH232" s="31">
        <f t="shared" si="143"/>
        <v>-120.40809334181526</v>
      </c>
      <c r="AI232" s="31">
        <f t="shared" si="144"/>
        <v>-89.999945333915889</v>
      </c>
      <c r="AJ232" s="31">
        <f t="shared" si="156"/>
        <v>48.348713568641358</v>
      </c>
      <c r="AK232" s="31">
        <f t="shared" si="145"/>
        <v>89.780876976049626</v>
      </c>
      <c r="AL232" s="32">
        <f t="shared" si="146"/>
        <v>-1.1469371297323923</v>
      </c>
      <c r="AM232" s="31">
        <f t="shared" si="147"/>
        <v>-28.800714832214016</v>
      </c>
      <c r="AN232" s="31">
        <f t="shared" si="157"/>
        <v>18.904093565843084</v>
      </c>
      <c r="AO232" s="31">
        <f t="shared" si="158"/>
        <v>-29.019783190080279</v>
      </c>
      <c r="AP232" s="30">
        <f t="shared" si="135"/>
        <v>23.609121289162623</v>
      </c>
      <c r="AQ232" s="30">
        <f t="shared" si="136"/>
        <v>-29.542425094393248</v>
      </c>
      <c r="AR232" s="31">
        <f t="shared" si="159"/>
        <v>-14.164526963395755</v>
      </c>
      <c r="AS232" s="33">
        <f t="shared" si="160"/>
        <v>-147.68462278250544</v>
      </c>
      <c r="AT232" s="31">
        <f t="shared" si="148"/>
        <v>1.5784266263504669E-9</v>
      </c>
      <c r="AU232" s="31">
        <f t="shared" si="149"/>
        <v>1.0923023222669827E-3</v>
      </c>
      <c r="AV232" s="32">
        <f t="shared" si="150"/>
        <v>-1.7550759891271599E-12</v>
      </c>
      <c r="AW232" s="31">
        <f t="shared" si="151"/>
        <v>-3.6410077413305562E-5</v>
      </c>
      <c r="AX232" s="34">
        <f t="shared" si="161"/>
        <v>1.5766715503613398E-9</v>
      </c>
      <c r="AY232" s="35">
        <f t="shared" si="162"/>
        <v>1.0558922448536772E-3</v>
      </c>
      <c r="AZ232" s="10">
        <f t="shared" si="163"/>
        <v>-14.164526961819083</v>
      </c>
      <c r="BA232" s="10">
        <f t="shared" si="164"/>
        <v>-147.68356689026058</v>
      </c>
      <c r="BB232" s="10">
        <f t="shared" si="165"/>
        <v>32.316433109739421</v>
      </c>
      <c r="BC232" s="37"/>
      <c r="BD232" s="46">
        <f t="shared" si="166"/>
        <v>-14</v>
      </c>
      <c r="BE232" s="46">
        <f t="shared" si="167"/>
        <v>-148</v>
      </c>
      <c r="BF232" s="46">
        <f t="shared" si="168"/>
        <v>32</v>
      </c>
    </row>
    <row r="233" spans="22:58" x14ac:dyDescent="0.3">
      <c r="V233" s="29">
        <v>3.29</v>
      </c>
      <c r="W233" s="38">
        <f t="shared" ref="W233:W296" si="169">10*10^V233</f>
        <v>19498.445997580464</v>
      </c>
      <c r="X233" s="30">
        <f t="shared" si="137"/>
        <v>3.5218251811136261</v>
      </c>
      <c r="Y233" s="31">
        <f t="shared" ref="Y233:Y296" si="170">20*LOG(1/SQRT((W233/fp)^2+1))</f>
        <v>-32.136532383709152</v>
      </c>
      <c r="Z233" s="31">
        <f t="shared" ref="Z233:Z296" si="171">-180/PI()*ATAN(W233/fp)</f>
        <v>-88.583096477655317</v>
      </c>
      <c r="AA233" s="31">
        <f t="shared" ref="AA233:AA296" si="172">20*LOG(SQRT((W233/fzRHP)^2+1))</f>
        <v>1.3313643129911021</v>
      </c>
      <c r="AB233" s="31">
        <f t="shared" ref="AB233:AB296" si="173">-180/PI()*ATAN(W233/fzRHP)</f>
        <v>-30.919469281595859</v>
      </c>
      <c r="AC233" s="31">
        <f t="shared" ref="AC233:AC296" si="174">20*LOG(SQRT((W233/fzESR)^2+1))</f>
        <v>7.0985292873811871E-5</v>
      </c>
      <c r="AD233" s="31">
        <f t="shared" ref="AD233:AD296" si="175">180/PI()*ATAN(W233/fzESR)</f>
        <v>0.23164027639549592</v>
      </c>
      <c r="AE233" s="31">
        <f t="shared" ref="AE233:AE296" si="176">X233+Y233+AA233+AC233</f>
        <v>-27.283271904311551</v>
      </c>
      <c r="AF233" s="31">
        <f t="shared" ref="AF233:AF296" si="177">Z233+AB233+AD233</f>
        <v>-119.27092548285569</v>
      </c>
      <c r="AG233" s="31">
        <f t="shared" si="134"/>
        <v>92.110410468749379</v>
      </c>
      <c r="AH233" s="31">
        <f t="shared" ref="AH233:AH296" si="178">20*LOG(1/SQRT((W233/fp_comp1)^2+1))</f>
        <v>-120.60809334181508</v>
      </c>
      <c r="AI233" s="31">
        <f t="shared" ref="AI233:AI296" si="179">-180/PI()*ATAN(W233/fp_comp1)</f>
        <v>-89.999946578267881</v>
      </c>
      <c r="AJ233" s="31">
        <f t="shared" ref="AJ233:AJ296" si="180">20*LOG(SQRT((W233/fz_comp)^2+1))</f>
        <v>48.548710709753266</v>
      </c>
      <c r="AK233" s="31">
        <f t="shared" ref="AK233:AK296" si="181">180/PI()*ATAN(W233/fz_comp)</f>
        <v>89.785864778040008</v>
      </c>
      <c r="AL233" s="32">
        <f t="shared" ref="AL233:AL296" si="182">20*LOG(1/SQRT((W233/fp_comp2)^2+1))</f>
        <v>-1.1941840674673154</v>
      </c>
      <c r="AM233" s="31">
        <f t="shared" ref="AM233:AM296" si="183">-180/PI()*ATAN(W233/fp_comp2)</f>
        <v>-29.361092122619254</v>
      </c>
      <c r="AN233" s="31">
        <f t="shared" ref="AN233:AN296" si="184">AG233+AH233+AJ233+AL233</f>
        <v>18.856843769220252</v>
      </c>
      <c r="AO233" s="31">
        <f t="shared" ref="AO233:AO296" si="185">AI233+AK233+AM233</f>
        <v>-29.575173922847128</v>
      </c>
      <c r="AP233" s="30">
        <f t="shared" si="135"/>
        <v>23.609121289162623</v>
      </c>
      <c r="AQ233" s="30">
        <f t="shared" si="136"/>
        <v>-29.542425094393248</v>
      </c>
      <c r="AR233" s="31">
        <f t="shared" ref="AR233:AR296" si="186">AE233+AN233+AP233+AQ233</f>
        <v>-14.359731940321925</v>
      </c>
      <c r="AS233" s="33">
        <f t="shared" ref="AS233:AS296" si="187">AF233+AO233</f>
        <v>-148.84609940570283</v>
      </c>
      <c r="AT233" s="31">
        <f t="shared" ref="AT233:AT296" si="188">20*LOG(SQRT((W233/fz_ff)^2+1))</f>
        <v>1.6528167757614835E-9</v>
      </c>
      <c r="AU233" s="31">
        <f t="shared" ref="AU233:AU296" si="189">180/PI()*ATAN(W233/fz_ff)</f>
        <v>1.1177453118214155E-3</v>
      </c>
      <c r="AV233" s="32">
        <f t="shared" ref="AV233:AV296" si="190">20*LOG(1/SQRT((W233/fp_ff)^2+1))</f>
        <v>-1.8360794963176525E-12</v>
      </c>
      <c r="AW233" s="31">
        <f t="shared" ref="AW233:AW296" si="191">-180/PI()*ATAN(W233/fp_ff)</f>
        <v>-3.725817706543511E-5</v>
      </c>
      <c r="AX233" s="34">
        <f t="shared" ref="AX233:AX296" si="192">AT233+AV233</f>
        <v>1.6509806962651658E-9</v>
      </c>
      <c r="AY233" s="35">
        <f t="shared" ref="AY233:AY296" si="193">AU233+AW233</f>
        <v>1.0804871347559804E-3</v>
      </c>
      <c r="AZ233" s="10">
        <f t="shared" ref="AZ233:AZ296" si="194">AR233+AX233</f>
        <v>-14.359731938670944</v>
      </c>
      <c r="BA233" s="10">
        <f t="shared" ref="BA233:BA296" si="195">AS233+AY233</f>
        <v>-148.84501891856809</v>
      </c>
      <c r="BB233" s="10">
        <f t="shared" ref="BB233:BB296" si="196">BA233+180</f>
        <v>31.154981081431913</v>
      </c>
      <c r="BC233" s="37"/>
      <c r="BD233" s="46">
        <f t="shared" ref="BD233:BD296" si="197">ROUND(AZ233,0)</f>
        <v>-14</v>
      </c>
      <c r="BE233" s="46">
        <f t="shared" ref="BE233:BE296" si="198">ROUND(BA233,0)</f>
        <v>-149</v>
      </c>
      <c r="BF233" s="46">
        <f t="shared" ref="BF233:BF296" si="199">ROUND(BB233,0)</f>
        <v>31</v>
      </c>
    </row>
    <row r="234" spans="22:58" x14ac:dyDescent="0.3">
      <c r="V234" s="29">
        <v>3.3</v>
      </c>
      <c r="W234" s="36">
        <f t="shared" si="169"/>
        <v>19952.623149688803</v>
      </c>
      <c r="X234" s="30">
        <f t="shared" si="137"/>
        <v>3.5218251811136261</v>
      </c>
      <c r="Y234" s="31">
        <f t="shared" si="170"/>
        <v>-32.336412869068845</v>
      </c>
      <c r="Z234" s="31">
        <f t="shared" si="171"/>
        <v>-88.615336436866954</v>
      </c>
      <c r="AA234" s="31">
        <f t="shared" si="172"/>
        <v>1.3850704526249058</v>
      </c>
      <c r="AB234" s="31">
        <f t="shared" si="173"/>
        <v>-31.504156701867572</v>
      </c>
      <c r="AC234" s="31">
        <f t="shared" si="174"/>
        <v>7.4330698031136935E-5</v>
      </c>
      <c r="AD234" s="31">
        <f t="shared" si="175"/>
        <v>0.23703581070181687</v>
      </c>
      <c r="AE234" s="31">
        <f t="shared" si="176"/>
        <v>-27.429442904632282</v>
      </c>
      <c r="AF234" s="31">
        <f t="shared" si="177"/>
        <v>-119.88245732803271</v>
      </c>
      <c r="AG234" s="31">
        <f t="shared" si="134"/>
        <v>92.110410468749379</v>
      </c>
      <c r="AH234" s="31">
        <f t="shared" si="178"/>
        <v>-120.80809334181492</v>
      </c>
      <c r="AI234" s="31">
        <f t="shared" si="179"/>
        <v>-89.999947794294968</v>
      </c>
      <c r="AJ234" s="31">
        <f t="shared" si="180"/>
        <v>48.748707979534558</v>
      </c>
      <c r="AK234" s="31">
        <f t="shared" si="181"/>
        <v>89.790739046931932</v>
      </c>
      <c r="AL234" s="32">
        <f t="shared" si="182"/>
        <v>-1.2431128852432334</v>
      </c>
      <c r="AM234" s="31">
        <f t="shared" si="183"/>
        <v>-29.928208131139513</v>
      </c>
      <c r="AN234" s="31">
        <f t="shared" si="184"/>
        <v>18.807912221225777</v>
      </c>
      <c r="AO234" s="31">
        <f t="shared" si="185"/>
        <v>-30.137416878502549</v>
      </c>
      <c r="AP234" s="30">
        <f t="shared" si="135"/>
        <v>23.609121289162623</v>
      </c>
      <c r="AQ234" s="30">
        <f t="shared" si="136"/>
        <v>-29.542425094393248</v>
      </c>
      <c r="AR234" s="31">
        <f t="shared" si="186"/>
        <v>-14.55483448863713</v>
      </c>
      <c r="AS234" s="33">
        <f t="shared" si="187"/>
        <v>-150.01987420653526</v>
      </c>
      <c r="AT234" s="31">
        <f t="shared" si="188"/>
        <v>1.730713219839553E-9</v>
      </c>
      <c r="AU234" s="31">
        <f t="shared" si="189"/>
        <v>1.1437809447346825E-3</v>
      </c>
      <c r="AV234" s="32">
        <f t="shared" si="190"/>
        <v>-1.9228689683074671E-12</v>
      </c>
      <c r="AW234" s="31">
        <f t="shared" si="191"/>
        <v>-3.8126031496214999E-5</v>
      </c>
      <c r="AX234" s="34">
        <f t="shared" si="192"/>
        <v>1.7287903508712454E-9</v>
      </c>
      <c r="AY234" s="35">
        <f t="shared" si="193"/>
        <v>1.1056549132384675E-3</v>
      </c>
      <c r="AZ234" s="10">
        <f t="shared" si="194"/>
        <v>-14.554834486908341</v>
      </c>
      <c r="BA234" s="10">
        <f t="shared" si="195"/>
        <v>-150.01876855162203</v>
      </c>
      <c r="BB234" s="10">
        <f t="shared" si="196"/>
        <v>29.981231448377969</v>
      </c>
      <c r="BC234" s="48"/>
      <c r="BD234" s="46">
        <f t="shared" si="197"/>
        <v>-15</v>
      </c>
      <c r="BE234" s="46">
        <f t="shared" si="198"/>
        <v>-150</v>
      </c>
      <c r="BF234" s="46">
        <f t="shared" si="199"/>
        <v>30</v>
      </c>
    </row>
    <row r="235" spans="22:58" x14ac:dyDescent="0.3">
      <c r="V235" s="29">
        <v>3.31</v>
      </c>
      <c r="W235" s="38">
        <f t="shared" si="169"/>
        <v>20417.379446695319</v>
      </c>
      <c r="X235" s="30">
        <f t="shared" si="137"/>
        <v>3.5218251811136261</v>
      </c>
      <c r="Y235" s="31">
        <f t="shared" si="170"/>
        <v>-32.536298730403111</v>
      </c>
      <c r="Z235" s="31">
        <f t="shared" si="171"/>
        <v>-88.646843372471508</v>
      </c>
      <c r="AA235" s="31">
        <f t="shared" si="172"/>
        <v>1.4406048061221364</v>
      </c>
      <c r="AB235" s="31">
        <f t="shared" si="173"/>
        <v>-32.094985811519507</v>
      </c>
      <c r="AC235" s="31">
        <f t="shared" si="174"/>
        <v>7.7833764513428677E-5</v>
      </c>
      <c r="AD235" s="31">
        <f t="shared" si="175"/>
        <v>0.24255701879422001</v>
      </c>
      <c r="AE235" s="31">
        <f t="shared" si="176"/>
        <v>-27.573790909402835</v>
      </c>
      <c r="AF235" s="31">
        <f t="shared" si="177"/>
        <v>-120.4992721651968</v>
      </c>
      <c r="AG235" s="31">
        <f t="shared" si="134"/>
        <v>92.110410468749379</v>
      </c>
      <c r="AH235" s="31">
        <f t="shared" si="178"/>
        <v>-121.00809334181476</v>
      </c>
      <c r="AI235" s="31">
        <f t="shared" si="179"/>
        <v>-89.999948982641897</v>
      </c>
      <c r="AJ235" s="31">
        <f t="shared" si="180"/>
        <v>48.94870537219434</v>
      </c>
      <c r="AK235" s="31">
        <f t="shared" si="181"/>
        <v>89.7955023668449</v>
      </c>
      <c r="AL235" s="32">
        <f t="shared" si="182"/>
        <v>-1.2937636003477071</v>
      </c>
      <c r="AM235" s="31">
        <f t="shared" si="183"/>
        <v>-30.501919024234901</v>
      </c>
      <c r="AN235" s="31">
        <f t="shared" si="184"/>
        <v>18.757258898781256</v>
      </c>
      <c r="AO235" s="31">
        <f t="shared" si="185"/>
        <v>-30.706365640031898</v>
      </c>
      <c r="AP235" s="30">
        <f t="shared" si="135"/>
        <v>23.609121289162623</v>
      </c>
      <c r="AQ235" s="30">
        <f t="shared" si="136"/>
        <v>-29.542425094393248</v>
      </c>
      <c r="AR235" s="31">
        <f t="shared" si="186"/>
        <v>-14.749835815852204</v>
      </c>
      <c r="AS235" s="33">
        <f t="shared" si="187"/>
        <v>-151.20563780522869</v>
      </c>
      <c r="AT235" s="31">
        <f t="shared" si="188"/>
        <v>1.8122779655989282E-9</v>
      </c>
      <c r="AU235" s="31">
        <f t="shared" si="189"/>
        <v>1.1704230254439348E-3</v>
      </c>
      <c r="AV235" s="32">
        <f t="shared" si="190"/>
        <v>-2.0135157501634967E-12</v>
      </c>
      <c r="AW235" s="31">
        <f t="shared" si="191"/>
        <v>-3.9014100853551885E-5</v>
      </c>
      <c r="AX235" s="34">
        <f t="shared" si="192"/>
        <v>1.8102644498487648E-9</v>
      </c>
      <c r="AY235" s="35">
        <f t="shared" si="193"/>
        <v>1.131408924590383E-3</v>
      </c>
      <c r="AZ235" s="10">
        <f t="shared" si="194"/>
        <v>-14.749835814041941</v>
      </c>
      <c r="BA235" s="10">
        <f t="shared" si="195"/>
        <v>-151.20450639630411</v>
      </c>
      <c r="BB235" s="10">
        <f t="shared" si="196"/>
        <v>28.795493603695888</v>
      </c>
      <c r="BC235" s="37"/>
      <c r="BD235" s="46">
        <f t="shared" si="197"/>
        <v>-15</v>
      </c>
      <c r="BE235" s="46">
        <f t="shared" si="198"/>
        <v>-151</v>
      </c>
      <c r="BF235" s="46">
        <f t="shared" si="199"/>
        <v>29</v>
      </c>
    </row>
    <row r="236" spans="22:58" x14ac:dyDescent="0.3">
      <c r="V236" s="29">
        <v>3.32</v>
      </c>
      <c r="W236" s="38">
        <f t="shared" si="169"/>
        <v>20892.961308540398</v>
      </c>
      <c r="X236" s="30">
        <f t="shared" si="137"/>
        <v>3.5218251811136261</v>
      </c>
      <c r="Y236" s="31">
        <f t="shared" si="170"/>
        <v>-32.736189726023227</v>
      </c>
      <c r="Z236" s="31">
        <f t="shared" si="171"/>
        <v>-88.677633913600616</v>
      </c>
      <c r="AA236" s="31">
        <f t="shared" si="172"/>
        <v>1.4980051879640799</v>
      </c>
      <c r="AB236" s="31">
        <f t="shared" si="173"/>
        <v>-32.691767245395567</v>
      </c>
      <c r="AC236" s="31">
        <f t="shared" si="174"/>
        <v>8.1501922405850883E-5</v>
      </c>
      <c r="AD236" s="31">
        <f t="shared" si="175"/>
        <v>0.2482068276799273</v>
      </c>
      <c r="AE236" s="31">
        <f t="shared" si="176"/>
        <v>-27.716277855023115</v>
      </c>
      <c r="AF236" s="31">
        <f t="shared" si="177"/>
        <v>-121.12119433131626</v>
      </c>
      <c r="AG236" s="31">
        <f t="shared" si="134"/>
        <v>92.110410468749379</v>
      </c>
      <c r="AH236" s="31">
        <f t="shared" si="178"/>
        <v>-121.20809334181459</v>
      </c>
      <c r="AI236" s="31">
        <f t="shared" si="179"/>
        <v>-89.999950143938747</v>
      </c>
      <c r="AJ236" s="31">
        <f t="shared" si="180"/>
        <v>49.148702882202294</v>
      </c>
      <c r="AK236" s="31">
        <f t="shared" si="181"/>
        <v>89.800157263090668</v>
      </c>
      <c r="AL236" s="32">
        <f t="shared" si="182"/>
        <v>-1.3461757849633154</v>
      </c>
      <c r="AM236" s="31">
        <f t="shared" si="183"/>
        <v>-31.082068781370587</v>
      </c>
      <c r="AN236" s="31">
        <f t="shared" si="184"/>
        <v>18.704844224173769</v>
      </c>
      <c r="AO236" s="31">
        <f t="shared" si="185"/>
        <v>-31.281861662218667</v>
      </c>
      <c r="AP236" s="30">
        <f t="shared" si="135"/>
        <v>23.609121289162623</v>
      </c>
      <c r="AQ236" s="30">
        <f t="shared" si="136"/>
        <v>-29.542425094393248</v>
      </c>
      <c r="AR236" s="31">
        <f t="shared" si="186"/>
        <v>-14.944737436079972</v>
      </c>
      <c r="AS236" s="33">
        <f t="shared" si="187"/>
        <v>-152.40305599353493</v>
      </c>
      <c r="AT236" s="31">
        <f t="shared" si="188"/>
        <v>1.8976884492933121E-9</v>
      </c>
      <c r="AU236" s="31">
        <f t="shared" si="189"/>
        <v>1.1976856799329645E-3</v>
      </c>
      <c r="AV236" s="32">
        <f t="shared" si="190"/>
        <v>-2.1099484968188486E-12</v>
      </c>
      <c r="AW236" s="31">
        <f t="shared" si="191"/>
        <v>-3.9922856003573906E-5</v>
      </c>
      <c r="AX236" s="34">
        <f t="shared" si="192"/>
        <v>1.8955785007964932E-9</v>
      </c>
      <c r="AY236" s="35">
        <f t="shared" si="193"/>
        <v>1.1577628239293905E-3</v>
      </c>
      <c r="AZ236" s="10">
        <f t="shared" si="194"/>
        <v>-14.944737434184393</v>
      </c>
      <c r="BA236" s="10">
        <f t="shared" si="195"/>
        <v>-152.401898230711</v>
      </c>
      <c r="BB236" s="10">
        <f t="shared" si="196"/>
        <v>27.598101769289002</v>
      </c>
      <c r="BC236" s="37"/>
      <c r="BD236" s="46">
        <f t="shared" si="197"/>
        <v>-15</v>
      </c>
      <c r="BE236" s="46">
        <f t="shared" si="198"/>
        <v>-152</v>
      </c>
      <c r="BF236" s="46">
        <f t="shared" si="199"/>
        <v>28</v>
      </c>
    </row>
    <row r="237" spans="22:58" x14ac:dyDescent="0.3">
      <c r="V237" s="29">
        <v>3.33</v>
      </c>
      <c r="W237" s="36">
        <f t="shared" si="169"/>
        <v>21379.620895022344</v>
      </c>
      <c r="X237" s="30">
        <f t="shared" si="137"/>
        <v>3.5218251811136261</v>
      </c>
      <c r="Y237" s="31">
        <f t="shared" si="170"/>
        <v>-32.936085625094556</v>
      </c>
      <c r="Z237" s="31">
        <f t="shared" si="171"/>
        <v>-88.707724314628805</v>
      </c>
      <c r="AA237" s="31">
        <f t="shared" si="172"/>
        <v>1.5573085589545099</v>
      </c>
      <c r="AB237" s="31">
        <f t="shared" si="173"/>
        <v>-33.294299455059935</v>
      </c>
      <c r="AC237" s="31">
        <f t="shared" si="174"/>
        <v>8.534295193117028E-5</v>
      </c>
      <c r="AD237" s="31">
        <f t="shared" si="175"/>
        <v>0.25398823252265557</v>
      </c>
      <c r="AE237" s="31">
        <f t="shared" si="176"/>
        <v>-27.856866542074489</v>
      </c>
      <c r="AF237" s="31">
        <f t="shared" si="177"/>
        <v>-121.74803553716609</v>
      </c>
      <c r="AG237" s="31">
        <f t="shared" si="134"/>
        <v>92.110410468749379</v>
      </c>
      <c r="AH237" s="31">
        <f t="shared" si="178"/>
        <v>-121.40809334181446</v>
      </c>
      <c r="AI237" s="31">
        <f t="shared" si="179"/>
        <v>-89.999951278801248</v>
      </c>
      <c r="AJ237" s="31">
        <f t="shared" si="180"/>
        <v>49.348700504277041</v>
      </c>
      <c r="AK237" s="31">
        <f t="shared" si="181"/>
        <v>89.804706203510918</v>
      </c>
      <c r="AL237" s="32">
        <f t="shared" si="182"/>
        <v>-1.4003884596982088</v>
      </c>
      <c r="AM237" s="31">
        <f t="shared" si="183"/>
        <v>-31.668489131756388</v>
      </c>
      <c r="AN237" s="31">
        <f t="shared" si="184"/>
        <v>18.650629171513746</v>
      </c>
      <c r="AO237" s="31">
        <f t="shared" si="185"/>
        <v>-31.863734207046718</v>
      </c>
      <c r="AP237" s="30">
        <f t="shared" si="135"/>
        <v>23.609121289162623</v>
      </c>
      <c r="AQ237" s="30">
        <f t="shared" si="136"/>
        <v>-29.542425094393248</v>
      </c>
      <c r="AR237" s="31">
        <f t="shared" si="186"/>
        <v>-15.139541175791368</v>
      </c>
      <c r="AS237" s="33">
        <f t="shared" si="187"/>
        <v>-153.61176974421281</v>
      </c>
      <c r="AT237" s="31">
        <f t="shared" si="188"/>
        <v>1.9871240358313301E-9</v>
      </c>
      <c r="AU237" s="31">
        <f t="shared" si="189"/>
        <v>1.225583363222001E-3</v>
      </c>
      <c r="AV237" s="32">
        <f t="shared" si="190"/>
        <v>-2.208309898407308E-12</v>
      </c>
      <c r="AW237" s="31">
        <f t="shared" si="191"/>
        <v>-4.0852778780290542E-5</v>
      </c>
      <c r="AX237" s="34">
        <f t="shared" si="192"/>
        <v>1.9849157259329229E-9</v>
      </c>
      <c r="AY237" s="35">
        <f t="shared" si="193"/>
        <v>1.1847305844417105E-3</v>
      </c>
      <c r="AZ237" s="10">
        <f t="shared" si="194"/>
        <v>-15.139541173806453</v>
      </c>
      <c r="BA237" s="10">
        <f t="shared" si="195"/>
        <v>-153.61058501362837</v>
      </c>
      <c r="BB237" s="10">
        <f t="shared" si="196"/>
        <v>26.389414986371634</v>
      </c>
      <c r="BC237" s="48"/>
      <c r="BD237" s="46">
        <f t="shared" si="197"/>
        <v>-15</v>
      </c>
      <c r="BE237" s="46">
        <f t="shared" si="198"/>
        <v>-154</v>
      </c>
      <c r="BF237" s="46">
        <f t="shared" si="199"/>
        <v>26</v>
      </c>
    </row>
    <row r="238" spans="22:58" x14ac:dyDescent="0.3">
      <c r="V238" s="29">
        <v>3.34</v>
      </c>
      <c r="W238" s="38">
        <f t="shared" si="169"/>
        <v>21877.616239495528</v>
      </c>
      <c r="X238" s="30">
        <f t="shared" si="137"/>
        <v>3.5218251811136261</v>
      </c>
      <c r="Y238" s="31">
        <f t="shared" si="170"/>
        <v>-33.135986207150033</v>
      </c>
      <c r="Z238" s="31">
        <f t="shared" si="171"/>
        <v>-88.737130463452957</v>
      </c>
      <c r="AA238" s="31">
        <f t="shared" si="172"/>
        <v>1.6185509122144246</v>
      </c>
      <c r="AB238" s="31">
        <f t="shared" si="173"/>
        <v>-33.902368828087532</v>
      </c>
      <c r="AC238" s="31">
        <f t="shared" si="174"/>
        <v>8.9364999962404133E-5</v>
      </c>
      <c r="AD238" s="31">
        <f t="shared" si="175"/>
        <v>0.25990429822858924</v>
      </c>
      <c r="AE238" s="31">
        <f t="shared" si="176"/>
        <v>-27.99552074882202</v>
      </c>
      <c r="AF238" s="31">
        <f t="shared" si="177"/>
        <v>-122.3795949933119</v>
      </c>
      <c r="AG238" s="31">
        <f t="shared" si="134"/>
        <v>92.110410468749379</v>
      </c>
      <c r="AH238" s="31">
        <f t="shared" si="178"/>
        <v>-121.6080933418143</v>
      </c>
      <c r="AI238" s="31">
        <f t="shared" si="179"/>
        <v>-89.999952387831129</v>
      </c>
      <c r="AJ238" s="31">
        <f t="shared" si="180"/>
        <v>49.548698233374814</v>
      </c>
      <c r="AK238" s="31">
        <f t="shared" si="181"/>
        <v>89.809151599784528</v>
      </c>
      <c r="AL238" s="32">
        <f t="shared" si="182"/>
        <v>-1.4564399843705282</v>
      </c>
      <c r="AM238" s="31">
        <f t="shared" si="183"/>
        <v>-32.260999536886132</v>
      </c>
      <c r="AN238" s="31">
        <f t="shared" si="184"/>
        <v>18.594575375939367</v>
      </c>
      <c r="AO238" s="31">
        <f t="shared" si="185"/>
        <v>-32.451800324932734</v>
      </c>
      <c r="AP238" s="30">
        <f t="shared" si="135"/>
        <v>23.609121289162623</v>
      </c>
      <c r="AQ238" s="30">
        <f t="shared" si="136"/>
        <v>-29.542425094393248</v>
      </c>
      <c r="AR238" s="31">
        <f t="shared" si="186"/>
        <v>-15.334249178113279</v>
      </c>
      <c r="AS238" s="33">
        <f t="shared" si="187"/>
        <v>-154.83139531824463</v>
      </c>
      <c r="AT238" s="31">
        <f t="shared" si="188"/>
        <v>2.0807737333962563E-9</v>
      </c>
      <c r="AU238" s="31">
        <f t="shared" si="189"/>
        <v>1.2541308670319358E-3</v>
      </c>
      <c r="AV238" s="32">
        <f t="shared" si="190"/>
        <v>-2.3105286098619836E-12</v>
      </c>
      <c r="AW238" s="31">
        <f t="shared" si="191"/>
        <v>-4.1804362241066829E-5</v>
      </c>
      <c r="AX238" s="34">
        <f t="shared" si="192"/>
        <v>2.0784632047863942E-9</v>
      </c>
      <c r="AY238" s="35">
        <f t="shared" si="193"/>
        <v>1.2123265047908689E-3</v>
      </c>
      <c r="AZ238" s="10">
        <f t="shared" si="194"/>
        <v>-15.334249176034815</v>
      </c>
      <c r="BA238" s="10">
        <f t="shared" si="195"/>
        <v>-154.83018299173983</v>
      </c>
      <c r="BB238" s="10">
        <f t="shared" si="196"/>
        <v>25.169817008260168</v>
      </c>
      <c r="BC238" s="37"/>
      <c r="BD238" s="46">
        <f t="shared" si="197"/>
        <v>-15</v>
      </c>
      <c r="BE238" s="46">
        <f t="shared" si="198"/>
        <v>-155</v>
      </c>
      <c r="BF238" s="46">
        <f t="shared" si="199"/>
        <v>25</v>
      </c>
    </row>
    <row r="239" spans="22:58" x14ac:dyDescent="0.3">
      <c r="V239" s="29">
        <v>3.35</v>
      </c>
      <c r="W239" s="38">
        <f t="shared" si="169"/>
        <v>22387.211385683418</v>
      </c>
      <c r="X239" s="30">
        <f t="shared" si="137"/>
        <v>3.5218251811136261</v>
      </c>
      <c r="Y239" s="31">
        <f t="shared" si="170"/>
        <v>-33.335891261625541</v>
      </c>
      <c r="Z239" s="31">
        <f t="shared" si="171"/>
        <v>-88.765867889600088</v>
      </c>
      <c r="AA239" s="31">
        <f t="shared" si="172"/>
        <v>1.6817671585405782</v>
      </c>
      <c r="AB239" s="31">
        <f t="shared" si="173"/>
        <v>-34.515749861235861</v>
      </c>
      <c r="AC239" s="31">
        <f t="shared" si="174"/>
        <v>9.3576597283552749E-5</v>
      </c>
      <c r="AD239" s="31">
        <f t="shared" si="175"/>
        <v>0.26595816106918924</v>
      </c>
      <c r="AE239" s="31">
        <f t="shared" si="176"/>
        <v>-28.132205345374054</v>
      </c>
      <c r="AF239" s="31">
        <f t="shared" si="177"/>
        <v>-123.01565958976676</v>
      </c>
      <c r="AG239" s="31">
        <f t="shared" si="134"/>
        <v>92.110410468749379</v>
      </c>
      <c r="AH239" s="31">
        <f t="shared" si="178"/>
        <v>-121.80809334181417</v>
      </c>
      <c r="AI239" s="31">
        <f t="shared" si="179"/>
        <v>-89.999953471616408</v>
      </c>
      <c r="AJ239" s="31">
        <f t="shared" si="180"/>
        <v>49.748696064678924</v>
      </c>
      <c r="AK239" s="31">
        <f t="shared" si="181"/>
        <v>89.813495808705227</v>
      </c>
      <c r="AL239" s="32">
        <f t="shared" si="182"/>
        <v>-1.5143679465483786</v>
      </c>
      <c r="AM239" s="31">
        <f t="shared" si="183"/>
        <v>-32.859407221423751</v>
      </c>
      <c r="AN239" s="31">
        <f t="shared" si="184"/>
        <v>18.536645245065753</v>
      </c>
      <c r="AO239" s="31">
        <f t="shared" si="185"/>
        <v>-33.045864884334932</v>
      </c>
      <c r="AP239" s="30">
        <f t="shared" si="135"/>
        <v>23.609121289162623</v>
      </c>
      <c r="AQ239" s="30">
        <f t="shared" si="136"/>
        <v>-29.542425094393248</v>
      </c>
      <c r="AR239" s="31">
        <f t="shared" si="186"/>
        <v>-15.528863905538927</v>
      </c>
      <c r="AS239" s="33">
        <f t="shared" si="187"/>
        <v>-156.0615244741017</v>
      </c>
      <c r="AT239" s="31">
        <f t="shared" si="188"/>
        <v>2.1788361934460147E-9</v>
      </c>
      <c r="AU239" s="31">
        <f t="shared" si="189"/>
        <v>1.2833433276271081E-3</v>
      </c>
      <c r="AV239" s="32">
        <f t="shared" si="190"/>
        <v>-2.4204619410490878E-12</v>
      </c>
      <c r="AW239" s="31">
        <f t="shared" si="191"/>
        <v>-4.2778110928049531E-5</v>
      </c>
      <c r="AX239" s="34">
        <f t="shared" si="192"/>
        <v>2.1764157315049654E-9</v>
      </c>
      <c r="AY239" s="35">
        <f t="shared" si="193"/>
        <v>1.2405652166990586E-3</v>
      </c>
      <c r="AZ239" s="10">
        <f t="shared" si="194"/>
        <v>-15.528863903362511</v>
      </c>
      <c r="BA239" s="10">
        <f t="shared" si="195"/>
        <v>-156.060283908885</v>
      </c>
      <c r="BB239" s="10">
        <f t="shared" si="196"/>
        <v>23.939716091115002</v>
      </c>
      <c r="BC239" s="37"/>
      <c r="BD239" s="46">
        <f t="shared" si="197"/>
        <v>-16</v>
      </c>
      <c r="BE239" s="46">
        <f t="shared" si="198"/>
        <v>-156</v>
      </c>
      <c r="BF239" s="46">
        <f t="shared" si="199"/>
        <v>24</v>
      </c>
    </row>
    <row r="240" spans="22:58" x14ac:dyDescent="0.3">
      <c r="V240" s="29">
        <v>3.36</v>
      </c>
      <c r="W240" s="36">
        <f t="shared" si="169"/>
        <v>22908.676527677748</v>
      </c>
      <c r="X240" s="30">
        <f t="shared" si="137"/>
        <v>3.5218251811136261</v>
      </c>
      <c r="Y240" s="31">
        <f t="shared" si="170"/>
        <v>-33.535800587415864</v>
      </c>
      <c r="Z240" s="31">
        <f t="shared" si="171"/>
        <v>-88.793951772166082</v>
      </c>
      <c r="AA240" s="31">
        <f t="shared" si="172"/>
        <v>1.7469910117979044</v>
      </c>
      <c r="AB240" s="31">
        <f t="shared" si="173"/>
        <v>-35.134205388895808</v>
      </c>
      <c r="AC240" s="31">
        <f t="shared" si="174"/>
        <v>9.7986676692896887E-5</v>
      </c>
      <c r="AD240" s="31">
        <f t="shared" si="175"/>
        <v>0.27215303034167204</v>
      </c>
      <c r="AE240" s="31">
        <f t="shared" si="176"/>
        <v>-28.266886407827641</v>
      </c>
      <c r="AF240" s="31">
        <f t="shared" si="177"/>
        <v>-123.65600413072022</v>
      </c>
      <c r="AG240" s="31">
        <f t="shared" si="134"/>
        <v>92.110410468749379</v>
      </c>
      <c r="AH240" s="31">
        <f t="shared" si="178"/>
        <v>-122.00809334181403</v>
      </c>
      <c r="AI240" s="31">
        <f t="shared" si="179"/>
        <v>-89.999954530731728</v>
      </c>
      <c r="AJ240" s="31">
        <f t="shared" si="180"/>
        <v>49.948693993589416</v>
      </c>
      <c r="AK240" s="31">
        <f t="shared" si="181"/>
        <v>89.817741133430218</v>
      </c>
      <c r="AL240" s="32">
        <f t="shared" si="182"/>
        <v>-1.5742090483965077</v>
      </c>
      <c r="AM240" s="31">
        <f t="shared" si="183"/>
        <v>-33.463507254729855</v>
      </c>
      <c r="AN240" s="31">
        <f t="shared" si="184"/>
        <v>18.476802072128255</v>
      </c>
      <c r="AO240" s="31">
        <f t="shared" si="185"/>
        <v>-33.645720652031365</v>
      </c>
      <c r="AP240" s="30">
        <f t="shared" si="135"/>
        <v>23.609121289162623</v>
      </c>
      <c r="AQ240" s="30">
        <f t="shared" si="136"/>
        <v>-29.542425094393248</v>
      </c>
      <c r="AR240" s="31">
        <f t="shared" si="186"/>
        <v>-15.723388140930012</v>
      </c>
      <c r="AS240" s="33">
        <f t="shared" si="187"/>
        <v>-157.30172478275159</v>
      </c>
      <c r="AT240" s="31">
        <f t="shared" si="188"/>
        <v>2.2815216393681093E-9</v>
      </c>
      <c r="AU240" s="31">
        <f t="shared" si="189"/>
        <v>1.3132362338407334E-3</v>
      </c>
      <c r="AV240" s="32">
        <f t="shared" si="190"/>
        <v>-2.5342525821024085E-12</v>
      </c>
      <c r="AW240" s="31">
        <f t="shared" si="191"/>
        <v>-4.3774541135681435E-5</v>
      </c>
      <c r="AX240" s="34">
        <f t="shared" si="192"/>
        <v>2.2789873867860071E-9</v>
      </c>
      <c r="AY240" s="35">
        <f t="shared" si="193"/>
        <v>1.2694616927050519E-3</v>
      </c>
      <c r="AZ240" s="10">
        <f t="shared" si="194"/>
        <v>-15.723388138651025</v>
      </c>
      <c r="BA240" s="10">
        <f t="shared" si="195"/>
        <v>-157.30045532105888</v>
      </c>
      <c r="BB240" s="10">
        <f t="shared" si="196"/>
        <v>22.699544678941123</v>
      </c>
      <c r="BC240" s="48"/>
      <c r="BD240" s="46">
        <f t="shared" si="197"/>
        <v>-16</v>
      </c>
      <c r="BE240" s="46">
        <f t="shared" si="198"/>
        <v>-157</v>
      </c>
      <c r="BF240" s="46">
        <f t="shared" si="199"/>
        <v>23</v>
      </c>
    </row>
    <row r="241" spans="22:58" x14ac:dyDescent="0.3">
      <c r="V241" s="29">
        <v>3.37</v>
      </c>
      <c r="W241" s="38">
        <f t="shared" si="169"/>
        <v>23442.288153199239</v>
      </c>
      <c r="X241" s="30">
        <f t="shared" si="137"/>
        <v>3.5218251811136261</v>
      </c>
      <c r="Y241" s="31">
        <f t="shared" si="170"/>
        <v>-33.735713992450584</v>
      </c>
      <c r="Z241" s="31">
        <f t="shared" si="171"/>
        <v>-88.821396947588369</v>
      </c>
      <c r="AA241" s="31">
        <f t="shared" si="172"/>
        <v>1.8142548750512399</v>
      </c>
      <c r="AB241" s="31">
        <f t="shared" si="173"/>
        <v>-35.757486867818763</v>
      </c>
      <c r="AC241" s="31">
        <f t="shared" si="174"/>
        <v>1.0260459194497951E-4</v>
      </c>
      <c r="AD241" s="31">
        <f t="shared" si="175"/>
        <v>0.27849219006804204</v>
      </c>
      <c r="AE241" s="31">
        <f t="shared" si="176"/>
        <v>-28.399531331693773</v>
      </c>
      <c r="AF241" s="31">
        <f t="shared" si="177"/>
        <v>-124.30039162533909</v>
      </c>
      <c r="AG241" s="31">
        <f t="shared" si="134"/>
        <v>92.110410468749379</v>
      </c>
      <c r="AH241" s="31">
        <f t="shared" si="178"/>
        <v>-122.20809334181394</v>
      </c>
      <c r="AI241" s="31">
        <f t="shared" si="179"/>
        <v>-89.999955565738631</v>
      </c>
      <c r="AJ241" s="31">
        <f t="shared" si="180"/>
        <v>50.148692015713372</v>
      </c>
      <c r="AK241" s="31">
        <f t="shared" si="181"/>
        <v>89.821889824700278</v>
      </c>
      <c r="AL241" s="32">
        <f t="shared" si="182"/>
        <v>-1.6359989924282821</v>
      </c>
      <c r="AM241" s="31">
        <f t="shared" si="183"/>
        <v>-34.073082685032162</v>
      </c>
      <c r="AN241" s="31">
        <f t="shared" si="184"/>
        <v>18.415010150220535</v>
      </c>
      <c r="AO241" s="31">
        <f t="shared" si="185"/>
        <v>-34.251148426070515</v>
      </c>
      <c r="AP241" s="30">
        <f t="shared" si="135"/>
        <v>23.609121289162623</v>
      </c>
      <c r="AQ241" s="30">
        <f t="shared" si="136"/>
        <v>-29.542425094393248</v>
      </c>
      <c r="AR241" s="31">
        <f t="shared" si="186"/>
        <v>-15.917824986703863</v>
      </c>
      <c r="AS241" s="33">
        <f t="shared" si="187"/>
        <v>-158.5515400514096</v>
      </c>
      <c r="AT241" s="31">
        <f t="shared" si="188"/>
        <v>2.3890480091697577E-9</v>
      </c>
      <c r="AU241" s="31">
        <f t="shared" si="189"/>
        <v>1.3438254352873017E-3</v>
      </c>
      <c r="AV241" s="32">
        <f t="shared" si="190"/>
        <v>-2.6538291879550517E-12</v>
      </c>
      <c r="AW241" s="31">
        <f t="shared" si="191"/>
        <v>-4.4794181184448004E-5</v>
      </c>
      <c r="AX241" s="34">
        <f t="shared" si="192"/>
        <v>2.3863941799818025E-9</v>
      </c>
      <c r="AY241" s="35">
        <f t="shared" si="193"/>
        <v>1.2990312541028537E-3</v>
      </c>
      <c r="AZ241" s="10">
        <f t="shared" si="194"/>
        <v>-15.91782498431747</v>
      </c>
      <c r="BA241" s="10">
        <f t="shared" si="195"/>
        <v>-158.55024102015551</v>
      </c>
      <c r="BB241" s="10">
        <f t="shared" si="196"/>
        <v>21.449758979844489</v>
      </c>
      <c r="BC241" s="37"/>
      <c r="BD241" s="46">
        <f t="shared" si="197"/>
        <v>-16</v>
      </c>
      <c r="BE241" s="46">
        <f t="shared" si="198"/>
        <v>-159</v>
      </c>
      <c r="BF241" s="46">
        <f t="shared" si="199"/>
        <v>21</v>
      </c>
    </row>
    <row r="242" spans="22:58" x14ac:dyDescent="0.3">
      <c r="V242" s="29">
        <v>3.38</v>
      </c>
      <c r="W242" s="38">
        <f t="shared" si="169"/>
        <v>23988.32919019492</v>
      </c>
      <c r="X242" s="30">
        <f t="shared" si="137"/>
        <v>3.5218251811136261</v>
      </c>
      <c r="Y242" s="31">
        <f t="shared" si="170"/>
        <v>-33.935631293288907</v>
      </c>
      <c r="Z242" s="31">
        <f t="shared" si="171"/>
        <v>-88.848217917255113</v>
      </c>
      <c r="AA242" s="31">
        <f t="shared" si="172"/>
        <v>1.8835897281702834</v>
      </c>
      <c r="AB242" s="31">
        <f t="shared" si="173"/>
        <v>-36.385334718675836</v>
      </c>
      <c r="AC242" s="31">
        <f t="shared" si="174"/>
        <v>1.0744013757174574E-4</v>
      </c>
      <c r="AD242" s="31">
        <f t="shared" si="175"/>
        <v>0.28497900073355514</v>
      </c>
      <c r="AE242" s="31">
        <f t="shared" si="176"/>
        <v>-28.530108943867425</v>
      </c>
      <c r="AF242" s="31">
        <f t="shared" si="177"/>
        <v>-124.94857363519739</v>
      </c>
      <c r="AG242" s="31">
        <f t="shared" si="134"/>
        <v>92.110410468749379</v>
      </c>
      <c r="AH242" s="31">
        <f t="shared" si="178"/>
        <v>-122.4080933418138</v>
      </c>
      <c r="AI242" s="31">
        <f t="shared" si="179"/>
        <v>-89.999956577185912</v>
      </c>
      <c r="AJ242" s="31">
        <f t="shared" si="180"/>
        <v>50.348690126855573</v>
      </c>
      <c r="AK242" s="31">
        <f t="shared" si="181"/>
        <v>89.825944082032336</v>
      </c>
      <c r="AL242" s="32">
        <f t="shared" si="182"/>
        <v>-1.6997723668045874</v>
      </c>
      <c r="AM242" s="31">
        <f t="shared" si="183"/>
        <v>-34.687904727905156</v>
      </c>
      <c r="AN242" s="31">
        <f t="shared" si="184"/>
        <v>18.351234886986568</v>
      </c>
      <c r="AO242" s="31">
        <f t="shared" si="185"/>
        <v>-34.861917223058732</v>
      </c>
      <c r="AP242" s="30">
        <f t="shared" si="135"/>
        <v>23.609121289162623</v>
      </c>
      <c r="AQ242" s="30">
        <f t="shared" si="136"/>
        <v>-29.542425094393248</v>
      </c>
      <c r="AR242" s="31">
        <f t="shared" si="186"/>
        <v>-16.112177862111484</v>
      </c>
      <c r="AS242" s="33">
        <f t="shared" si="187"/>
        <v>-159.81049085825612</v>
      </c>
      <c r="AT242" s="31">
        <f t="shared" si="188"/>
        <v>2.5016390268229557E-9</v>
      </c>
      <c r="AU242" s="31">
        <f t="shared" si="189"/>
        <v>1.3751271507662461E-3</v>
      </c>
      <c r="AV242" s="32">
        <f t="shared" si="190"/>
        <v>-2.779191758607018E-12</v>
      </c>
      <c r="AW242" s="31">
        <f t="shared" si="191"/>
        <v>-4.5837571700999606E-5</v>
      </c>
      <c r="AX242" s="34">
        <f t="shared" si="192"/>
        <v>2.4988598350643488E-9</v>
      </c>
      <c r="AY242" s="35">
        <f t="shared" si="193"/>
        <v>1.3292895790652465E-3</v>
      </c>
      <c r="AZ242" s="10">
        <f t="shared" si="194"/>
        <v>-16.112177859612622</v>
      </c>
      <c r="BA242" s="10">
        <f t="shared" si="195"/>
        <v>-159.80916156867704</v>
      </c>
      <c r="BB242" s="10">
        <f t="shared" si="196"/>
        <v>20.190838431322959</v>
      </c>
      <c r="BC242" s="37"/>
      <c r="BD242" s="46">
        <f t="shared" si="197"/>
        <v>-16</v>
      </c>
      <c r="BE242" s="46">
        <f t="shared" si="198"/>
        <v>-160</v>
      </c>
      <c r="BF242" s="46">
        <f t="shared" si="199"/>
        <v>20</v>
      </c>
    </row>
    <row r="243" spans="22:58" x14ac:dyDescent="0.3">
      <c r="V243" s="29">
        <v>3.39</v>
      </c>
      <c r="W243" s="36">
        <f t="shared" si="169"/>
        <v>24547.089156850339</v>
      </c>
      <c r="X243" s="30">
        <f t="shared" si="137"/>
        <v>3.5218251811136261</v>
      </c>
      <c r="Y243" s="31">
        <f t="shared" si="170"/>
        <v>-34.135552314732564</v>
      </c>
      <c r="Z243" s="31">
        <f t="shared" si="171"/>
        <v>-88.874428854954061</v>
      </c>
      <c r="AA243" s="31">
        <f t="shared" si="172"/>
        <v>1.9550250176639137</v>
      </c>
      <c r="AB243" s="31">
        <f t="shared" si="173"/>
        <v>-37.017478724537568</v>
      </c>
      <c r="AC243" s="31">
        <f t="shared" si="174"/>
        <v>1.1250356967345796E-4</v>
      </c>
      <c r="AD243" s="31">
        <f t="shared" si="175"/>
        <v>0.29161690106552862</v>
      </c>
      <c r="AE243" s="31">
        <f t="shared" si="176"/>
        <v>-28.658589612385349</v>
      </c>
      <c r="AF243" s="31">
        <f t="shared" si="177"/>
        <v>-125.60029067842611</v>
      </c>
      <c r="AG243" s="31">
        <f t="shared" si="134"/>
        <v>92.110410468749379</v>
      </c>
      <c r="AH243" s="31">
        <f t="shared" si="178"/>
        <v>-122.60809334181369</v>
      </c>
      <c r="AI243" s="31">
        <f t="shared" si="179"/>
        <v>-89.999957565609833</v>
      </c>
      <c r="AJ243" s="31">
        <f t="shared" si="180"/>
        <v>50.548688323009614</v>
      </c>
      <c r="AK243" s="31">
        <f t="shared" si="181"/>
        <v>89.829906054884773</v>
      </c>
      <c r="AL243" s="32">
        <f t="shared" si="182"/>
        <v>-1.7655625308603651</v>
      </c>
      <c r="AM243" s="31">
        <f t="shared" si="183"/>
        <v>-35.307733010349885</v>
      </c>
      <c r="AN243" s="31">
        <f t="shared" si="184"/>
        <v>18.285442919084943</v>
      </c>
      <c r="AO243" s="31">
        <f t="shared" si="185"/>
        <v>-35.477784521074945</v>
      </c>
      <c r="AP243" s="30">
        <f t="shared" si="135"/>
        <v>23.609121289162623</v>
      </c>
      <c r="AQ243" s="30">
        <f t="shared" si="136"/>
        <v>-29.542425094393248</v>
      </c>
      <c r="AR243" s="31">
        <f t="shared" si="186"/>
        <v>-16.306450498531031</v>
      </c>
      <c r="AS243" s="33">
        <f t="shared" si="187"/>
        <v>-161.07807519950106</v>
      </c>
      <c r="AT243" s="31">
        <f t="shared" si="188"/>
        <v>2.6195377028490039E-9</v>
      </c>
      <c r="AU243" s="31">
        <f t="shared" si="189"/>
        <v>1.4071579768613674E-3</v>
      </c>
      <c r="AV243" s="32">
        <f t="shared" si="190"/>
        <v>-2.910340294058308E-12</v>
      </c>
      <c r="AW243" s="31">
        <f t="shared" si="191"/>
        <v>-4.6905265904799074E-5</v>
      </c>
      <c r="AX243" s="34">
        <f t="shared" si="192"/>
        <v>2.6166273625549456E-9</v>
      </c>
      <c r="AY243" s="35">
        <f t="shared" si="193"/>
        <v>1.3602527109565683E-3</v>
      </c>
      <c r="AZ243" s="10">
        <f t="shared" si="194"/>
        <v>-16.306450495914405</v>
      </c>
      <c r="BA243" s="10">
        <f t="shared" si="195"/>
        <v>-161.0767149467901</v>
      </c>
      <c r="BB243" s="10">
        <f t="shared" si="196"/>
        <v>18.923285053209895</v>
      </c>
      <c r="BC243" s="48"/>
      <c r="BD243" s="46">
        <f t="shared" si="197"/>
        <v>-16</v>
      </c>
      <c r="BE243" s="46">
        <f t="shared" si="198"/>
        <v>-161</v>
      </c>
      <c r="BF243" s="46">
        <f t="shared" si="199"/>
        <v>19</v>
      </c>
    </row>
    <row r="244" spans="22:58" x14ac:dyDescent="0.3">
      <c r="V244" s="29">
        <v>3.4</v>
      </c>
      <c r="W244" s="38">
        <f t="shared" si="169"/>
        <v>25118.864315095812</v>
      </c>
      <c r="X244" s="30">
        <f t="shared" si="137"/>
        <v>3.5218251811136261</v>
      </c>
      <c r="Y244" s="31">
        <f t="shared" si="170"/>
        <v>-34.335476889456011</v>
      </c>
      <c r="Z244" s="31">
        <f t="shared" si="171"/>
        <v>-88.900043614163565</v>
      </c>
      <c r="AA244" s="31">
        <f t="shared" si="172"/>
        <v>2.0285885495140641</v>
      </c>
      <c r="AB244" s="31">
        <f t="shared" si="173"/>
        <v>-37.653638485865869</v>
      </c>
      <c r="AC244" s="31">
        <f t="shared" si="174"/>
        <v>1.1780562765235278E-4</v>
      </c>
      <c r="AD244" s="31">
        <f t="shared" si="175"/>
        <v>0.29840940985342196</v>
      </c>
      <c r="AE244" s="31">
        <f t="shared" si="176"/>
        <v>-28.784945353200666</v>
      </c>
      <c r="AF244" s="31">
        <f t="shared" si="177"/>
        <v>-126.25527269017601</v>
      </c>
      <c r="AG244" s="31">
        <f t="shared" si="134"/>
        <v>92.110410468749379</v>
      </c>
      <c r="AH244" s="31">
        <f t="shared" si="178"/>
        <v>-122.80809334181357</v>
      </c>
      <c r="AI244" s="31">
        <f t="shared" si="179"/>
        <v>-89.999958531534475</v>
      </c>
      <c r="AJ244" s="31">
        <f t="shared" si="180"/>
        <v>50.74868660034938</v>
      </c>
      <c r="AK244" s="31">
        <f t="shared" si="181"/>
        <v>89.833777843796426</v>
      </c>
      <c r="AL244" s="32">
        <f t="shared" si="182"/>
        <v>-1.833401501572645</v>
      </c>
      <c r="AM244" s="31">
        <f t="shared" si="183"/>
        <v>-35.93231587135022</v>
      </c>
      <c r="AN244" s="31">
        <f t="shared" si="184"/>
        <v>18.21760222571254</v>
      </c>
      <c r="AO244" s="31">
        <f t="shared" si="185"/>
        <v>-36.098496559088268</v>
      </c>
      <c r="AP244" s="30">
        <f t="shared" si="135"/>
        <v>23.609121289162623</v>
      </c>
      <c r="AQ244" s="30">
        <f t="shared" si="136"/>
        <v>-29.542425094393248</v>
      </c>
      <c r="AR244" s="31">
        <f t="shared" si="186"/>
        <v>-16.500646932718752</v>
      </c>
      <c r="AS244" s="33">
        <f t="shared" si="187"/>
        <v>-162.35376924926427</v>
      </c>
      <c r="AT244" s="31">
        <f t="shared" si="188"/>
        <v>2.7429947623889116E-9</v>
      </c>
      <c r="AU244" s="31">
        <f t="shared" si="189"/>
        <v>1.4399348967405552E-3</v>
      </c>
      <c r="AV244" s="32">
        <f t="shared" si="190"/>
        <v>-3.0472747943089216E-12</v>
      </c>
      <c r="AW244" s="31">
        <f t="shared" si="191"/>
        <v>-4.7997829901445723E-5</v>
      </c>
      <c r="AX244" s="34">
        <f t="shared" si="192"/>
        <v>2.7399474875946026E-9</v>
      </c>
      <c r="AY244" s="35">
        <f t="shared" si="193"/>
        <v>1.3919370668391095E-3</v>
      </c>
      <c r="AZ244" s="10">
        <f t="shared" si="194"/>
        <v>-16.500646929978803</v>
      </c>
      <c r="BA244" s="10">
        <f t="shared" si="195"/>
        <v>-162.35237731219743</v>
      </c>
      <c r="BB244" s="10">
        <f t="shared" si="196"/>
        <v>17.647622687802567</v>
      </c>
      <c r="BC244" s="37"/>
      <c r="BD244" s="46">
        <f t="shared" si="197"/>
        <v>-17</v>
      </c>
      <c r="BE244" s="46">
        <f t="shared" si="198"/>
        <v>-162</v>
      </c>
      <c r="BF244" s="46">
        <f t="shared" si="199"/>
        <v>18</v>
      </c>
    </row>
    <row r="245" spans="22:58" x14ac:dyDescent="0.3">
      <c r="V245" s="29">
        <v>3.41</v>
      </c>
      <c r="W245" s="38">
        <f t="shared" si="169"/>
        <v>25703.957827688668</v>
      </c>
      <c r="X245" s="30">
        <f t="shared" si="137"/>
        <v>3.5218251811136261</v>
      </c>
      <c r="Y245" s="31">
        <f t="shared" si="170"/>
        <v>-34.535404857653269</v>
      </c>
      <c r="Z245" s="31">
        <f t="shared" si="171"/>
        <v>-88.925075735188713</v>
      </c>
      <c r="AA245" s="31">
        <f t="shared" si="172"/>
        <v>2.1043063857854545</v>
      </c>
      <c r="AB245" s="31">
        <f t="shared" si="173"/>
        <v>-38.293523931096281</v>
      </c>
      <c r="AC245" s="31">
        <f t="shared" si="174"/>
        <v>1.2335755698543658E-4</v>
      </c>
      <c r="AD245" s="31">
        <f t="shared" si="175"/>
        <v>0.30536012781114408</v>
      </c>
      <c r="AE245" s="31">
        <f t="shared" si="176"/>
        <v>-28.909149933197199</v>
      </c>
      <c r="AF245" s="31">
        <f t="shared" si="177"/>
        <v>-126.91323953847386</v>
      </c>
      <c r="AG245" s="31">
        <f t="shared" si="134"/>
        <v>92.110410468749379</v>
      </c>
      <c r="AH245" s="31">
        <f t="shared" si="178"/>
        <v>-123.00809334181349</v>
      </c>
      <c r="AI245" s="31">
        <f t="shared" si="179"/>
        <v>-89.999959475471982</v>
      </c>
      <c r="AJ245" s="31">
        <f t="shared" si="180"/>
        <v>50.948684955221012</v>
      </c>
      <c r="AK245" s="31">
        <f t="shared" si="181"/>
        <v>89.837561501499493</v>
      </c>
      <c r="AL245" s="32">
        <f t="shared" si="182"/>
        <v>-1.903319841711091</v>
      </c>
      <c r="AM245" s="31">
        <f t="shared" si="183"/>
        <v>-36.561390719335016</v>
      </c>
      <c r="AN245" s="31">
        <f t="shared" si="184"/>
        <v>18.147682240445807</v>
      </c>
      <c r="AO245" s="31">
        <f t="shared" si="185"/>
        <v>-36.723788693307505</v>
      </c>
      <c r="AP245" s="30">
        <f t="shared" si="135"/>
        <v>23.609121289162623</v>
      </c>
      <c r="AQ245" s="30">
        <f t="shared" si="136"/>
        <v>-29.542425094393248</v>
      </c>
      <c r="AR245" s="31">
        <f t="shared" si="186"/>
        <v>-16.694771497982018</v>
      </c>
      <c r="AS245" s="33">
        <f t="shared" si="187"/>
        <v>-163.63702823178136</v>
      </c>
      <c r="AT245" s="31">
        <f t="shared" si="188"/>
        <v>2.8722667165484602E-9</v>
      </c>
      <c r="AU245" s="31">
        <f t="shared" si="189"/>
        <v>1.4734752891605027E-3</v>
      </c>
      <c r="AV245" s="32">
        <f t="shared" si="190"/>
        <v>-3.1899952593588592E-12</v>
      </c>
      <c r="AW245" s="31">
        <f t="shared" si="191"/>
        <v>-4.9115842982832539E-5</v>
      </c>
      <c r="AX245" s="34">
        <f t="shared" si="192"/>
        <v>2.8690767212891015E-9</v>
      </c>
      <c r="AY245" s="35">
        <f t="shared" si="193"/>
        <v>1.4243594461776702E-3</v>
      </c>
      <c r="AZ245" s="10">
        <f t="shared" si="194"/>
        <v>-16.694771495112942</v>
      </c>
      <c r="BA245" s="10">
        <f t="shared" si="195"/>
        <v>-163.63560387233517</v>
      </c>
      <c r="BB245" s="10">
        <f t="shared" si="196"/>
        <v>16.364396127664833</v>
      </c>
      <c r="BC245" s="37"/>
      <c r="BD245" s="46">
        <f t="shared" si="197"/>
        <v>-17</v>
      </c>
      <c r="BE245" s="46">
        <f t="shared" si="198"/>
        <v>-164</v>
      </c>
      <c r="BF245" s="46">
        <f t="shared" si="199"/>
        <v>16</v>
      </c>
    </row>
    <row r="246" spans="22:58" x14ac:dyDescent="0.3">
      <c r="V246" s="29">
        <v>3.42</v>
      </c>
      <c r="W246" s="36">
        <f t="shared" si="169"/>
        <v>26302.679918953821</v>
      </c>
      <c r="X246" s="30">
        <f t="shared" si="137"/>
        <v>3.5218251811136261</v>
      </c>
      <c r="Y246" s="31">
        <f t="shared" si="170"/>
        <v>-34.735336066700391</v>
      </c>
      <c r="Z246" s="31">
        <f t="shared" si="171"/>
        <v>-88.949538452145319</v>
      </c>
      <c r="AA246" s="31">
        <f t="shared" si="172"/>
        <v>2.1822027457842532</v>
      </c>
      <c r="AB246" s="31">
        <f t="shared" si="173"/>
        <v>-38.936835881358881</v>
      </c>
      <c r="AC246" s="31">
        <f t="shared" si="174"/>
        <v>1.2917113308073922E-4</v>
      </c>
      <c r="AD246" s="31">
        <f t="shared" si="175"/>
        <v>0.31247273948254894</v>
      </c>
      <c r="AE246" s="31">
        <f t="shared" si="176"/>
        <v>-29.03117896866943</v>
      </c>
      <c r="AF246" s="31">
        <f t="shared" si="177"/>
        <v>-127.57390159402165</v>
      </c>
      <c r="AG246" s="31">
        <f t="shared" si="134"/>
        <v>92.110410468749379</v>
      </c>
      <c r="AH246" s="31">
        <f t="shared" si="178"/>
        <v>-123.20809334181337</v>
      </c>
      <c r="AI246" s="31">
        <f t="shared" si="179"/>
        <v>-89.999960397922862</v>
      </c>
      <c r="AJ246" s="31">
        <f t="shared" si="180"/>
        <v>51.148683384135019</v>
      </c>
      <c r="AK246" s="31">
        <f t="shared" si="181"/>
        <v>89.84125903400728</v>
      </c>
      <c r="AL246" s="32">
        <f t="shared" si="182"/>
        <v>-1.9753465504317516</v>
      </c>
      <c r="AM246" s="31">
        <f t="shared" si="183"/>
        <v>-37.194684446496851</v>
      </c>
      <c r="AN246" s="31">
        <f t="shared" si="184"/>
        <v>18.075653960639279</v>
      </c>
      <c r="AO246" s="31">
        <f t="shared" si="185"/>
        <v>-37.353385810412433</v>
      </c>
      <c r="AP246" s="30">
        <f t="shared" si="135"/>
        <v>23.609121289162623</v>
      </c>
      <c r="AQ246" s="30">
        <f t="shared" si="136"/>
        <v>-29.542425094393248</v>
      </c>
      <c r="AR246" s="31">
        <f t="shared" si="186"/>
        <v>-16.888828813260776</v>
      </c>
      <c r="AS246" s="33">
        <f t="shared" si="187"/>
        <v>-164.92728740443408</v>
      </c>
      <c r="AT246" s="31">
        <f t="shared" si="188"/>
        <v>3.0076312916376609E-9</v>
      </c>
      <c r="AU246" s="31">
        <f t="shared" si="189"/>
        <v>1.5077969376811331E-3</v>
      </c>
      <c r="AV246" s="32">
        <f t="shared" si="190"/>
        <v>-3.3404303441412291E-12</v>
      </c>
      <c r="AW246" s="31">
        <f t="shared" si="191"/>
        <v>-5.0259897934293761E-5</v>
      </c>
      <c r="AX246" s="34">
        <f t="shared" si="192"/>
        <v>3.0042908612935197E-9</v>
      </c>
      <c r="AY246" s="35">
        <f t="shared" si="193"/>
        <v>1.4575370397468394E-3</v>
      </c>
      <c r="AZ246" s="10">
        <f t="shared" si="194"/>
        <v>-16.888828810256484</v>
      </c>
      <c r="BA246" s="10">
        <f t="shared" si="195"/>
        <v>-164.92582986739433</v>
      </c>
      <c r="BB246" s="10">
        <f t="shared" si="196"/>
        <v>15.074170132605673</v>
      </c>
      <c r="BC246" s="48"/>
      <c r="BD246" s="46">
        <f t="shared" si="197"/>
        <v>-17</v>
      </c>
      <c r="BE246" s="46">
        <f t="shared" si="198"/>
        <v>-165</v>
      </c>
      <c r="BF246" s="46">
        <f t="shared" si="199"/>
        <v>15</v>
      </c>
    </row>
    <row r="247" spans="22:58" x14ac:dyDescent="0.3">
      <c r="V247" s="29">
        <v>3.43</v>
      </c>
      <c r="W247" s="38">
        <f t="shared" si="169"/>
        <v>26915.348039269185</v>
      </c>
      <c r="X247" s="30">
        <f t="shared" si="137"/>
        <v>3.5218251811136261</v>
      </c>
      <c r="Y247" s="31">
        <f t="shared" si="170"/>
        <v>-34.935270370833244</v>
      </c>
      <c r="Z247" s="31">
        <f t="shared" si="171"/>
        <v>-88.973444699794712</v>
      </c>
      <c r="AA247" s="31">
        <f t="shared" si="172"/>
        <v>2.2622999125269097</v>
      </c>
      <c r="AB247" s="31">
        <f t="shared" si="173"/>
        <v>-39.58326666735524</v>
      </c>
      <c r="AC247" s="31">
        <f t="shared" si="174"/>
        <v>1.3525868623627015E-4</v>
      </c>
      <c r="AD247" s="31">
        <f t="shared" si="175"/>
        <v>0.31975101519112498</v>
      </c>
      <c r="AE247" s="31">
        <f t="shared" si="176"/>
        <v>-29.151010018506472</v>
      </c>
      <c r="AF247" s="31">
        <f t="shared" si="177"/>
        <v>-128.23696035195883</v>
      </c>
      <c r="AG247" s="31">
        <f t="shared" si="134"/>
        <v>92.110410468749379</v>
      </c>
      <c r="AH247" s="31">
        <f t="shared" si="178"/>
        <v>-123.4080933418133</v>
      </c>
      <c r="AI247" s="31">
        <f t="shared" si="179"/>
        <v>-89.999961299376196</v>
      </c>
      <c r="AJ247" s="31">
        <f t="shared" si="180"/>
        <v>51.348681883759028</v>
      </c>
      <c r="AK247" s="31">
        <f t="shared" si="181"/>
        <v>89.844872401677208</v>
      </c>
      <c r="AL247" s="32">
        <f t="shared" si="182"/>
        <v>-2.0495089570869536</v>
      </c>
      <c r="AM247" s="31">
        <f t="shared" si="183"/>
        <v>-37.831913899418886</v>
      </c>
      <c r="AN247" s="31">
        <f t="shared" si="184"/>
        <v>18.001490053608155</v>
      </c>
      <c r="AO247" s="31">
        <f t="shared" si="185"/>
        <v>-37.987002797117874</v>
      </c>
      <c r="AP247" s="30">
        <f t="shared" si="135"/>
        <v>23.609121289162623</v>
      </c>
      <c r="AQ247" s="30">
        <f t="shared" si="136"/>
        <v>-29.542425094393248</v>
      </c>
      <c r="AR247" s="31">
        <f t="shared" si="186"/>
        <v>-17.082823770128943</v>
      </c>
      <c r="AS247" s="33">
        <f t="shared" si="187"/>
        <v>-166.2239631490767</v>
      </c>
      <c r="AT247" s="31">
        <f t="shared" si="188"/>
        <v>3.1493777858960902E-9</v>
      </c>
      <c r="AU247" s="31">
        <f t="shared" si="189"/>
        <v>1.5429180400947E-3</v>
      </c>
      <c r="AV247" s="32">
        <f t="shared" si="190"/>
        <v>-3.4985800486560305E-12</v>
      </c>
      <c r="AW247" s="31">
        <f t="shared" si="191"/>
        <v>-5.1430601348908176E-5</v>
      </c>
      <c r="AX247" s="34">
        <f t="shared" si="192"/>
        <v>3.1458792058474341E-9</v>
      </c>
      <c r="AY247" s="35">
        <f t="shared" si="193"/>
        <v>1.4914874387457918E-3</v>
      </c>
      <c r="AZ247" s="10">
        <f t="shared" si="194"/>
        <v>-17.082823766983065</v>
      </c>
      <c r="BA247" s="10">
        <f t="shared" si="195"/>
        <v>-166.22247166163794</v>
      </c>
      <c r="BB247" s="10">
        <f t="shared" si="196"/>
        <v>13.77752833836206</v>
      </c>
      <c r="BC247" s="37"/>
      <c r="BD247" s="46">
        <f t="shared" si="197"/>
        <v>-17</v>
      </c>
      <c r="BE247" s="46">
        <f t="shared" si="198"/>
        <v>-166</v>
      </c>
      <c r="BF247" s="46">
        <f t="shared" si="199"/>
        <v>14</v>
      </c>
    </row>
    <row r="248" spans="22:58" x14ac:dyDescent="0.3">
      <c r="V248" s="29">
        <v>3.44</v>
      </c>
      <c r="W248" s="38">
        <f t="shared" si="169"/>
        <v>27542.28703338169</v>
      </c>
      <c r="X248" s="30">
        <f t="shared" si="137"/>
        <v>3.5218251811136261</v>
      </c>
      <c r="Y248" s="31">
        <f t="shared" si="170"/>
        <v>-35.13520763083946</v>
      </c>
      <c r="Z248" s="31">
        <f t="shared" si="171"/>
        <v>-88.996807120231722</v>
      </c>
      <c r="AA248" s="31">
        <f t="shared" si="172"/>
        <v>2.3446181452582033</v>
      </c>
      <c r="AB248" s="31">
        <f t="shared" si="173"/>
        <v>-40.232500795874628</v>
      </c>
      <c r="AC248" s="31">
        <f t="shared" si="174"/>
        <v>1.4163312778648994E-4</v>
      </c>
      <c r="AD248" s="31">
        <f t="shared" si="175"/>
        <v>0.32719881303487935</v>
      </c>
      <c r="AE248" s="31">
        <f t="shared" si="176"/>
        <v>-29.268622671339845</v>
      </c>
      <c r="AF248" s="31">
        <f t="shared" si="177"/>
        <v>-128.90210910307147</v>
      </c>
      <c r="AG248" s="31">
        <f t="shared" si="134"/>
        <v>92.110410468749379</v>
      </c>
      <c r="AH248" s="31">
        <f t="shared" si="178"/>
        <v>-123.6080933418132</v>
      </c>
      <c r="AI248" s="31">
        <f t="shared" si="179"/>
        <v>-89.99996218030995</v>
      </c>
      <c r="AJ248" s="31">
        <f t="shared" si="180"/>
        <v>51.548680450910581</v>
      </c>
      <c r="AK248" s="31">
        <f t="shared" si="181"/>
        <v>89.848403520249633</v>
      </c>
      <c r="AL248" s="32">
        <f t="shared" si="182"/>
        <v>-2.125832619027451</v>
      </c>
      <c r="AM248" s="31">
        <f t="shared" si="183"/>
        <v>-38.472786404939384</v>
      </c>
      <c r="AN248" s="31">
        <f t="shared" si="184"/>
        <v>17.925164958819305</v>
      </c>
      <c r="AO248" s="31">
        <f t="shared" si="185"/>
        <v>-38.624345064999702</v>
      </c>
      <c r="AP248" s="30">
        <f t="shared" si="135"/>
        <v>23.609121289162623</v>
      </c>
      <c r="AQ248" s="30">
        <f t="shared" si="136"/>
        <v>-29.542425094393248</v>
      </c>
      <c r="AR248" s="31">
        <f t="shared" si="186"/>
        <v>-17.276761517751165</v>
      </c>
      <c r="AS248" s="33">
        <f t="shared" si="187"/>
        <v>-167.52645416807115</v>
      </c>
      <c r="AT248" s="31">
        <f t="shared" si="188"/>
        <v>3.2978032121830206E-9</v>
      </c>
      <c r="AU248" s="31">
        <f t="shared" si="189"/>
        <v>1.5788572180744753E-3</v>
      </c>
      <c r="AV248" s="32">
        <f t="shared" si="190"/>
        <v>-3.6644443729032645E-12</v>
      </c>
      <c r="AW248" s="31">
        <f t="shared" si="191"/>
        <v>-5.2628573949122168E-5</v>
      </c>
      <c r="AX248" s="34">
        <f t="shared" si="192"/>
        <v>3.2941387678101171E-9</v>
      </c>
      <c r="AY248" s="35">
        <f t="shared" si="193"/>
        <v>1.526228644125353E-3</v>
      </c>
      <c r="AZ248" s="10">
        <f t="shared" si="194"/>
        <v>-17.276761514457025</v>
      </c>
      <c r="BA248" s="10">
        <f t="shared" si="195"/>
        <v>-167.52492793942702</v>
      </c>
      <c r="BB248" s="10">
        <f t="shared" si="196"/>
        <v>12.475072060572984</v>
      </c>
      <c r="BC248" s="37"/>
      <c r="BD248" s="46">
        <f t="shared" si="197"/>
        <v>-17</v>
      </c>
      <c r="BE248" s="46">
        <f t="shared" si="198"/>
        <v>-168</v>
      </c>
      <c r="BF248" s="46">
        <f t="shared" si="199"/>
        <v>12</v>
      </c>
    </row>
    <row r="249" spans="22:58" x14ac:dyDescent="0.3">
      <c r="V249" s="29">
        <v>3.45</v>
      </c>
      <c r="W249" s="36">
        <f t="shared" si="169"/>
        <v>28183.829312644561</v>
      </c>
      <c r="X249" s="30">
        <f t="shared" si="137"/>
        <v>3.5218251811136261</v>
      </c>
      <c r="Y249" s="31">
        <f t="shared" si="170"/>
        <v>-35.335147713764442</v>
      </c>
      <c r="Z249" s="31">
        <f t="shared" si="171"/>
        <v>-89.019638069429021</v>
      </c>
      <c r="AA249" s="31">
        <f t="shared" si="172"/>
        <v>2.429175598726613</v>
      </c>
      <c r="AB249" s="31">
        <f t="shared" si="173"/>
        <v>-40.88421566291516</v>
      </c>
      <c r="AC249" s="31">
        <f t="shared" si="174"/>
        <v>1.4830797748446235E-4</v>
      </c>
      <c r="AD249" s="31">
        <f t="shared" si="175"/>
        <v>0.33482008092746857</v>
      </c>
      <c r="AE249" s="31">
        <f t="shared" si="176"/>
        <v>-29.38399862594672</v>
      </c>
      <c r="AF249" s="31">
        <f t="shared" si="177"/>
        <v>-129.5690336514167</v>
      </c>
      <c r="AG249" s="31">
        <f t="shared" si="134"/>
        <v>92.110410468749379</v>
      </c>
      <c r="AH249" s="31">
        <f t="shared" si="178"/>
        <v>-123.80809334181311</v>
      </c>
      <c r="AI249" s="31">
        <f t="shared" si="179"/>
        <v>-89.999963041191194</v>
      </c>
      <c r="AJ249" s="31">
        <f t="shared" si="180"/>
        <v>51.74867908255051</v>
      </c>
      <c r="AK249" s="31">
        <f t="shared" si="181"/>
        <v>89.851854261862968</v>
      </c>
      <c r="AL249" s="32">
        <f t="shared" si="182"/>
        <v>-2.2043412241677842</v>
      </c>
      <c r="AM249" s="31">
        <f t="shared" si="183"/>
        <v>-39.117000349656081</v>
      </c>
      <c r="AN249" s="31">
        <f t="shared" si="184"/>
        <v>17.846654985318999</v>
      </c>
      <c r="AO249" s="31">
        <f t="shared" si="185"/>
        <v>-39.265109128984307</v>
      </c>
      <c r="AP249" s="30">
        <f t="shared" si="135"/>
        <v>23.609121289162623</v>
      </c>
      <c r="AQ249" s="30">
        <f t="shared" si="136"/>
        <v>-29.542425094393248</v>
      </c>
      <c r="AR249" s="31">
        <f t="shared" si="186"/>
        <v>-17.470647445858347</v>
      </c>
      <c r="AS249" s="33">
        <f t="shared" si="187"/>
        <v>-168.83414278040101</v>
      </c>
      <c r="AT249" s="31">
        <f t="shared" si="188"/>
        <v>3.4532238699070144E-9</v>
      </c>
      <c r="AU249" s="31">
        <f t="shared" si="189"/>
        <v>1.6156335270482239E-3</v>
      </c>
      <c r="AV249" s="32">
        <f t="shared" si="190"/>
        <v>-3.8380233168829309E-12</v>
      </c>
      <c r="AW249" s="31">
        <f t="shared" si="191"/>
        <v>-5.3854450915865447E-5</v>
      </c>
      <c r="AX249" s="34">
        <f t="shared" si="192"/>
        <v>3.4493858465901313E-9</v>
      </c>
      <c r="AY249" s="35">
        <f t="shared" si="193"/>
        <v>1.5617790761323583E-3</v>
      </c>
      <c r="AZ249" s="10">
        <f t="shared" si="194"/>
        <v>-17.470647442408961</v>
      </c>
      <c r="BA249" s="10">
        <f t="shared" si="195"/>
        <v>-168.83258100132488</v>
      </c>
      <c r="BB249" s="10">
        <f t="shared" si="196"/>
        <v>11.167418998675117</v>
      </c>
      <c r="BC249" s="48"/>
      <c r="BD249" s="46">
        <f t="shared" si="197"/>
        <v>-17</v>
      </c>
      <c r="BE249" s="46">
        <f t="shared" si="198"/>
        <v>-169</v>
      </c>
      <c r="BF249" s="46">
        <f t="shared" si="199"/>
        <v>11</v>
      </c>
    </row>
    <row r="250" spans="22:58" x14ac:dyDescent="0.3">
      <c r="V250" s="29">
        <v>3.46</v>
      </c>
      <c r="W250" s="38">
        <f t="shared" si="169"/>
        <v>28840.315031266076</v>
      </c>
      <c r="X250" s="30">
        <f t="shared" si="137"/>
        <v>3.5218251811136261</v>
      </c>
      <c r="Y250" s="31">
        <f t="shared" si="170"/>
        <v>-35.535090492630346</v>
      </c>
      <c r="Z250" s="31">
        <f t="shared" si="171"/>
        <v>-89.041949623640178</v>
      </c>
      <c r="AA250" s="31">
        <f t="shared" si="172"/>
        <v>2.5159882498839452</v>
      </c>
      <c r="AB250" s="31">
        <f t="shared" si="173"/>
        <v>-41.53808230987098</v>
      </c>
      <c r="AC250" s="31">
        <f t="shared" si="174"/>
        <v>1.5529739216206041E-4</v>
      </c>
      <c r="AD250" s="31">
        <f t="shared" si="175"/>
        <v>0.34261885868662495</v>
      </c>
      <c r="AE250" s="31">
        <f t="shared" si="176"/>
        <v>-29.49712176424061</v>
      </c>
      <c r="AF250" s="31">
        <f t="shared" si="177"/>
        <v>-130.23741307482453</v>
      </c>
      <c r="AG250" s="31">
        <f t="shared" si="134"/>
        <v>92.110410468749379</v>
      </c>
      <c r="AH250" s="31">
        <f t="shared" si="178"/>
        <v>-124.00809334181304</v>
      </c>
      <c r="AI250" s="31">
        <f t="shared" si="179"/>
        <v>-89.999963882476408</v>
      </c>
      <c r="AJ250" s="31">
        <f t="shared" si="180"/>
        <v>51.948677775776382</v>
      </c>
      <c r="AK250" s="31">
        <f t="shared" si="181"/>
        <v>89.855226456045912</v>
      </c>
      <c r="AL250" s="32">
        <f t="shared" si="182"/>
        <v>-2.2850564990706128</v>
      </c>
      <c r="AM250" s="31">
        <f t="shared" si="183"/>
        <v>-39.764245810936366</v>
      </c>
      <c r="AN250" s="31">
        <f t="shared" si="184"/>
        <v>17.76593840364211</v>
      </c>
      <c r="AO250" s="31">
        <f t="shared" si="185"/>
        <v>-39.908983237366861</v>
      </c>
      <c r="AP250" s="30">
        <f t="shared" si="135"/>
        <v>23.609121289162623</v>
      </c>
      <c r="AQ250" s="30">
        <f t="shared" si="136"/>
        <v>-29.542425094393248</v>
      </c>
      <c r="AR250" s="31">
        <f t="shared" si="186"/>
        <v>-17.664487165829126</v>
      </c>
      <c r="AS250" s="33">
        <f t="shared" si="187"/>
        <v>-170.1463963121914</v>
      </c>
      <c r="AT250" s="31">
        <f t="shared" si="188"/>
        <v>3.6159695590611194E-9</v>
      </c>
      <c r="AU250" s="31">
        <f t="shared" si="189"/>
        <v>1.6532664663016343E-3</v>
      </c>
      <c r="AV250" s="32">
        <f t="shared" si="190"/>
        <v>-4.0173882256619237E-12</v>
      </c>
      <c r="AW250" s="31">
        <f t="shared" si="191"/>
        <v>-5.5108882225332178E-5</v>
      </c>
      <c r="AX250" s="34">
        <f t="shared" si="192"/>
        <v>3.6119521708354575E-9</v>
      </c>
      <c r="AY250" s="35">
        <f t="shared" si="193"/>
        <v>1.5981575840763021E-3</v>
      </c>
      <c r="AZ250" s="10">
        <f t="shared" si="194"/>
        <v>-17.664487162217174</v>
      </c>
      <c r="BA250" s="10">
        <f t="shared" si="195"/>
        <v>-170.14479815460732</v>
      </c>
      <c r="BB250" s="10">
        <f t="shared" si="196"/>
        <v>9.8552018453926848</v>
      </c>
      <c r="BC250" s="37"/>
      <c r="BD250" s="46">
        <f t="shared" si="197"/>
        <v>-18</v>
      </c>
      <c r="BE250" s="46">
        <f t="shared" si="198"/>
        <v>-170</v>
      </c>
      <c r="BF250" s="46">
        <f t="shared" si="199"/>
        <v>10</v>
      </c>
    </row>
    <row r="251" spans="22:58" x14ac:dyDescent="0.3">
      <c r="V251" s="29">
        <v>3.47</v>
      </c>
      <c r="W251" s="38">
        <f t="shared" si="169"/>
        <v>29512.092266663898</v>
      </c>
      <c r="X251" s="30">
        <f t="shared" si="137"/>
        <v>3.5218251811136261</v>
      </c>
      <c r="Y251" s="31">
        <f t="shared" si="170"/>
        <v>-35.735035846167726</v>
      </c>
      <c r="Z251" s="31">
        <f t="shared" si="171"/>
        <v>-89.063753585664401</v>
      </c>
      <c r="AA251" s="31">
        <f t="shared" si="172"/>
        <v>2.605069832626298</v>
      </c>
      <c r="AB251" s="31">
        <f t="shared" si="173"/>
        <v>-42.1937662187743</v>
      </c>
      <c r="AC251" s="31">
        <f t="shared" si="174"/>
        <v>1.6261619574723947E-4</v>
      </c>
      <c r="AD251" s="31">
        <f t="shared" si="175"/>
        <v>0.35059928017097103</v>
      </c>
      <c r="AE251" s="31">
        <f t="shared" si="176"/>
        <v>-29.607978216232052</v>
      </c>
      <c r="AF251" s="31">
        <f t="shared" si="177"/>
        <v>-130.90692052426772</v>
      </c>
      <c r="AG251" s="31">
        <f t="shared" si="134"/>
        <v>92.110410468749379</v>
      </c>
      <c r="AH251" s="31">
        <f t="shared" si="178"/>
        <v>-124.20809334181297</v>
      </c>
      <c r="AI251" s="31">
        <f t="shared" si="179"/>
        <v>-89.999964704611614</v>
      </c>
      <c r="AJ251" s="31">
        <f t="shared" si="180"/>
        <v>52.148676527816413</v>
      </c>
      <c r="AK251" s="31">
        <f t="shared" si="181"/>
        <v>89.858521890686973</v>
      </c>
      <c r="AL251" s="32">
        <f t="shared" si="182"/>
        <v>-2.3679981232815979</v>
      </c>
      <c r="AM251" s="31">
        <f t="shared" si="183"/>
        <v>-40.414205236771878</v>
      </c>
      <c r="AN251" s="31">
        <f t="shared" si="184"/>
        <v>17.682995531471224</v>
      </c>
      <c r="AO251" s="31">
        <f t="shared" si="185"/>
        <v>-40.555648050696519</v>
      </c>
      <c r="AP251" s="30">
        <f t="shared" si="135"/>
        <v>23.609121289162623</v>
      </c>
      <c r="AQ251" s="30">
        <f t="shared" si="136"/>
        <v>-29.542425094393248</v>
      </c>
      <c r="AR251" s="31">
        <f t="shared" si="186"/>
        <v>-17.858286489991453</v>
      </c>
      <c r="AS251" s="33">
        <f t="shared" si="187"/>
        <v>-171.46256857496422</v>
      </c>
      <c r="AT251" s="31">
        <f t="shared" si="188"/>
        <v>3.7863835802228674E-9</v>
      </c>
      <c r="AU251" s="31">
        <f t="shared" si="189"/>
        <v>1.6917759893171011E-3</v>
      </c>
      <c r="AV251" s="32">
        <f t="shared" si="190"/>
        <v>-4.2083250640395645E-12</v>
      </c>
      <c r="AW251" s="31">
        <f t="shared" si="191"/>
        <v>-5.6392532993607052E-5</v>
      </c>
      <c r="AX251" s="34">
        <f t="shared" si="192"/>
        <v>3.7821752551588277E-9</v>
      </c>
      <c r="AY251" s="35">
        <f t="shared" si="193"/>
        <v>1.635383456323494E-3</v>
      </c>
      <c r="AZ251" s="10">
        <f t="shared" si="194"/>
        <v>-17.858286486209277</v>
      </c>
      <c r="BA251" s="10">
        <f t="shared" si="195"/>
        <v>-171.46093319150791</v>
      </c>
      <c r="BB251" s="10">
        <f t="shared" si="196"/>
        <v>8.5390668084920947</v>
      </c>
      <c r="BC251" s="37"/>
      <c r="BD251" s="46">
        <f t="shared" si="197"/>
        <v>-18</v>
      </c>
      <c r="BE251" s="46">
        <f t="shared" si="198"/>
        <v>-171</v>
      </c>
      <c r="BF251" s="46">
        <f t="shared" si="199"/>
        <v>9</v>
      </c>
    </row>
    <row r="252" spans="22:58" x14ac:dyDescent="0.3">
      <c r="V252" s="29">
        <v>3.48</v>
      </c>
      <c r="W252" s="36">
        <f t="shared" si="169"/>
        <v>30199.517204020176</v>
      </c>
      <c r="X252" s="30">
        <f t="shared" si="137"/>
        <v>3.5218251811136261</v>
      </c>
      <c r="Y252" s="31">
        <f t="shared" si="170"/>
        <v>-35.934983658559162</v>
      </c>
      <c r="Z252" s="31">
        <f t="shared" si="171"/>
        <v>-89.085061490975434</v>
      </c>
      <c r="AA252" s="31">
        <f t="shared" si="172"/>
        <v>2.6964317811345468</v>
      </c>
      <c r="AB252" s="31">
        <f t="shared" si="173"/>
        <v>-42.850928142141065</v>
      </c>
      <c r="AC252" s="31">
        <f t="shared" si="174"/>
        <v>1.7027991070002577E-4</v>
      </c>
      <c r="AD252" s="31">
        <f t="shared" si="175"/>
        <v>0.35876557546632409</v>
      </c>
      <c r="AE252" s="31">
        <f t="shared" si="176"/>
        <v>-29.716556416400287</v>
      </c>
      <c r="AF252" s="31">
        <f t="shared" si="177"/>
        <v>-131.57722405765017</v>
      </c>
      <c r="AG252" s="31">
        <f t="shared" si="134"/>
        <v>92.110410468749379</v>
      </c>
      <c r="AH252" s="31">
        <f t="shared" si="178"/>
        <v>-124.40809334181289</v>
      </c>
      <c r="AI252" s="31">
        <f t="shared" si="179"/>
        <v>-89.99996550803273</v>
      </c>
      <c r="AJ252" s="31">
        <f t="shared" si="180"/>
        <v>52.348675336023547</v>
      </c>
      <c r="AK252" s="31">
        <f t="shared" si="181"/>
        <v>89.861742312981931</v>
      </c>
      <c r="AL252" s="32">
        <f t="shared" si="182"/>
        <v>-2.4531836506122473</v>
      </c>
      <c r="AM252" s="31">
        <f t="shared" si="183"/>
        <v>-41.066554171299018</v>
      </c>
      <c r="AN252" s="31">
        <f t="shared" si="184"/>
        <v>17.597808812347793</v>
      </c>
      <c r="AO252" s="31">
        <f t="shared" si="185"/>
        <v>-41.204777366349816</v>
      </c>
      <c r="AP252" s="30">
        <f t="shared" si="135"/>
        <v>23.609121289162623</v>
      </c>
      <c r="AQ252" s="30">
        <f t="shared" si="136"/>
        <v>-29.542425094393248</v>
      </c>
      <c r="AR252" s="31">
        <f t="shared" si="186"/>
        <v>-18.05205140928312</v>
      </c>
      <c r="AS252" s="33">
        <f t="shared" si="187"/>
        <v>-172.78200142399999</v>
      </c>
      <c r="AT252" s="31">
        <f t="shared" si="188"/>
        <v>3.9648304491739981E-9</v>
      </c>
      <c r="AU252" s="31">
        <f t="shared" si="189"/>
        <v>1.731182514353317E-3</v>
      </c>
      <c r="AV252" s="32">
        <f t="shared" si="190"/>
        <v>-4.4050478672165326E-12</v>
      </c>
      <c r="AW252" s="31">
        <f t="shared" si="191"/>
        <v>-5.7706083829318385E-5</v>
      </c>
      <c r="AX252" s="34">
        <f t="shared" si="192"/>
        <v>3.9604254013067819E-9</v>
      </c>
      <c r="AY252" s="35">
        <f t="shared" si="193"/>
        <v>1.6734764305239987E-3</v>
      </c>
      <c r="AZ252" s="10">
        <f t="shared" si="194"/>
        <v>-18.052051405322693</v>
      </c>
      <c r="BA252" s="10">
        <f t="shared" si="195"/>
        <v>-172.78032794756948</v>
      </c>
      <c r="BB252" s="10">
        <f t="shared" si="196"/>
        <v>7.2196720524305249</v>
      </c>
      <c r="BC252" s="48"/>
      <c r="BD252" s="46">
        <f t="shared" si="197"/>
        <v>-18</v>
      </c>
      <c r="BE252" s="46">
        <f t="shared" si="198"/>
        <v>-173</v>
      </c>
      <c r="BF252" s="46">
        <f t="shared" si="199"/>
        <v>7</v>
      </c>
    </row>
    <row r="253" spans="22:58" x14ac:dyDescent="0.3">
      <c r="V253" s="29">
        <v>3.49</v>
      </c>
      <c r="W253" s="38">
        <f t="shared" si="169"/>
        <v>30902.954325135921</v>
      </c>
      <c r="X253" s="30">
        <f t="shared" si="137"/>
        <v>3.5218251811136261</v>
      </c>
      <c r="Y253" s="31">
        <f t="shared" si="170"/>
        <v>-36.134933819194494</v>
      </c>
      <c r="Z253" s="31">
        <f t="shared" si="171"/>
        <v>-89.105884613717407</v>
      </c>
      <c r="AA253" s="31">
        <f t="shared" si="172"/>
        <v>2.7900831823057843</v>
      </c>
      <c r="AB253" s="31">
        <f t="shared" si="173"/>
        <v>-43.509224962574464</v>
      </c>
      <c r="AC253" s="31">
        <f t="shared" si="174"/>
        <v>1.7830479091729125E-4</v>
      </c>
      <c r="AD253" s="31">
        <f t="shared" si="175"/>
        <v>0.36712207312263218</v>
      </c>
      <c r="AE253" s="31">
        <f t="shared" si="176"/>
        <v>-29.822847150984163</v>
      </c>
      <c r="AF253" s="31">
        <f t="shared" si="177"/>
        <v>-132.24798750316924</v>
      </c>
      <c r="AG253" s="31">
        <f t="shared" si="134"/>
        <v>92.110410468749379</v>
      </c>
      <c r="AH253" s="31">
        <f t="shared" si="178"/>
        <v>-124.6080933418128</v>
      </c>
      <c r="AI253" s="31">
        <f t="shared" si="179"/>
        <v>-89.99996629316577</v>
      </c>
      <c r="AJ253" s="31">
        <f t="shared" si="180"/>
        <v>52.5486741978699</v>
      </c>
      <c r="AK253" s="31">
        <f t="shared" si="181"/>
        <v>89.864889430359895</v>
      </c>
      <c r="AL253" s="32">
        <f t="shared" si="182"/>
        <v>-2.5406284380247621</v>
      </c>
      <c r="AM253" s="31">
        <f t="shared" si="183"/>
        <v>-41.720962022312719</v>
      </c>
      <c r="AN253" s="31">
        <f t="shared" si="184"/>
        <v>17.510362886781714</v>
      </c>
      <c r="AO253" s="31">
        <f t="shared" si="185"/>
        <v>-41.856038885118593</v>
      </c>
      <c r="AP253" s="30">
        <f t="shared" si="135"/>
        <v>23.609121289162623</v>
      </c>
      <c r="AQ253" s="30">
        <f t="shared" si="136"/>
        <v>-29.542425094393248</v>
      </c>
      <c r="AR253" s="31">
        <f t="shared" si="186"/>
        <v>-18.245788069433075</v>
      </c>
      <c r="AS253" s="33">
        <f t="shared" si="187"/>
        <v>-174.10402638828782</v>
      </c>
      <c r="AT253" s="31">
        <f t="shared" si="188"/>
        <v>4.1516881822807238E-9</v>
      </c>
      <c r="AU253" s="31">
        <f t="shared" si="189"/>
        <v>1.7715069352713191E-3</v>
      </c>
      <c r="AV253" s="32">
        <f t="shared" si="190"/>
        <v>-4.6133425999921504E-12</v>
      </c>
      <c r="AW253" s="31">
        <f t="shared" si="191"/>
        <v>-5.9050231194506307E-5</v>
      </c>
      <c r="AX253" s="34">
        <f t="shared" si="192"/>
        <v>4.1470748396807313E-9</v>
      </c>
      <c r="AY253" s="35">
        <f t="shared" si="193"/>
        <v>1.7124567040768127E-3</v>
      </c>
      <c r="AZ253" s="10">
        <f t="shared" si="194"/>
        <v>-18.245788065286</v>
      </c>
      <c r="BA253" s="10">
        <f t="shared" si="195"/>
        <v>-174.10231393158375</v>
      </c>
      <c r="BB253" s="10">
        <f t="shared" si="196"/>
        <v>5.8976860684162489</v>
      </c>
      <c r="BC253" s="37"/>
      <c r="BD253" s="46">
        <f t="shared" si="197"/>
        <v>-18</v>
      </c>
      <c r="BE253" s="46">
        <f t="shared" si="198"/>
        <v>-174</v>
      </c>
      <c r="BF253" s="46">
        <f t="shared" si="199"/>
        <v>6</v>
      </c>
    </row>
    <row r="254" spans="22:58" x14ac:dyDescent="0.3">
      <c r="V254" s="29">
        <v>3.5000000000000102</v>
      </c>
      <c r="W254" s="38">
        <f t="shared" si="169"/>
        <v>31622.776601684531</v>
      </c>
      <c r="X254" s="30">
        <f t="shared" si="137"/>
        <v>3.5218251811136261</v>
      </c>
      <c r="Y254" s="31">
        <f t="shared" si="170"/>
        <v>-36.334886222437014</v>
      </c>
      <c r="Z254" s="31">
        <f t="shared" si="171"/>
        <v>-89.126233972569935</v>
      </c>
      <c r="AA254" s="31">
        <f t="shared" si="172"/>
        <v>2.8860307376929901</v>
      </c>
      <c r="AB254" s="31">
        <f t="shared" si="173"/>
        <v>-44.168310576934637</v>
      </c>
      <c r="AC254" s="31">
        <f t="shared" si="174"/>
        <v>1.8670785619302196E-4</v>
      </c>
      <c r="AD254" s="31">
        <f t="shared" si="175"/>
        <v>0.37567320244269631</v>
      </c>
      <c r="AE254" s="31">
        <f t="shared" si="176"/>
        <v>-29.926843595774201</v>
      </c>
      <c r="AF254" s="31">
        <f t="shared" si="177"/>
        <v>-132.91887134706187</v>
      </c>
      <c r="AG254" s="31">
        <f t="shared" si="134"/>
        <v>92.110410468749379</v>
      </c>
      <c r="AH254" s="31">
        <f t="shared" si="178"/>
        <v>-124.80809334181295</v>
      </c>
      <c r="AI254" s="31">
        <f t="shared" si="179"/>
        <v>-89.999967060426982</v>
      </c>
      <c r="AJ254" s="31">
        <f t="shared" si="180"/>
        <v>52.748673110941525</v>
      </c>
      <c r="AK254" s="31">
        <f t="shared" si="181"/>
        <v>89.867964911388128</v>
      </c>
      <c r="AL254" s="32">
        <f t="shared" si="182"/>
        <v>-2.6303455827203717</v>
      </c>
      <c r="AM254" s="31">
        <f t="shared" si="183"/>
        <v>-42.377092866634825</v>
      </c>
      <c r="AN254" s="31">
        <f t="shared" si="184"/>
        <v>17.420644655157581</v>
      </c>
      <c r="AO254" s="31">
        <f t="shared" si="185"/>
        <v>-42.50909501567368</v>
      </c>
      <c r="AP254" s="30">
        <f t="shared" si="135"/>
        <v>23.609121289162623</v>
      </c>
      <c r="AQ254" s="30">
        <f t="shared" si="136"/>
        <v>-29.542425094393248</v>
      </c>
      <c r="AR254" s="31">
        <f t="shared" si="186"/>
        <v>-18.439502745847246</v>
      </c>
      <c r="AS254" s="33">
        <f t="shared" si="187"/>
        <v>-175.42796636273556</v>
      </c>
      <c r="AT254" s="31">
        <f t="shared" si="188"/>
        <v>4.3473502251486596E-9</v>
      </c>
      <c r="AU254" s="31">
        <f t="shared" si="189"/>
        <v>1.812770632612714E-3</v>
      </c>
      <c r="AV254" s="32">
        <f t="shared" si="190"/>
        <v>-4.8293519525002044E-12</v>
      </c>
      <c r="AW254" s="31">
        <f t="shared" si="191"/>
        <v>-6.0425687773897064E-5</v>
      </c>
      <c r="AX254" s="34">
        <f t="shared" si="192"/>
        <v>4.3425208731961593E-9</v>
      </c>
      <c r="AY254" s="35">
        <f t="shared" si="193"/>
        <v>1.7523449448388169E-3</v>
      </c>
      <c r="AZ254" s="10">
        <f t="shared" si="194"/>
        <v>-18.439502741504725</v>
      </c>
      <c r="BA254" s="10">
        <f t="shared" si="195"/>
        <v>-175.42621401779073</v>
      </c>
      <c r="BB254" s="10">
        <f t="shared" si="196"/>
        <v>4.573785982209273</v>
      </c>
      <c r="BC254" s="37"/>
      <c r="BD254" s="46">
        <f t="shared" si="197"/>
        <v>-18</v>
      </c>
      <c r="BE254" s="46">
        <f t="shared" si="198"/>
        <v>-175</v>
      </c>
      <c r="BF254" s="46">
        <f t="shared" si="199"/>
        <v>5</v>
      </c>
    </row>
    <row r="255" spans="22:58" x14ac:dyDescent="0.3">
      <c r="V255" s="29">
        <v>3.51000000000001</v>
      </c>
      <c r="W255" s="36">
        <f t="shared" si="169"/>
        <v>32359.36569296358</v>
      </c>
      <c r="X255" s="30">
        <f t="shared" si="137"/>
        <v>3.5218251811136261</v>
      </c>
      <c r="Y255" s="31">
        <f t="shared" si="170"/>
        <v>-36.534840767399352</v>
      </c>
      <c r="Z255" s="31">
        <f t="shared" si="171"/>
        <v>-89.146120336485552</v>
      </c>
      <c r="AA255" s="31">
        <f t="shared" si="172"/>
        <v>2.9842787352894495</v>
      </c>
      <c r="AB255" s="31">
        <f t="shared" si="173"/>
        <v>-44.827836799591921</v>
      </c>
      <c r="AC255" s="31">
        <f t="shared" si="174"/>
        <v>1.9550692830920739E-4</v>
      </c>
      <c r="AD255" s="31">
        <f t="shared" si="175"/>
        <v>0.38442349582382257</v>
      </c>
      <c r="AE255" s="31">
        <f t="shared" si="176"/>
        <v>-30.028541344067964</v>
      </c>
      <c r="AF255" s="31">
        <f t="shared" si="177"/>
        <v>-133.58953364025365</v>
      </c>
      <c r="AG255" s="31">
        <f t="shared" si="134"/>
        <v>92.110410468749379</v>
      </c>
      <c r="AH255" s="31">
        <f t="shared" si="178"/>
        <v>-125.00809334181287</v>
      </c>
      <c r="AI255" s="31">
        <f t="shared" si="179"/>
        <v>-89.999967810223211</v>
      </c>
      <c r="AJ255" s="31">
        <f t="shared" si="180"/>
        <v>52.948672072932538</v>
      </c>
      <c r="AK255" s="31">
        <f t="shared" si="181"/>
        <v>89.870970386656467</v>
      </c>
      <c r="AL255" s="32">
        <f t="shared" si="182"/>
        <v>-2.7223458679710157</v>
      </c>
      <c r="AM255" s="31">
        <f t="shared" si="183"/>
        <v>-43.034606288768309</v>
      </c>
      <c r="AN255" s="31">
        <f t="shared" si="184"/>
        <v>17.328643331898036</v>
      </c>
      <c r="AO255" s="31">
        <f t="shared" si="185"/>
        <v>-43.163603712335053</v>
      </c>
      <c r="AP255" s="30">
        <f t="shared" si="135"/>
        <v>23.609121289162623</v>
      </c>
      <c r="AQ255" s="30">
        <f t="shared" si="136"/>
        <v>-29.542425094393248</v>
      </c>
      <c r="AR255" s="31">
        <f t="shared" si="186"/>
        <v>-18.633201817400554</v>
      </c>
      <c r="AS255" s="33">
        <f t="shared" si="187"/>
        <v>-176.75313735258871</v>
      </c>
      <c r="AT255" s="31">
        <f t="shared" si="188"/>
        <v>4.5522350958974742E-9</v>
      </c>
      <c r="AU255" s="31">
        <f t="shared" si="189"/>
        <v>1.854995484935769E-3</v>
      </c>
      <c r="AV255" s="32">
        <f t="shared" si="190"/>
        <v>-5.0569332346069089E-12</v>
      </c>
      <c r="AW255" s="31">
        <f t="shared" si="191"/>
        <v>-6.1833182852772639E-5</v>
      </c>
      <c r="AX255" s="34">
        <f t="shared" si="192"/>
        <v>4.5471781626628669E-9</v>
      </c>
      <c r="AY255" s="35">
        <f t="shared" si="193"/>
        <v>1.7931623020829963E-3</v>
      </c>
      <c r="AZ255" s="10">
        <f t="shared" si="194"/>
        <v>-18.633201812853375</v>
      </c>
      <c r="BA255" s="10">
        <f t="shared" si="195"/>
        <v>-176.75134419028663</v>
      </c>
      <c r="BB255" s="10">
        <f t="shared" si="196"/>
        <v>3.2486558097133695</v>
      </c>
      <c r="BC255" s="48"/>
      <c r="BD255" s="46">
        <f t="shared" si="197"/>
        <v>-19</v>
      </c>
      <c r="BE255" s="46">
        <f t="shared" si="198"/>
        <v>-177</v>
      </c>
      <c r="BF255" s="46">
        <f t="shared" si="199"/>
        <v>3</v>
      </c>
    </row>
    <row r="256" spans="22:58" x14ac:dyDescent="0.3">
      <c r="V256" s="29">
        <v>3.5200000000000098</v>
      </c>
      <c r="W256" s="38">
        <f t="shared" si="169"/>
        <v>33113.112148259883</v>
      </c>
      <c r="X256" s="30">
        <f t="shared" si="137"/>
        <v>3.5218251811136261</v>
      </c>
      <c r="Y256" s="31">
        <f t="shared" si="170"/>
        <v>-36.734797357731274</v>
      </c>
      <c r="Z256" s="31">
        <f t="shared" si="171"/>
        <v>-89.165554230301552</v>
      </c>
      <c r="AA256" s="31">
        <f t="shared" si="172"/>
        <v>3.0848290314108433</v>
      </c>
      <c r="AB256" s="31">
        <f t="shared" si="173"/>
        <v>-45.487454279067187</v>
      </c>
      <c r="AC256" s="31">
        <f t="shared" si="174"/>
        <v>2.0472066881125554E-4</v>
      </c>
      <c r="AD256" s="31">
        <f t="shared" si="175"/>
        <v>0.39337759115373266</v>
      </c>
      <c r="AE256" s="31">
        <f t="shared" si="176"/>
        <v>-30.127938424537991</v>
      </c>
      <c r="AF256" s="31">
        <f t="shared" si="177"/>
        <v>-134.25963091821501</v>
      </c>
      <c r="AG256" s="31">
        <f t="shared" si="134"/>
        <v>92.110410468749379</v>
      </c>
      <c r="AH256" s="31">
        <f t="shared" si="178"/>
        <v>-125.20809334181281</v>
      </c>
      <c r="AI256" s="31">
        <f t="shared" si="179"/>
        <v>-89.999968542951976</v>
      </c>
      <c r="AJ256" s="31">
        <f t="shared" si="180"/>
        <v>53.148671081641425</v>
      </c>
      <c r="AK256" s="31">
        <f t="shared" si="181"/>
        <v>89.873907449641479</v>
      </c>
      <c r="AL256" s="32">
        <f t="shared" si="182"/>
        <v>-2.8166377181670521</v>
      </c>
      <c r="AM256" s="31">
        <f t="shared" si="183"/>
        <v>-43.693158247898317</v>
      </c>
      <c r="AN256" s="31">
        <f t="shared" si="184"/>
        <v>17.234350490410939</v>
      </c>
      <c r="AO256" s="31">
        <f t="shared" si="185"/>
        <v>-43.819219341208814</v>
      </c>
      <c r="AP256" s="30">
        <f t="shared" si="135"/>
        <v>23.609121289162623</v>
      </c>
      <c r="AQ256" s="30">
        <f t="shared" si="136"/>
        <v>-29.542425094393248</v>
      </c>
      <c r="AR256" s="31">
        <f t="shared" si="186"/>
        <v>-18.826891739357677</v>
      </c>
      <c r="AS256" s="33">
        <f t="shared" si="187"/>
        <v>-178.07885025942383</v>
      </c>
      <c r="AT256" s="31">
        <f t="shared" si="188"/>
        <v>4.7667748132312948E-9</v>
      </c>
      <c r="AU256" s="31">
        <f t="shared" si="189"/>
        <v>1.8982038804159548E-3</v>
      </c>
      <c r="AV256" s="32">
        <f t="shared" si="190"/>
        <v>-5.296086446312268E-12</v>
      </c>
      <c r="AW256" s="31">
        <f t="shared" si="191"/>
        <v>-6.3273462703655558E-5</v>
      </c>
      <c r="AX256" s="34">
        <f t="shared" si="192"/>
        <v>4.7614787267849825E-9</v>
      </c>
      <c r="AY256" s="35">
        <f t="shared" si="193"/>
        <v>1.8349304177122992E-3</v>
      </c>
      <c r="AZ256" s="10">
        <f t="shared" si="194"/>
        <v>-18.826891734596199</v>
      </c>
      <c r="BA256" s="10">
        <f t="shared" si="195"/>
        <v>-178.07701532900612</v>
      </c>
      <c r="BB256" s="10">
        <f t="shared" si="196"/>
        <v>1.922984670993884</v>
      </c>
      <c r="BC256" s="37"/>
      <c r="BD256" s="46">
        <f t="shared" si="197"/>
        <v>-19</v>
      </c>
      <c r="BE256" s="46">
        <f t="shared" si="198"/>
        <v>-178</v>
      </c>
      <c r="BF256" s="46">
        <f t="shared" si="199"/>
        <v>2</v>
      </c>
    </row>
    <row r="257" spans="22:58" x14ac:dyDescent="0.3">
      <c r="V257" s="29">
        <v>3.53000000000001</v>
      </c>
      <c r="W257" s="38">
        <f t="shared" si="169"/>
        <v>33884.415613921039</v>
      </c>
      <c r="X257" s="30">
        <f t="shared" si="137"/>
        <v>3.5218251811136261</v>
      </c>
      <c r="Y257" s="31">
        <f t="shared" si="170"/>
        <v>-36.934755901415038</v>
      </c>
      <c r="Z257" s="31">
        <f t="shared" si="171"/>
        <v>-89.184545940228958</v>
      </c>
      <c r="AA257" s="31">
        <f t="shared" si="172"/>
        <v>3.187681042835488</v>
      </c>
      <c r="AB257" s="31">
        <f t="shared" si="173"/>
        <v>-46.14681342218109</v>
      </c>
      <c r="AC257" s="31">
        <f t="shared" si="174"/>
        <v>2.1436861857390102E-4</v>
      </c>
      <c r="AD257" s="31">
        <f t="shared" si="175"/>
        <v>0.40254023426180358</v>
      </c>
      <c r="AE257" s="31">
        <f t="shared" si="176"/>
        <v>-30.225035308847346</v>
      </c>
      <c r="AF257" s="31">
        <f t="shared" si="177"/>
        <v>-134.92881912814823</v>
      </c>
      <c r="AG257" s="31">
        <f t="shared" si="134"/>
        <v>92.110410468749379</v>
      </c>
      <c r="AH257" s="31">
        <f t="shared" si="178"/>
        <v>-125.40809334181276</v>
      </c>
      <c r="AI257" s="31">
        <f t="shared" si="179"/>
        <v>-89.999969259001816</v>
      </c>
      <c r="AJ257" s="31">
        <f t="shared" si="180"/>
        <v>53.348670134965545</v>
      </c>
      <c r="AK257" s="31">
        <f t="shared" si="181"/>
        <v>89.87677765755106</v>
      </c>
      <c r="AL257" s="32">
        <f t="shared" si="182"/>
        <v>-2.9132271634746809</v>
      </c>
      <c r="AM257" s="31">
        <f t="shared" si="183"/>
        <v>-44.352401967949511</v>
      </c>
      <c r="AN257" s="31">
        <f t="shared" si="184"/>
        <v>17.137760098427485</v>
      </c>
      <c r="AO257" s="31">
        <f t="shared" si="185"/>
        <v>-44.475593569400267</v>
      </c>
      <c r="AP257" s="30">
        <f t="shared" si="135"/>
        <v>23.609121289162623</v>
      </c>
      <c r="AQ257" s="30">
        <f t="shared" si="136"/>
        <v>-29.542425094393248</v>
      </c>
      <c r="AR257" s="31">
        <f t="shared" si="186"/>
        <v>-19.020579015650487</v>
      </c>
      <c r="AS257" s="33">
        <f t="shared" si="187"/>
        <v>-179.40441269754851</v>
      </c>
      <c r="AT257" s="31">
        <f t="shared" si="188"/>
        <v>4.9914264683682876E-9</v>
      </c>
      <c r="AU257" s="31">
        <f t="shared" si="189"/>
        <v>1.9424187287162883E-3</v>
      </c>
      <c r="AV257" s="32">
        <f t="shared" si="190"/>
        <v>-5.546811587616279E-12</v>
      </c>
      <c r="AW257" s="31">
        <f t="shared" si="191"/>
        <v>-6.4747290981987131E-5</v>
      </c>
      <c r="AX257" s="34">
        <f t="shared" si="192"/>
        <v>4.9858796567806713E-9</v>
      </c>
      <c r="AY257" s="35">
        <f t="shared" si="193"/>
        <v>1.8776714377343011E-3</v>
      </c>
      <c r="AZ257" s="10">
        <f t="shared" si="194"/>
        <v>-19.020579010664608</v>
      </c>
      <c r="BA257" s="10">
        <f t="shared" si="195"/>
        <v>-179.40253502611077</v>
      </c>
      <c r="BB257" s="10">
        <f t="shared" si="196"/>
        <v>0.59746497388923103</v>
      </c>
      <c r="BC257" s="37"/>
      <c r="BD257" s="46">
        <f t="shared" si="197"/>
        <v>-19</v>
      </c>
      <c r="BE257" s="46">
        <f t="shared" si="198"/>
        <v>-179</v>
      </c>
      <c r="BF257" s="46">
        <f t="shared" si="199"/>
        <v>1</v>
      </c>
    </row>
    <row r="258" spans="22:58" x14ac:dyDescent="0.3">
      <c r="V258" s="29">
        <v>3.5400000000000098</v>
      </c>
      <c r="W258" s="36">
        <f t="shared" si="169"/>
        <v>34673.685045253958</v>
      </c>
      <c r="X258" s="30">
        <f t="shared" si="137"/>
        <v>3.5218251811136261</v>
      </c>
      <c r="Y258" s="31">
        <f t="shared" si="170"/>
        <v>-37.13471631057098</v>
      </c>
      <c r="Z258" s="31">
        <f t="shared" si="171"/>
        <v>-89.203105519221054</v>
      </c>
      <c r="AA258" s="31">
        <f t="shared" si="172"/>
        <v>3.2928317492747312</v>
      </c>
      <c r="AB258" s="31">
        <f t="shared" si="173"/>
        <v>-46.805565319766949</v>
      </c>
      <c r="AC258" s="31">
        <f t="shared" si="174"/>
        <v>2.2447123922884844E-4</v>
      </c>
      <c r="AD258" s="31">
        <f t="shared" si="175"/>
        <v>0.41191628142702319</v>
      </c>
      <c r="AE258" s="31">
        <f t="shared" si="176"/>
        <v>-30.319834908943392</v>
      </c>
      <c r="AF258" s="31">
        <f t="shared" si="177"/>
        <v>-135.59675455756098</v>
      </c>
      <c r="AG258" s="31">
        <f t="shared" si="134"/>
        <v>92.110410468749379</v>
      </c>
      <c r="AH258" s="31">
        <f t="shared" si="178"/>
        <v>-125.6080933418127</v>
      </c>
      <c r="AI258" s="31">
        <f t="shared" si="179"/>
        <v>-89.999969958752359</v>
      </c>
      <c r="AJ258" s="31">
        <f t="shared" si="180"/>
        <v>53.548669230896905</v>
      </c>
      <c r="AK258" s="31">
        <f t="shared" si="181"/>
        <v>89.879582532149783</v>
      </c>
      <c r="AL258" s="32">
        <f t="shared" si="182"/>
        <v>-3.012117814417985</v>
      </c>
      <c r="AM258" s="31">
        <f t="shared" si="183"/>
        <v>-45.011988845160118</v>
      </c>
      <c r="AN258" s="31">
        <f t="shared" si="184"/>
        <v>17.038868543415596</v>
      </c>
      <c r="AO258" s="31">
        <f t="shared" si="185"/>
        <v>-45.132376271762695</v>
      </c>
      <c r="AP258" s="30">
        <f t="shared" si="135"/>
        <v>23.609121289162623</v>
      </c>
      <c r="AQ258" s="30">
        <f t="shared" si="136"/>
        <v>-29.542425094393248</v>
      </c>
      <c r="AR258" s="31">
        <f t="shared" si="186"/>
        <v>-19.214270170758422</v>
      </c>
      <c r="AS258" s="33">
        <f t="shared" si="187"/>
        <v>-180.72913082932368</v>
      </c>
      <c r="AT258" s="31">
        <f t="shared" si="188"/>
        <v>5.2266664390758614E-9</v>
      </c>
      <c r="AU258" s="31">
        <f t="shared" si="189"/>
        <v>1.9876634731343813E-3</v>
      </c>
      <c r="AV258" s="32">
        <f t="shared" si="190"/>
        <v>-5.8071800035858363E-12</v>
      </c>
      <c r="AW258" s="31">
        <f t="shared" si="191"/>
        <v>-6.6255449131028967E-5</v>
      </c>
      <c r="AX258" s="34">
        <f t="shared" si="192"/>
        <v>5.2208592590722753E-9</v>
      </c>
      <c r="AY258" s="35">
        <f t="shared" si="193"/>
        <v>1.9214080240033524E-3</v>
      </c>
      <c r="AZ258" s="10">
        <f t="shared" si="194"/>
        <v>-19.214270165537563</v>
      </c>
      <c r="BA258" s="10">
        <f t="shared" si="195"/>
        <v>-180.72720942129968</v>
      </c>
      <c r="BB258" s="10">
        <f t="shared" si="196"/>
        <v>-0.72720942129967625</v>
      </c>
      <c r="BC258" s="48"/>
      <c r="BD258" s="46">
        <f t="shared" si="197"/>
        <v>-19</v>
      </c>
      <c r="BE258" s="46">
        <f t="shared" si="198"/>
        <v>-181</v>
      </c>
      <c r="BF258" s="46">
        <f t="shared" si="199"/>
        <v>-1</v>
      </c>
    </row>
    <row r="259" spans="22:58" x14ac:dyDescent="0.3">
      <c r="V259" s="29">
        <v>3.55000000000001</v>
      </c>
      <c r="W259" s="38">
        <f t="shared" si="169"/>
        <v>35481.338923358424</v>
      </c>
      <c r="X259" s="30">
        <f t="shared" si="137"/>
        <v>3.5218251811136261</v>
      </c>
      <c r="Y259" s="31">
        <f t="shared" si="170"/>
        <v>-37.334678501271533</v>
      </c>
      <c r="Z259" s="31">
        <f t="shared" si="171"/>
        <v>-89.221242792224047</v>
      </c>
      <c r="AA259" s="31">
        <f t="shared" si="172"/>
        <v>3.4002757061507549</v>
      </c>
      <c r="AB259" s="31">
        <f t="shared" si="173"/>
        <v>-47.463362667969342</v>
      </c>
      <c r="AC259" s="31">
        <f t="shared" si="174"/>
        <v>2.3504995653888161E-4</v>
      </c>
      <c r="AD259" s="31">
        <f t="shared" si="175"/>
        <v>0.42151070194390333</v>
      </c>
      <c r="AE259" s="31">
        <f t="shared" si="176"/>
        <v>-30.412342564050611</v>
      </c>
      <c r="AF259" s="31">
        <f t="shared" si="177"/>
        <v>-136.26309475824948</v>
      </c>
      <c r="AG259" s="31">
        <f t="shared" si="134"/>
        <v>92.110410468749379</v>
      </c>
      <c r="AH259" s="31">
        <f t="shared" si="178"/>
        <v>-125.80809334181266</v>
      </c>
      <c r="AI259" s="31">
        <f t="shared" si="179"/>
        <v>-89.999970642574652</v>
      </c>
      <c r="AJ259" s="31">
        <f t="shared" si="180"/>
        <v>53.748668367517908</v>
      </c>
      <c r="AK259" s="31">
        <f t="shared" si="181"/>
        <v>89.882323560565482</v>
      </c>
      <c r="AL259" s="32">
        <f t="shared" si="182"/>
        <v>-3.113310846612078</v>
      </c>
      <c r="AM259" s="31">
        <f t="shared" si="183"/>
        <v>-45.671569367411877</v>
      </c>
      <c r="AN259" s="31">
        <f t="shared" si="184"/>
        <v>16.937674647842545</v>
      </c>
      <c r="AO259" s="31">
        <f t="shared" si="185"/>
        <v>-45.789216449421048</v>
      </c>
      <c r="AP259" s="30">
        <f t="shared" si="135"/>
        <v>23.609121289162623</v>
      </c>
      <c r="AQ259" s="30">
        <f t="shared" si="136"/>
        <v>-29.542425094393248</v>
      </c>
      <c r="AR259" s="31">
        <f t="shared" si="186"/>
        <v>-19.407971721438692</v>
      </c>
      <c r="AS259" s="33">
        <f t="shared" si="187"/>
        <v>-182.05231120767053</v>
      </c>
      <c r="AT259" s="31">
        <f t="shared" si="188"/>
        <v>5.4729903896706506E-9</v>
      </c>
      <c r="AU259" s="31">
        <f t="shared" si="189"/>
        <v>2.0339621030323863E-3</v>
      </c>
      <c r="AV259" s="32">
        <f t="shared" si="190"/>
        <v>-6.0810490040871572E-12</v>
      </c>
      <c r="AW259" s="31">
        <f t="shared" si="191"/>
        <v>-6.7798736796194616E-5</v>
      </c>
      <c r="AX259" s="34">
        <f t="shared" si="192"/>
        <v>5.4669093406665633E-9</v>
      </c>
      <c r="AY259" s="35">
        <f t="shared" si="193"/>
        <v>1.9661633662361915E-3</v>
      </c>
      <c r="AZ259" s="10">
        <f t="shared" si="194"/>
        <v>-19.407971715971783</v>
      </c>
      <c r="BA259" s="10">
        <f t="shared" si="195"/>
        <v>-182.05034504430429</v>
      </c>
      <c r="BB259" s="10">
        <f t="shared" si="196"/>
        <v>-2.0503450443042937</v>
      </c>
      <c r="BC259" s="37"/>
      <c r="BD259" s="46">
        <f t="shared" si="197"/>
        <v>-19</v>
      </c>
      <c r="BE259" s="46">
        <f t="shared" si="198"/>
        <v>-182</v>
      </c>
      <c r="BF259" s="46">
        <f t="shared" si="199"/>
        <v>-2</v>
      </c>
    </row>
    <row r="260" spans="22:58" x14ac:dyDescent="0.3">
      <c r="V260" s="29">
        <v>3.5600000000000098</v>
      </c>
      <c r="W260" s="38">
        <f t="shared" si="169"/>
        <v>36307.805477010959</v>
      </c>
      <c r="X260" s="30">
        <f t="shared" si="137"/>
        <v>3.5218251811136261</v>
      </c>
      <c r="Y260" s="31">
        <f t="shared" si="170"/>
        <v>-37.534642393363555</v>
      </c>
      <c r="Z260" s="31">
        <f t="shared" si="171"/>
        <v>-89.238967361311907</v>
      </c>
      <c r="AA260" s="31">
        <f t="shared" si="172"/>
        <v>3.5100050675671266</v>
      </c>
      <c r="AB260" s="31">
        <f t="shared" si="173"/>
        <v>-48.119860679207669</v>
      </c>
      <c r="AC260" s="31">
        <f t="shared" si="174"/>
        <v>2.4612720581665865E-4</v>
      </c>
      <c r="AD260" s="31">
        <f t="shared" si="175"/>
        <v>0.43132858074766955</v>
      </c>
      <c r="AE260" s="31">
        <f t="shared" si="176"/>
        <v>-30.502566017476983</v>
      </c>
      <c r="AF260" s="31">
        <f t="shared" si="177"/>
        <v>-136.92749945977189</v>
      </c>
      <c r="AG260" s="31">
        <f t="shared" ref="AG260:AG323" si="200">DC_gain_comp</f>
        <v>92.110410468749379</v>
      </c>
      <c r="AH260" s="31">
        <f t="shared" si="178"/>
        <v>-126.00809334181258</v>
      </c>
      <c r="AI260" s="31">
        <f t="shared" si="179"/>
        <v>-89.999971310831228</v>
      </c>
      <c r="AJ260" s="31">
        <f t="shared" si="180"/>
        <v>53.948667542997164</v>
      </c>
      <c r="AK260" s="31">
        <f t="shared" si="181"/>
        <v>89.885002196077465</v>
      </c>
      <c r="AL260" s="32">
        <f t="shared" si="182"/>
        <v>-3.2168049957842926</v>
      </c>
      <c r="AM260" s="31">
        <f t="shared" si="183"/>
        <v>-46.330794039418514</v>
      </c>
      <c r="AN260" s="31">
        <f t="shared" si="184"/>
        <v>16.834179674149667</v>
      </c>
      <c r="AO260" s="31">
        <f t="shared" si="185"/>
        <v>-46.445763154172276</v>
      </c>
      <c r="AP260" s="30">
        <f t="shared" ref="AP260:AP323" si="201">-20*LOG(GmPS*Rsns)</f>
        <v>23.609121289162623</v>
      </c>
      <c r="AQ260" s="30">
        <f t="shared" ref="AQ260:AQ323" si="202">20*LOG(Vref/Vout)</f>
        <v>-29.542425094393248</v>
      </c>
      <c r="AR260" s="31">
        <f t="shared" si="186"/>
        <v>-19.601690148557942</v>
      </c>
      <c r="AS260" s="33">
        <f t="shared" si="187"/>
        <v>-183.37326261394418</v>
      </c>
      <c r="AT260" s="31">
        <f t="shared" si="188"/>
        <v>5.7309248429481035E-9</v>
      </c>
      <c r="AU260" s="31">
        <f t="shared" si="189"/>
        <v>2.0813391665564572E-3</v>
      </c>
      <c r="AV260" s="32">
        <f t="shared" si="190"/>
        <v>-6.3684185891202425E-12</v>
      </c>
      <c r="AW260" s="31">
        <f t="shared" si="191"/>
        <v>-6.9377972249031592E-5</v>
      </c>
      <c r="AX260" s="34">
        <f t="shared" si="192"/>
        <v>5.7245564243589834E-9</v>
      </c>
      <c r="AY260" s="35">
        <f t="shared" si="193"/>
        <v>2.0119611943074257E-3</v>
      </c>
      <c r="AZ260" s="10">
        <f t="shared" si="194"/>
        <v>-19.601690142833387</v>
      </c>
      <c r="BA260" s="10">
        <f t="shared" si="195"/>
        <v>-183.37125065274986</v>
      </c>
      <c r="BB260" s="10">
        <f t="shared" si="196"/>
        <v>-3.3712506527498647</v>
      </c>
      <c r="BC260" s="37"/>
      <c r="BD260" s="46">
        <f t="shared" si="197"/>
        <v>-20</v>
      </c>
      <c r="BE260" s="46">
        <f t="shared" si="198"/>
        <v>-183</v>
      </c>
      <c r="BF260" s="46">
        <f t="shared" si="199"/>
        <v>-3</v>
      </c>
    </row>
    <row r="261" spans="22:58" x14ac:dyDescent="0.3">
      <c r="V261" s="29">
        <v>3.5700000000000101</v>
      </c>
      <c r="W261" s="36">
        <f t="shared" si="169"/>
        <v>37153.522909718165</v>
      </c>
      <c r="X261" s="30">
        <f t="shared" ref="X261:X324" si="203">DC_gain_power</f>
        <v>3.5218251811136261</v>
      </c>
      <c r="Y261" s="31">
        <f t="shared" si="170"/>
        <v>-37.734607910298941</v>
      </c>
      <c r="Z261" s="31">
        <f t="shared" si="171"/>
        <v>-89.256288610708268</v>
      </c>
      <c r="AA261" s="31">
        <f t="shared" si="172"/>
        <v>3.6220096192669211</v>
      </c>
      <c r="AB261" s="31">
        <f t="shared" si="173"/>
        <v>-48.774717977008557</v>
      </c>
      <c r="AC261" s="31">
        <f t="shared" si="174"/>
        <v>2.5772647948832579E-4</v>
      </c>
      <c r="AD261" s="31">
        <f t="shared" si="175"/>
        <v>0.4413751211000933</v>
      </c>
      <c r="AE261" s="31">
        <f t="shared" si="176"/>
        <v>-30.590515383438902</v>
      </c>
      <c r="AF261" s="31">
        <f t="shared" si="177"/>
        <v>-137.58963146661674</v>
      </c>
      <c r="AG261" s="31">
        <f t="shared" si="200"/>
        <v>92.110410468749379</v>
      </c>
      <c r="AH261" s="31">
        <f t="shared" si="178"/>
        <v>-126.20809334181257</v>
      </c>
      <c r="AI261" s="31">
        <f t="shared" si="179"/>
        <v>-89.999971963876447</v>
      </c>
      <c r="AJ261" s="31">
        <f t="shared" si="180"/>
        <v>54.14866675558585</v>
      </c>
      <c r="AK261" s="31">
        <f t="shared" si="181"/>
        <v>89.887619858886922</v>
      </c>
      <c r="AL261" s="32">
        <f t="shared" si="182"/>
        <v>-3.3225965631283643</v>
      </c>
      <c r="AM261" s="31">
        <f t="shared" si="183"/>
        <v>-46.989314307806566</v>
      </c>
      <c r="AN261" s="31">
        <f t="shared" si="184"/>
        <v>16.728387319394294</v>
      </c>
      <c r="AO261" s="31">
        <f t="shared" si="185"/>
        <v>-47.101666412796092</v>
      </c>
      <c r="AP261" s="30">
        <f t="shared" si="201"/>
        <v>23.609121289162623</v>
      </c>
      <c r="AQ261" s="30">
        <f t="shared" si="202"/>
        <v>-29.542425094393248</v>
      </c>
      <c r="AR261" s="31">
        <f t="shared" si="186"/>
        <v>-19.795431869275234</v>
      </c>
      <c r="AS261" s="33">
        <f t="shared" si="187"/>
        <v>-184.69129787941284</v>
      </c>
      <c r="AT261" s="31">
        <f t="shared" si="188"/>
        <v>6.0010156082528764E-9</v>
      </c>
      <c r="AU261" s="31">
        <f t="shared" si="189"/>
        <v>2.1298197836525398E-3</v>
      </c>
      <c r="AV261" s="32">
        <f t="shared" si="190"/>
        <v>-6.6673601037519863E-12</v>
      </c>
      <c r="AW261" s="31">
        <f t="shared" si="191"/>
        <v>-7.0993992821081155E-5</v>
      </c>
      <c r="AX261" s="34">
        <f t="shared" si="192"/>
        <v>5.9943482481491246E-9</v>
      </c>
      <c r="AY261" s="35">
        <f t="shared" si="193"/>
        <v>2.0588257908314587E-3</v>
      </c>
      <c r="AZ261" s="10">
        <f t="shared" si="194"/>
        <v>-19.795431863280886</v>
      </c>
      <c r="BA261" s="10">
        <f t="shared" si="195"/>
        <v>-184.689239053622</v>
      </c>
      <c r="BB261" s="10">
        <f t="shared" si="196"/>
        <v>-4.6892390536220034</v>
      </c>
      <c r="BC261" s="48"/>
      <c r="BD261" s="46">
        <f t="shared" si="197"/>
        <v>-20</v>
      </c>
      <c r="BE261" s="46">
        <f t="shared" si="198"/>
        <v>-185</v>
      </c>
      <c r="BF261" s="46">
        <f t="shared" si="199"/>
        <v>-5</v>
      </c>
    </row>
    <row r="262" spans="22:58" x14ac:dyDescent="0.3">
      <c r="V262" s="29">
        <v>3.5800000000000098</v>
      </c>
      <c r="W262" s="38">
        <f t="shared" si="169"/>
        <v>38018.939632056979</v>
      </c>
      <c r="X262" s="30">
        <f t="shared" si="203"/>
        <v>3.5218251811136261</v>
      </c>
      <c r="Y262" s="31">
        <f t="shared" si="170"/>
        <v>-37.934574978972257</v>
      </c>
      <c r="Z262" s="31">
        <f t="shared" si="171"/>
        <v>-89.27321571169719</v>
      </c>
      <c r="AA262" s="31">
        <f t="shared" si="172"/>
        <v>3.7362768212850699</v>
      </c>
      <c r="AB262" s="31">
        <f t="shared" si="173"/>
        <v>-49.427597469098849</v>
      </c>
      <c r="AC262" s="31">
        <f t="shared" si="174"/>
        <v>2.6987237688085475E-4</v>
      </c>
      <c r="AD262" s="31">
        <f t="shared" si="175"/>
        <v>0.4516556473373059</v>
      </c>
      <c r="AE262" s="31">
        <f t="shared" si="176"/>
        <v>-30.676203104196681</v>
      </c>
      <c r="AF262" s="31">
        <f t="shared" si="177"/>
        <v>-138.24915753345874</v>
      </c>
      <c r="AG262" s="31">
        <f t="shared" si="200"/>
        <v>92.110410468749379</v>
      </c>
      <c r="AH262" s="31">
        <f t="shared" si="178"/>
        <v>-126.40809334181249</v>
      </c>
      <c r="AI262" s="31">
        <f t="shared" si="179"/>
        <v>-89.99997260205653</v>
      </c>
      <c r="AJ262" s="31">
        <f t="shared" si="180"/>
        <v>54.348666003613729</v>
      </c>
      <c r="AK262" s="31">
        <f t="shared" si="181"/>
        <v>89.890177936869534</v>
      </c>
      <c r="AL262" s="32">
        <f t="shared" si="182"/>
        <v>-3.4306794309430884</v>
      </c>
      <c r="AM262" s="31">
        <f t="shared" si="183"/>
        <v>-47.64678348011963</v>
      </c>
      <c r="AN262" s="31">
        <f t="shared" si="184"/>
        <v>16.620303699607533</v>
      </c>
      <c r="AO262" s="31">
        <f t="shared" si="185"/>
        <v>-47.756578145306626</v>
      </c>
      <c r="AP262" s="30">
        <f t="shared" si="201"/>
        <v>23.609121289162623</v>
      </c>
      <c r="AQ262" s="30">
        <f t="shared" si="202"/>
        <v>-29.542425094393248</v>
      </c>
      <c r="AR262" s="31">
        <f t="shared" si="186"/>
        <v>-19.989203209819774</v>
      </c>
      <c r="AS262" s="33">
        <f t="shared" si="187"/>
        <v>-186.00573567876538</v>
      </c>
      <c r="AT262" s="31">
        <f t="shared" si="188"/>
        <v>6.2838335674436237E-9</v>
      </c>
      <c r="AU262" s="31">
        <f t="shared" si="189"/>
        <v>2.1794296593852431E-3</v>
      </c>
      <c r="AV262" s="32">
        <f t="shared" si="190"/>
        <v>-6.9817308578486052E-12</v>
      </c>
      <c r="AW262" s="31">
        <f t="shared" si="191"/>
        <v>-7.2647655347840622E-5</v>
      </c>
      <c r="AX262" s="34">
        <f t="shared" si="192"/>
        <v>6.2768518365857754E-9</v>
      </c>
      <c r="AY262" s="35">
        <f t="shared" si="193"/>
        <v>2.1067820040374025E-3</v>
      </c>
      <c r="AZ262" s="10">
        <f t="shared" si="194"/>
        <v>-19.989203203542921</v>
      </c>
      <c r="BA262" s="10">
        <f t="shared" si="195"/>
        <v>-186.00362889676134</v>
      </c>
      <c r="BB262" s="10">
        <f t="shared" si="196"/>
        <v>-6.0036288967613416</v>
      </c>
      <c r="BC262" s="37"/>
      <c r="BD262" s="46">
        <f t="shared" si="197"/>
        <v>-20</v>
      </c>
      <c r="BE262" s="46">
        <f t="shared" si="198"/>
        <v>-186</v>
      </c>
      <c r="BF262" s="46">
        <f t="shared" si="199"/>
        <v>-6</v>
      </c>
    </row>
    <row r="263" spans="22:58" x14ac:dyDescent="0.3">
      <c r="V263" s="29">
        <v>3.5900000000000101</v>
      </c>
      <c r="W263" s="38">
        <f t="shared" si="169"/>
        <v>38904.514499429002</v>
      </c>
      <c r="X263" s="30">
        <f t="shared" si="203"/>
        <v>3.5218251811136261</v>
      </c>
      <c r="Y263" s="31">
        <f t="shared" si="170"/>
        <v>-38.134543529566358</v>
      </c>
      <c r="Z263" s="31">
        <f t="shared" si="171"/>
        <v>-89.289757627425601</v>
      </c>
      <c r="AA263" s="31">
        <f t="shared" si="172"/>
        <v>3.8527918599194022</v>
      </c>
      <c r="AB263" s="31">
        <f t="shared" si="173"/>
        <v>-50.078167193413215</v>
      </c>
      <c r="AC263" s="31">
        <f t="shared" si="174"/>
        <v>2.8259065637370711E-4</v>
      </c>
      <c r="AD263" s="31">
        <f t="shared" si="175"/>
        <v>0.46217560768104532</v>
      </c>
      <c r="AE263" s="31">
        <f t="shared" si="176"/>
        <v>-30.759643897876956</v>
      </c>
      <c r="AF263" s="31">
        <f t="shared" si="177"/>
        <v>-138.90574921315778</v>
      </c>
      <c r="AG263" s="31">
        <f t="shared" si="200"/>
        <v>92.110410468749379</v>
      </c>
      <c r="AH263" s="31">
        <f t="shared" si="178"/>
        <v>-126.60809334181246</v>
      </c>
      <c r="AI263" s="31">
        <f t="shared" si="179"/>
        <v>-89.999973225709866</v>
      </c>
      <c r="AJ263" s="31">
        <f t="shared" si="180"/>
        <v>54.548665285485825</v>
      </c>
      <c r="AK263" s="31">
        <f t="shared" si="181"/>
        <v>89.89267778631131</v>
      </c>
      <c r="AL263" s="32">
        <f t="shared" si="182"/>
        <v>-3.5410450884157667</v>
      </c>
      <c r="AM263" s="31">
        <f t="shared" si="183"/>
        <v>-48.302857631855886</v>
      </c>
      <c r="AN263" s="31">
        <f t="shared" si="184"/>
        <v>16.509937324006973</v>
      </c>
      <c r="AO263" s="31">
        <f t="shared" si="185"/>
        <v>-48.410153071254442</v>
      </c>
      <c r="AP263" s="30">
        <f t="shared" si="201"/>
        <v>23.609121289162623</v>
      </c>
      <c r="AQ263" s="30">
        <f t="shared" si="202"/>
        <v>-29.542425094393248</v>
      </c>
      <c r="AR263" s="31">
        <f t="shared" si="186"/>
        <v>-20.183010379100608</v>
      </c>
      <c r="AS263" s="33">
        <f t="shared" si="187"/>
        <v>-187.31590228441223</v>
      </c>
      <c r="AT263" s="31">
        <f t="shared" si="188"/>
        <v>6.5799823895127058E-9</v>
      </c>
      <c r="AU263" s="31">
        <f t="shared" si="189"/>
        <v>2.2301950975670607E-3</v>
      </c>
      <c r="AV263" s="32">
        <f t="shared" si="190"/>
        <v>-7.3115308514100991E-12</v>
      </c>
      <c r="AW263" s="31">
        <f t="shared" si="191"/>
        <v>-7.4339836623071013E-5</v>
      </c>
      <c r="AX263" s="34">
        <f t="shared" si="192"/>
        <v>6.5726708586612954E-9</v>
      </c>
      <c r="AY263" s="35">
        <f t="shared" si="193"/>
        <v>2.1558552609439899E-3</v>
      </c>
      <c r="AZ263" s="10">
        <f t="shared" si="194"/>
        <v>-20.183010372527939</v>
      </c>
      <c r="BA263" s="10">
        <f t="shared" si="195"/>
        <v>-187.31374642915128</v>
      </c>
      <c r="BB263" s="10">
        <f t="shared" si="196"/>
        <v>-7.3137464291512799</v>
      </c>
      <c r="BC263" s="37"/>
      <c r="BD263" s="46">
        <f t="shared" si="197"/>
        <v>-20</v>
      </c>
      <c r="BE263" s="46">
        <f t="shared" si="198"/>
        <v>-187</v>
      </c>
      <c r="BF263" s="46">
        <f t="shared" si="199"/>
        <v>-7</v>
      </c>
    </row>
    <row r="264" spans="22:58" x14ac:dyDescent="0.3">
      <c r="V264" s="29">
        <v>3.6000000000000099</v>
      </c>
      <c r="W264" s="36">
        <f t="shared" si="169"/>
        <v>39810.717055350688</v>
      </c>
      <c r="X264" s="30">
        <f t="shared" si="203"/>
        <v>3.5218251811136261</v>
      </c>
      <c r="Y264" s="31">
        <f t="shared" si="170"/>
        <v>-38.334513495404273</v>
      </c>
      <c r="Z264" s="31">
        <f t="shared" si="171"/>
        <v>-89.30592311759915</v>
      </c>
      <c r="AA264" s="31">
        <f t="shared" si="172"/>
        <v>3.9715377085662205</v>
      </c>
      <c r="AB264" s="31">
        <f t="shared" si="173"/>
        <v>-50.726101131979661</v>
      </c>
      <c r="AC264" s="31">
        <f t="shared" si="174"/>
        <v>2.9590828999562409E-4</v>
      </c>
      <c r="AD264" s="31">
        <f t="shared" si="175"/>
        <v>0.47294057711472148</v>
      </c>
      <c r="AE264" s="31">
        <f t="shared" si="176"/>
        <v>-30.84085469743443</v>
      </c>
      <c r="AF264" s="31">
        <f t="shared" si="177"/>
        <v>-139.55908367246408</v>
      </c>
      <c r="AG264" s="31">
        <f t="shared" si="200"/>
        <v>92.110410468749379</v>
      </c>
      <c r="AH264" s="31">
        <f t="shared" si="178"/>
        <v>-126.80809334181241</v>
      </c>
      <c r="AI264" s="31">
        <f t="shared" si="179"/>
        <v>-89.999973835167111</v>
      </c>
      <c r="AJ264" s="31">
        <f t="shared" si="180"/>
        <v>54.748664599678882</v>
      </c>
      <c r="AK264" s="31">
        <f t="shared" si="181"/>
        <v>89.895120732627447</v>
      </c>
      <c r="AL264" s="32">
        <f t="shared" si="182"/>
        <v>-3.6536826673196465</v>
      </c>
      <c r="AM264" s="31">
        <f t="shared" si="183"/>
        <v>-48.957196495784601</v>
      </c>
      <c r="AN264" s="31">
        <f t="shared" si="184"/>
        <v>16.397299059296206</v>
      </c>
      <c r="AO264" s="31">
        <f t="shared" si="185"/>
        <v>-49.062049598324265</v>
      </c>
      <c r="AP264" s="30">
        <f t="shared" si="201"/>
        <v>23.609121289162623</v>
      </c>
      <c r="AQ264" s="30">
        <f t="shared" si="202"/>
        <v>-29.542425094393248</v>
      </c>
      <c r="AR264" s="31">
        <f t="shared" si="186"/>
        <v>-20.376859443368851</v>
      </c>
      <c r="AS264" s="33">
        <f t="shared" si="187"/>
        <v>-188.62113327078833</v>
      </c>
      <c r="AT264" s="31">
        <f t="shared" si="188"/>
        <v>6.8900869586565903E-9</v>
      </c>
      <c r="AU264" s="31">
        <f t="shared" si="189"/>
        <v>2.2821430147049477E-3</v>
      </c>
      <c r="AV264" s="32">
        <f t="shared" si="190"/>
        <v>-7.6567600844364754E-12</v>
      </c>
      <c r="AW264" s="31">
        <f t="shared" si="191"/>
        <v>-7.6071433863682703E-5</v>
      </c>
      <c r="AX264" s="34">
        <f t="shared" si="192"/>
        <v>6.8824301985721538E-9</v>
      </c>
      <c r="AY264" s="35">
        <f t="shared" si="193"/>
        <v>2.2060715808412648E-3</v>
      </c>
      <c r="AZ264" s="10">
        <f t="shared" si="194"/>
        <v>-20.37685943648642</v>
      </c>
      <c r="BA264" s="10">
        <f t="shared" si="195"/>
        <v>-188.61892719920749</v>
      </c>
      <c r="BB264" s="10">
        <f t="shared" si="196"/>
        <v>-8.6189271992074907</v>
      </c>
      <c r="BC264" s="48"/>
      <c r="BD264" s="46">
        <f t="shared" si="197"/>
        <v>-20</v>
      </c>
      <c r="BE264" s="46">
        <f t="shared" si="198"/>
        <v>-189</v>
      </c>
      <c r="BF264" s="46">
        <f t="shared" si="199"/>
        <v>-9</v>
      </c>
    </row>
    <row r="265" spans="22:58" x14ac:dyDescent="0.3">
      <c r="V265" s="29">
        <v>3.6100000000000101</v>
      </c>
      <c r="W265" s="38">
        <f t="shared" si="169"/>
        <v>40738.02778041226</v>
      </c>
      <c r="X265" s="30">
        <f t="shared" si="203"/>
        <v>3.5218251811136261</v>
      </c>
      <c r="Y265" s="31">
        <f t="shared" si="170"/>
        <v>-38.534484812808266</v>
      </c>
      <c r="Z265" s="31">
        <f t="shared" si="171"/>
        <v>-89.321720743074167</v>
      </c>
      <c r="AA265" s="31">
        <f t="shared" si="172"/>
        <v>4.0924951968967189</v>
      </c>
      <c r="AB265" s="31">
        <f t="shared" si="173"/>
        <v>-51.371079988022963</v>
      </c>
      <c r="AC265" s="31">
        <f t="shared" si="174"/>
        <v>3.0985352058203523E-4</v>
      </c>
      <c r="AD265" s="31">
        <f t="shared" si="175"/>
        <v>0.48395626032580724</v>
      </c>
      <c r="AE265" s="31">
        <f t="shared" si="176"/>
        <v>-30.919854581277335</v>
      </c>
      <c r="AF265" s="31">
        <f t="shared" si="177"/>
        <v>-140.20884447077131</v>
      </c>
      <c r="AG265" s="31">
        <f t="shared" si="200"/>
        <v>92.110410468749379</v>
      </c>
      <c r="AH265" s="31">
        <f t="shared" si="178"/>
        <v>-127.00809334181237</v>
      </c>
      <c r="AI265" s="31">
        <f t="shared" si="179"/>
        <v>-89.999974430751422</v>
      </c>
      <c r="AJ265" s="31">
        <f t="shared" si="180"/>
        <v>54.948663944738236</v>
      </c>
      <c r="AK265" s="31">
        <f t="shared" si="181"/>
        <v>89.897508071064848</v>
      </c>
      <c r="AL265" s="32">
        <f t="shared" si="182"/>
        <v>-3.7685789873092053</v>
      </c>
      <c r="AM265" s="31">
        <f t="shared" si="183"/>
        <v>-49.60946432800435</v>
      </c>
      <c r="AN265" s="31">
        <f t="shared" si="184"/>
        <v>16.282402084366041</v>
      </c>
      <c r="AO265" s="31">
        <f t="shared" si="185"/>
        <v>-49.711930687690923</v>
      </c>
      <c r="AP265" s="30">
        <f t="shared" si="201"/>
        <v>23.609121289162623</v>
      </c>
      <c r="AQ265" s="30">
        <f t="shared" si="202"/>
        <v>-29.542425094393248</v>
      </c>
      <c r="AR265" s="31">
        <f t="shared" si="186"/>
        <v>-20.57075630214192</v>
      </c>
      <c r="AS265" s="33">
        <f t="shared" si="187"/>
        <v>-189.92077515846222</v>
      </c>
      <c r="AT265" s="31">
        <f t="shared" si="188"/>
        <v>7.2148068748603583E-9</v>
      </c>
      <c r="AU265" s="31">
        <f t="shared" si="189"/>
        <v>2.3353009542718441E-3</v>
      </c>
      <c r="AV265" s="32">
        <f t="shared" si="190"/>
        <v>-8.015489901994621E-12</v>
      </c>
      <c r="AW265" s="31">
        <f t="shared" si="191"/>
        <v>-7.7843365185453214E-5</v>
      </c>
      <c r="AX265" s="34">
        <f t="shared" si="192"/>
        <v>7.2067913849583634E-9</v>
      </c>
      <c r="AY265" s="35">
        <f t="shared" si="193"/>
        <v>2.2574575890863908E-3</v>
      </c>
      <c r="AZ265" s="10">
        <f t="shared" si="194"/>
        <v>-20.57075629493513</v>
      </c>
      <c r="BA265" s="10">
        <f t="shared" si="195"/>
        <v>-189.91851770087314</v>
      </c>
      <c r="BB265" s="10">
        <f t="shared" si="196"/>
        <v>-9.9185177008731387</v>
      </c>
      <c r="BC265" s="37"/>
      <c r="BD265" s="46">
        <f t="shared" si="197"/>
        <v>-21</v>
      </c>
      <c r="BE265" s="46">
        <f t="shared" si="198"/>
        <v>-190</v>
      </c>
      <c r="BF265" s="46">
        <f t="shared" si="199"/>
        <v>-10</v>
      </c>
    </row>
    <row r="266" spans="22:58" x14ac:dyDescent="0.3">
      <c r="V266" s="29">
        <v>3.6200000000000099</v>
      </c>
      <c r="W266" s="38">
        <f t="shared" si="169"/>
        <v>41686.938347034535</v>
      </c>
      <c r="X266" s="30">
        <f t="shared" si="203"/>
        <v>3.5218251811136261</v>
      </c>
      <c r="Y266" s="31">
        <f t="shared" si="170"/>
        <v>-38.734457420964887</v>
      </c>
      <c r="Z266" s="31">
        <f t="shared" si="171"/>
        <v>-89.337158870347537</v>
      </c>
      <c r="AA266" s="31">
        <f t="shared" si="172"/>
        <v>4.2156430877864146</v>
      </c>
      <c r="AB266" s="31">
        <f t="shared" si="173"/>
        <v>-52.012791922037685</v>
      </c>
      <c r="AC266" s="31">
        <f t="shared" si="174"/>
        <v>3.2445592164520283E-4</v>
      </c>
      <c r="AD266" s="31">
        <f t="shared" si="175"/>
        <v>0.49522849471602032</v>
      </c>
      <c r="AE266" s="31">
        <f t="shared" si="176"/>
        <v>-30.996664696143199</v>
      </c>
      <c r="AF266" s="31">
        <f t="shared" si="177"/>
        <v>-140.85472229766918</v>
      </c>
      <c r="AG266" s="31">
        <f t="shared" si="200"/>
        <v>92.110410468749379</v>
      </c>
      <c r="AH266" s="31">
        <f t="shared" si="178"/>
        <v>-127.20809334181233</v>
      </c>
      <c r="AI266" s="31">
        <f t="shared" si="179"/>
        <v>-89.999975012778577</v>
      </c>
      <c r="AJ266" s="31">
        <f t="shared" si="180"/>
        <v>55.148663319274682</v>
      </c>
      <c r="AK266" s="31">
        <f t="shared" si="181"/>
        <v>89.899841067388763</v>
      </c>
      <c r="AL266" s="32">
        <f t="shared" si="182"/>
        <v>-3.8857186104146009</v>
      </c>
      <c r="AM266" s="31">
        <f t="shared" si="183"/>
        <v>-50.259330745473861</v>
      </c>
      <c r="AN266" s="31">
        <f t="shared" si="184"/>
        <v>16.165261835797132</v>
      </c>
      <c r="AO266" s="31">
        <f t="shared" si="185"/>
        <v>-50.359464690863675</v>
      </c>
      <c r="AP266" s="30">
        <f t="shared" si="201"/>
        <v>23.609121289162623</v>
      </c>
      <c r="AQ266" s="30">
        <f t="shared" si="202"/>
        <v>-29.542425094393248</v>
      </c>
      <c r="AR266" s="31">
        <f t="shared" si="186"/>
        <v>-20.764706665576693</v>
      </c>
      <c r="AS266" s="33">
        <f t="shared" si="187"/>
        <v>-191.21418698853284</v>
      </c>
      <c r="AT266" s="31">
        <f t="shared" si="188"/>
        <v>7.5548306679328888E-9</v>
      </c>
      <c r="AU266" s="31">
        <f t="shared" si="189"/>
        <v>2.3896971013105694E-3</v>
      </c>
      <c r="AV266" s="32">
        <f t="shared" si="190"/>
        <v>-8.3935062688838654E-12</v>
      </c>
      <c r="AW266" s="31">
        <f t="shared" si="191"/>
        <v>-7.9656570089823558E-5</v>
      </c>
      <c r="AX266" s="34">
        <f t="shared" si="192"/>
        <v>7.5464371616640058E-9</v>
      </c>
      <c r="AY266" s="35">
        <f t="shared" si="193"/>
        <v>2.310040531220746E-3</v>
      </c>
      <c r="AZ266" s="10">
        <f t="shared" si="194"/>
        <v>-20.764706658030256</v>
      </c>
      <c r="BA266" s="10">
        <f t="shared" si="195"/>
        <v>-191.21187694800162</v>
      </c>
      <c r="BB266" s="10">
        <f t="shared" si="196"/>
        <v>-11.211876948001617</v>
      </c>
      <c r="BC266" s="37"/>
      <c r="BD266" s="46">
        <f t="shared" si="197"/>
        <v>-21</v>
      </c>
      <c r="BE266" s="46">
        <f t="shared" si="198"/>
        <v>-191</v>
      </c>
      <c r="BF266" s="46">
        <f t="shared" si="199"/>
        <v>-11</v>
      </c>
    </row>
    <row r="267" spans="22:58" x14ac:dyDescent="0.3">
      <c r="V267" s="29">
        <v>3.6300000000000101</v>
      </c>
      <c r="W267" s="36">
        <f t="shared" si="169"/>
        <v>42657.95188016029</v>
      </c>
      <c r="X267" s="30">
        <f t="shared" si="203"/>
        <v>3.5218251811136261</v>
      </c>
      <c r="Y267" s="31">
        <f t="shared" si="170"/>
        <v>-38.93443126179627</v>
      </c>
      <c r="Z267" s="31">
        <f t="shared" si="171"/>
        <v>-89.352245675946918</v>
      </c>
      <c r="AA267" s="31">
        <f t="shared" si="172"/>
        <v>4.3409581613558039</v>
      </c>
      <c r="AB267" s="31">
        <f t="shared" si="173"/>
        <v>-52.650933243043035</v>
      </c>
      <c r="AC267" s="31">
        <f t="shared" si="174"/>
        <v>3.3974646004554835E-4</v>
      </c>
      <c r="AD267" s="31">
        <f t="shared" si="175"/>
        <v>0.50676325348083939</v>
      </c>
      <c r="AE267" s="31">
        <f t="shared" si="176"/>
        <v>-31.071308172866793</v>
      </c>
      <c r="AF267" s="31">
        <f t="shared" si="177"/>
        <v>-141.49641566550912</v>
      </c>
      <c r="AG267" s="31">
        <f t="shared" si="200"/>
        <v>92.110410468749379</v>
      </c>
      <c r="AH267" s="31">
        <f t="shared" si="178"/>
        <v>-127.4080933418123</v>
      </c>
      <c r="AI267" s="31">
        <f t="shared" si="179"/>
        <v>-89.99997558155718</v>
      </c>
      <c r="AJ267" s="31">
        <f t="shared" si="180"/>
        <v>55.348662721961539</v>
      </c>
      <c r="AK267" s="31">
        <f t="shared" si="181"/>
        <v>89.90212095855378</v>
      </c>
      <c r="AL267" s="32">
        <f t="shared" si="182"/>
        <v>-4.005083904261471</v>
      </c>
      <c r="AM267" s="31">
        <f t="shared" si="183"/>
        <v>-50.906471530081632</v>
      </c>
      <c r="AN267" s="31">
        <f t="shared" si="184"/>
        <v>16.045895944637142</v>
      </c>
      <c r="AO267" s="31">
        <f t="shared" si="185"/>
        <v>-51.004326153085032</v>
      </c>
      <c r="AP267" s="30">
        <f t="shared" si="201"/>
        <v>23.609121289162623</v>
      </c>
      <c r="AQ267" s="30">
        <f t="shared" si="202"/>
        <v>-29.542425094393248</v>
      </c>
      <c r="AR267" s="31">
        <f t="shared" si="186"/>
        <v>-20.958716033460277</v>
      </c>
      <c r="AS267" s="33">
        <f t="shared" si="187"/>
        <v>-192.50074181859415</v>
      </c>
      <c r="AT267" s="31">
        <f t="shared" si="188"/>
        <v>7.9108796548167118E-9</v>
      </c>
      <c r="AU267" s="31">
        <f t="shared" si="189"/>
        <v>2.4453602973779111E-3</v>
      </c>
      <c r="AV267" s="32">
        <f t="shared" si="190"/>
        <v>-8.7908091851042136E-12</v>
      </c>
      <c r="AW267" s="31">
        <f t="shared" si="191"/>
        <v>-8.1512009962034712E-5</v>
      </c>
      <c r="AX267" s="34">
        <f t="shared" si="192"/>
        <v>7.9020888456316075E-9</v>
      </c>
      <c r="AY267" s="35">
        <f t="shared" si="193"/>
        <v>2.3638482874158762E-3</v>
      </c>
      <c r="AZ267" s="10">
        <f t="shared" si="194"/>
        <v>-20.958716025558189</v>
      </c>
      <c r="BA267" s="10">
        <f t="shared" si="195"/>
        <v>-192.49837797030673</v>
      </c>
      <c r="BB267" s="10">
        <f t="shared" si="196"/>
        <v>-12.498377970306734</v>
      </c>
      <c r="BC267" s="48"/>
      <c r="BD267" s="46">
        <f t="shared" si="197"/>
        <v>-21</v>
      </c>
      <c r="BE267" s="46">
        <f t="shared" si="198"/>
        <v>-192</v>
      </c>
      <c r="BF267" s="46">
        <f t="shared" si="199"/>
        <v>-12</v>
      </c>
    </row>
    <row r="268" spans="22:58" x14ac:dyDescent="0.3">
      <c r="V268" s="29">
        <v>3.6400000000000099</v>
      </c>
      <c r="W268" s="38">
        <f t="shared" si="169"/>
        <v>43651.583224017639</v>
      </c>
      <c r="X268" s="30">
        <f t="shared" si="203"/>
        <v>3.5218251811136261</v>
      </c>
      <c r="Y268" s="31">
        <f t="shared" si="170"/>
        <v>-39.134406279837094</v>
      </c>
      <c r="Z268" s="31">
        <f t="shared" si="171"/>
        <v>-89.366989150723271</v>
      </c>
      <c r="AA268" s="31">
        <f t="shared" si="172"/>
        <v>4.4684153054343243</v>
      </c>
      <c r="AB268" s="31">
        <f t="shared" si="173"/>
        <v>-53.285209051718191</v>
      </c>
      <c r="AC268" s="31">
        <f t="shared" si="174"/>
        <v>3.557575616181572E-4</v>
      </c>
      <c r="AD268" s="31">
        <f t="shared" si="175"/>
        <v>0.51856664875990555</v>
      </c>
      <c r="AE268" s="31">
        <f t="shared" si="176"/>
        <v>-31.143810035727526</v>
      </c>
      <c r="AF268" s="31">
        <f t="shared" si="177"/>
        <v>-142.13363155368157</v>
      </c>
      <c r="AG268" s="31">
        <f t="shared" si="200"/>
        <v>92.110410468749379</v>
      </c>
      <c r="AH268" s="31">
        <f t="shared" si="178"/>
        <v>-127.60809334181226</v>
      </c>
      <c r="AI268" s="31">
        <f t="shared" si="179"/>
        <v>-89.999976137388799</v>
      </c>
      <c r="AJ268" s="31">
        <f t="shared" si="180"/>
        <v>55.548662151531843</v>
      </c>
      <c r="AK268" s="31">
        <f t="shared" si="181"/>
        <v>89.904348953359488</v>
      </c>
      <c r="AL268" s="32">
        <f t="shared" si="182"/>
        <v>-4.126655113473312</v>
      </c>
      <c r="AM268" s="31">
        <f t="shared" si="183"/>
        <v>-51.550569394702769</v>
      </c>
      <c r="AN268" s="31">
        <f t="shared" si="184"/>
        <v>15.924324164995646</v>
      </c>
      <c r="AO268" s="31">
        <f t="shared" si="185"/>
        <v>-51.646196578732081</v>
      </c>
      <c r="AP268" s="30">
        <f t="shared" si="201"/>
        <v>23.609121289162623</v>
      </c>
      <c r="AQ268" s="30">
        <f t="shared" si="202"/>
        <v>-29.542425094393248</v>
      </c>
      <c r="AR268" s="31">
        <f t="shared" si="186"/>
        <v>-21.152789675962506</v>
      </c>
      <c r="AS268" s="33">
        <f t="shared" si="187"/>
        <v>-193.77982813241366</v>
      </c>
      <c r="AT268" s="31">
        <f t="shared" si="188"/>
        <v>8.2837079395879785E-9</v>
      </c>
      <c r="AU268" s="31">
        <f t="shared" si="189"/>
        <v>2.5023200558367915E-3</v>
      </c>
      <c r="AV268" s="32">
        <f t="shared" si="190"/>
        <v>-9.2035413407894474E-12</v>
      </c>
      <c r="AW268" s="31">
        <f t="shared" si="191"/>
        <v>-8.3410668580866467E-5</v>
      </c>
      <c r="AX268" s="34">
        <f t="shared" si="192"/>
        <v>8.2745043982471882E-9</v>
      </c>
      <c r="AY268" s="35">
        <f t="shared" si="193"/>
        <v>2.4189093872559251E-3</v>
      </c>
      <c r="AZ268" s="10">
        <f t="shared" si="194"/>
        <v>-21.152789667688001</v>
      </c>
      <c r="BA268" s="10">
        <f t="shared" si="195"/>
        <v>-193.77740922302641</v>
      </c>
      <c r="BB268" s="10">
        <f t="shared" si="196"/>
        <v>-13.77740922302641</v>
      </c>
      <c r="BC268" s="37"/>
      <c r="BD268" s="46">
        <f t="shared" si="197"/>
        <v>-21</v>
      </c>
      <c r="BE268" s="46">
        <f t="shared" si="198"/>
        <v>-194</v>
      </c>
      <c r="BF268" s="46">
        <f t="shared" si="199"/>
        <v>-14</v>
      </c>
    </row>
    <row r="269" spans="22:58" x14ac:dyDescent="0.3">
      <c r="V269" s="29">
        <v>3.6500000000000101</v>
      </c>
      <c r="W269" s="38">
        <f t="shared" si="169"/>
        <v>44668.359215097371</v>
      </c>
      <c r="X269" s="30">
        <f t="shared" si="203"/>
        <v>3.5218251811136261</v>
      </c>
      <c r="Y269" s="31">
        <f t="shared" si="170"/>
        <v>-39.334382422117145</v>
      </c>
      <c r="Z269" s="31">
        <f t="shared" si="171"/>
        <v>-89.381397104047707</v>
      </c>
      <c r="AA269" s="31">
        <f t="shared" si="172"/>
        <v>4.5979876117236405</v>
      </c>
      <c r="AB269" s="31">
        <f t="shared" si="173"/>
        <v>-53.915333832629628</v>
      </c>
      <c r="AC269" s="31">
        <f t="shared" si="174"/>
        <v>3.7252317989685537E-4</v>
      </c>
      <c r="AD269" s="31">
        <f t="shared" si="175"/>
        <v>0.53064493485990405</v>
      </c>
      <c r="AE269" s="31">
        <f t="shared" si="176"/>
        <v>-31.214197106099981</v>
      </c>
      <c r="AF269" s="31">
        <f t="shared" si="177"/>
        <v>-142.76608600181743</v>
      </c>
      <c r="AG269" s="31">
        <f t="shared" si="200"/>
        <v>92.110410468749379</v>
      </c>
      <c r="AH269" s="31">
        <f t="shared" si="178"/>
        <v>-127.80809334181222</v>
      </c>
      <c r="AI269" s="31">
        <f t="shared" si="179"/>
        <v>-89.999976680568139</v>
      </c>
      <c r="AJ269" s="31">
        <f t="shared" si="180"/>
        <v>55.748661606775642</v>
      </c>
      <c r="AK269" s="31">
        <f t="shared" si="181"/>
        <v>89.906526233091213</v>
      </c>
      <c r="AL269" s="32">
        <f t="shared" si="182"/>
        <v>-4.2504104386529207</v>
      </c>
      <c r="AM269" s="31">
        <f t="shared" si="183"/>
        <v>-52.191314707121045</v>
      </c>
      <c r="AN269" s="31">
        <f t="shared" si="184"/>
        <v>15.800568295059875</v>
      </c>
      <c r="AO269" s="31">
        <f t="shared" si="185"/>
        <v>-52.28476515459797</v>
      </c>
      <c r="AP269" s="30">
        <f t="shared" si="201"/>
        <v>23.609121289162623</v>
      </c>
      <c r="AQ269" s="30">
        <f t="shared" si="202"/>
        <v>-29.542425094393248</v>
      </c>
      <c r="AR269" s="31">
        <f t="shared" si="186"/>
        <v>-21.346932616270731</v>
      </c>
      <c r="AS269" s="33">
        <f t="shared" si="187"/>
        <v>-195.0508511564154</v>
      </c>
      <c r="AT269" s="31">
        <f t="shared" si="188"/>
        <v>8.6741062707663167E-9</v>
      </c>
      <c r="AU269" s="31">
        <f t="shared" si="189"/>
        <v>2.5606065775046474E-3</v>
      </c>
      <c r="AV269" s="32">
        <f t="shared" si="190"/>
        <v>-9.6374887007388981E-12</v>
      </c>
      <c r="AW269" s="31">
        <f t="shared" si="191"/>
        <v>-8.5353552640250288E-5</v>
      </c>
      <c r="AX269" s="34">
        <f t="shared" si="192"/>
        <v>8.6644687820655774E-9</v>
      </c>
      <c r="AY269" s="35">
        <f t="shared" si="193"/>
        <v>2.4752530248643972E-3</v>
      </c>
      <c r="AZ269" s="10">
        <f t="shared" si="194"/>
        <v>-21.346932607606263</v>
      </c>
      <c r="BA269" s="10">
        <f t="shared" si="195"/>
        <v>-195.04837590339054</v>
      </c>
      <c r="BB269" s="10">
        <f t="shared" si="196"/>
        <v>-15.048375903390536</v>
      </c>
      <c r="BC269" s="37"/>
      <c r="BD269" s="46">
        <f t="shared" si="197"/>
        <v>-21</v>
      </c>
      <c r="BE269" s="46">
        <f t="shared" si="198"/>
        <v>-195</v>
      </c>
      <c r="BF269" s="46">
        <f t="shared" si="199"/>
        <v>-15</v>
      </c>
    </row>
    <row r="270" spans="22:58" x14ac:dyDescent="0.3">
      <c r="V270" s="29">
        <v>3.6600000000000099</v>
      </c>
      <c r="W270" s="36">
        <f t="shared" si="169"/>
        <v>45708.818961488585</v>
      </c>
      <c r="X270" s="30">
        <f t="shared" si="203"/>
        <v>3.5218251811136261</v>
      </c>
      <c r="Y270" s="31">
        <f t="shared" si="170"/>
        <v>-39.534359638049132</v>
      </c>
      <c r="Z270" s="31">
        <f t="shared" si="171"/>
        <v>-89.395477167914848</v>
      </c>
      <c r="AA270" s="31">
        <f t="shared" si="172"/>
        <v>4.7296464769092941</v>
      </c>
      <c r="AB270" s="31">
        <f t="shared" si="173"/>
        <v>-54.541031993288094</v>
      </c>
      <c r="AC270" s="31">
        <f t="shared" si="174"/>
        <v>3.9007886805122083E-4</v>
      </c>
      <c r="AD270" s="31">
        <f t="shared" si="175"/>
        <v>0.54300451155154816</v>
      </c>
      <c r="AE270" s="31">
        <f t="shared" si="176"/>
        <v>-31.282497901158159</v>
      </c>
      <c r="AF270" s="31">
        <f t="shared" si="177"/>
        <v>-143.39350464965139</v>
      </c>
      <c r="AG270" s="31">
        <f t="shared" si="200"/>
        <v>92.110410468749379</v>
      </c>
      <c r="AH270" s="31">
        <f t="shared" si="178"/>
        <v>-128.00809334181218</v>
      </c>
      <c r="AI270" s="31">
        <f t="shared" si="179"/>
        <v>-89.999977211383225</v>
      </c>
      <c r="AJ270" s="31">
        <f t="shared" si="180"/>
        <v>55.948661086537442</v>
      </c>
      <c r="AK270" s="31">
        <f t="shared" si="181"/>
        <v>89.908653952146352</v>
      </c>
      <c r="AL270" s="32">
        <f t="shared" si="182"/>
        <v>-4.3763261222871721</v>
      </c>
      <c r="AM270" s="31">
        <f t="shared" si="183"/>
        <v>-52.828406168160669</v>
      </c>
      <c r="AN270" s="31">
        <f t="shared" si="184"/>
        <v>15.674652091187465</v>
      </c>
      <c r="AO270" s="31">
        <f t="shared" si="185"/>
        <v>-52.919729427397542</v>
      </c>
      <c r="AP270" s="30">
        <f t="shared" si="201"/>
        <v>23.609121289162623</v>
      </c>
      <c r="AQ270" s="30">
        <f t="shared" si="202"/>
        <v>-29.542425094393248</v>
      </c>
      <c r="AR270" s="31">
        <f t="shared" si="186"/>
        <v>-21.54114961520132</v>
      </c>
      <c r="AS270" s="33">
        <f t="shared" si="187"/>
        <v>-196.31323407704895</v>
      </c>
      <c r="AT270" s="31">
        <f t="shared" si="188"/>
        <v>9.0829039699697242E-9</v>
      </c>
      <c r="AU270" s="31">
        <f t="shared" si="189"/>
        <v>2.6202507666662975E-3</v>
      </c>
      <c r="AV270" s="32">
        <f t="shared" si="190"/>
        <v>-1.0090722610019457E-11</v>
      </c>
      <c r="AW270" s="31">
        <f t="shared" si="191"/>
        <v>-8.7341692283031535E-5</v>
      </c>
      <c r="AX270" s="34">
        <f t="shared" si="192"/>
        <v>9.0728132473597044E-9</v>
      </c>
      <c r="AY270" s="35">
        <f t="shared" si="193"/>
        <v>2.5329090743832659E-3</v>
      </c>
      <c r="AZ270" s="10">
        <f t="shared" si="194"/>
        <v>-21.541149606128506</v>
      </c>
      <c r="BA270" s="10">
        <f t="shared" si="195"/>
        <v>-196.31070116797457</v>
      </c>
      <c r="BB270" s="10">
        <f t="shared" si="196"/>
        <v>-16.310701167974571</v>
      </c>
      <c r="BC270" s="48"/>
      <c r="BD270" s="46">
        <f t="shared" si="197"/>
        <v>-22</v>
      </c>
      <c r="BE270" s="46">
        <f t="shared" si="198"/>
        <v>-196</v>
      </c>
      <c r="BF270" s="46">
        <f t="shared" si="199"/>
        <v>-16</v>
      </c>
    </row>
    <row r="271" spans="22:58" x14ac:dyDescent="0.3">
      <c r="V271" s="29">
        <v>3.6700000000000101</v>
      </c>
      <c r="W271" s="38">
        <f t="shared" si="169"/>
        <v>46773.514128720919</v>
      </c>
      <c r="X271" s="30">
        <f t="shared" si="203"/>
        <v>3.5218251811136261</v>
      </c>
      <c r="Y271" s="31">
        <f t="shared" si="170"/>
        <v>-39.734337879321515</v>
      </c>
      <c r="Z271" s="31">
        <f t="shared" si="171"/>
        <v>-89.409236800954702</v>
      </c>
      <c r="AA271" s="31">
        <f t="shared" si="172"/>
        <v>4.8633617079527349</v>
      </c>
      <c r="AB271" s="31">
        <f t="shared" si="173"/>
        <v>-55.162038348306531</v>
      </c>
      <c r="AC271" s="31">
        <f t="shared" si="174"/>
        <v>4.0846185423478853E-4</v>
      </c>
      <c r="AD271" s="31">
        <f t="shared" si="175"/>
        <v>0.55565192744232073</v>
      </c>
      <c r="AE271" s="31">
        <f t="shared" si="176"/>
        <v>-31.348742528400919</v>
      </c>
      <c r="AF271" s="31">
        <f t="shared" si="177"/>
        <v>-144.01562322181891</v>
      </c>
      <c r="AG271" s="31">
        <f t="shared" si="200"/>
        <v>92.110410468749379</v>
      </c>
      <c r="AH271" s="31">
        <f t="shared" si="178"/>
        <v>-128.20809334181217</v>
      </c>
      <c r="AI271" s="31">
        <f t="shared" si="179"/>
        <v>-89.999977730115475</v>
      </c>
      <c r="AJ271" s="31">
        <f t="shared" si="180"/>
        <v>56.148660589713764</v>
      </c>
      <c r="AK271" s="31">
        <f t="shared" si="181"/>
        <v>89.91073323864623</v>
      </c>
      <c r="AL271" s="32">
        <f t="shared" si="182"/>
        <v>-4.5043765408762768</v>
      </c>
      <c r="AM271" s="31">
        <f t="shared" si="183"/>
        <v>-53.461551440867737</v>
      </c>
      <c r="AN271" s="31">
        <f t="shared" si="184"/>
        <v>15.546601175774693</v>
      </c>
      <c r="AO271" s="31">
        <f t="shared" si="185"/>
        <v>-53.550795932336982</v>
      </c>
      <c r="AP271" s="30">
        <f t="shared" si="201"/>
        <v>23.609121289162623</v>
      </c>
      <c r="AQ271" s="30">
        <f t="shared" si="202"/>
        <v>-29.542425094393248</v>
      </c>
      <c r="AR271" s="31">
        <f t="shared" si="186"/>
        <v>-21.735445157856851</v>
      </c>
      <c r="AS271" s="33">
        <f t="shared" si="187"/>
        <v>-197.56641915415588</v>
      </c>
      <c r="AT271" s="31">
        <f t="shared" si="188"/>
        <v>9.5109689319145487E-9</v>
      </c>
      <c r="AU271" s="31">
        <f t="shared" si="189"/>
        <v>2.6812842474598013E-3</v>
      </c>
      <c r="AV271" s="32">
        <f t="shared" si="190"/>
        <v>-1.0569029033430456E-11</v>
      </c>
      <c r="AW271" s="31">
        <f t="shared" si="191"/>
        <v>-8.937614164716491E-5</v>
      </c>
      <c r="AX271" s="34">
        <f t="shared" si="192"/>
        <v>9.5003999028811188E-9</v>
      </c>
      <c r="AY271" s="35">
        <f t="shared" si="193"/>
        <v>2.5919081058126364E-3</v>
      </c>
      <c r="AZ271" s="10">
        <f t="shared" si="194"/>
        <v>-21.735445148356451</v>
      </c>
      <c r="BA271" s="10">
        <f t="shared" si="195"/>
        <v>-197.56382724605007</v>
      </c>
      <c r="BB271" s="10">
        <f t="shared" si="196"/>
        <v>-17.563827246050067</v>
      </c>
      <c r="BC271" s="37"/>
      <c r="BD271" s="46">
        <f t="shared" si="197"/>
        <v>-22</v>
      </c>
      <c r="BE271" s="46">
        <f t="shared" si="198"/>
        <v>-198</v>
      </c>
      <c r="BF271" s="46">
        <f t="shared" si="199"/>
        <v>-18</v>
      </c>
    </row>
    <row r="272" spans="22:58" x14ac:dyDescent="0.3">
      <c r="V272" s="29">
        <v>3.6800000000000099</v>
      </c>
      <c r="W272" s="38">
        <f t="shared" si="169"/>
        <v>47863.009232264958</v>
      </c>
      <c r="X272" s="30">
        <f t="shared" si="203"/>
        <v>3.5218251811136261</v>
      </c>
      <c r="Y272" s="31">
        <f t="shared" si="170"/>
        <v>-39.934317099796196</v>
      </c>
      <c r="Z272" s="31">
        <f t="shared" si="171"/>
        <v>-89.422683292354776</v>
      </c>
      <c r="AA272" s="31">
        <f t="shared" si="172"/>
        <v>4.9991016307879335</v>
      </c>
      <c r="AB272" s="31">
        <f t="shared" si="173"/>
        <v>-55.77809854746183</v>
      </c>
      <c r="AC272" s="31">
        <f t="shared" si="174"/>
        <v>4.2771112046938251E-4</v>
      </c>
      <c r="AD272" s="31">
        <f t="shared" si="175"/>
        <v>0.56859388342666828</v>
      </c>
      <c r="AE272" s="31">
        <f t="shared" si="176"/>
        <v>-31.412962576774166</v>
      </c>
      <c r="AF272" s="31">
        <f t="shared" si="177"/>
        <v>-144.63218795638994</v>
      </c>
      <c r="AG272" s="31">
        <f t="shared" si="200"/>
        <v>92.110410468749379</v>
      </c>
      <c r="AH272" s="31">
        <f t="shared" si="178"/>
        <v>-128.40809334181213</v>
      </c>
      <c r="AI272" s="31">
        <f t="shared" si="179"/>
        <v>-89.999978237039926</v>
      </c>
      <c r="AJ272" s="31">
        <f t="shared" si="180"/>
        <v>56.348660115250773</v>
      </c>
      <c r="AK272" s="31">
        <f t="shared" si="181"/>
        <v>89.91276519503414</v>
      </c>
      <c r="AL272" s="32">
        <f t="shared" si="182"/>
        <v>-4.6345343025549424</v>
      </c>
      <c r="AM272" s="31">
        <f t="shared" si="183"/>
        <v>-54.090467728098737</v>
      </c>
      <c r="AN272" s="31">
        <f t="shared" si="184"/>
        <v>15.416442939633075</v>
      </c>
      <c r="AO272" s="31">
        <f t="shared" si="185"/>
        <v>-54.177680770104523</v>
      </c>
      <c r="AP272" s="30">
        <f t="shared" si="201"/>
        <v>23.609121289162623</v>
      </c>
      <c r="AQ272" s="30">
        <f t="shared" si="202"/>
        <v>-29.542425094393248</v>
      </c>
      <c r="AR272" s="31">
        <f t="shared" si="186"/>
        <v>-21.929823442371717</v>
      </c>
      <c r="AS272" s="33">
        <f t="shared" si="187"/>
        <v>-198.80986872649447</v>
      </c>
      <c r="AT272" s="31">
        <f t="shared" si="188"/>
        <v>9.959205695760535E-9</v>
      </c>
      <c r="AU272" s="31">
        <f t="shared" si="189"/>
        <v>2.7437393806439953E-3</v>
      </c>
      <c r="AV272" s="32">
        <f t="shared" si="190"/>
        <v>-1.1066622006172572E-11</v>
      </c>
      <c r="AW272" s="31">
        <f t="shared" si="191"/>
        <v>-9.1457979424632409E-5</v>
      </c>
      <c r="AX272" s="34">
        <f t="shared" si="192"/>
        <v>9.948139073754362E-9</v>
      </c>
      <c r="AY272" s="35">
        <f t="shared" si="193"/>
        <v>2.6522814012193627E-3</v>
      </c>
      <c r="AZ272" s="10">
        <f t="shared" si="194"/>
        <v>-21.929823432423579</v>
      </c>
      <c r="BA272" s="10">
        <f t="shared" si="195"/>
        <v>-198.80721644509325</v>
      </c>
      <c r="BB272" s="10">
        <f t="shared" si="196"/>
        <v>-18.807216445093246</v>
      </c>
      <c r="BC272" s="37"/>
      <c r="BD272" s="46">
        <f t="shared" si="197"/>
        <v>-22</v>
      </c>
      <c r="BE272" s="46">
        <f t="shared" si="198"/>
        <v>-199</v>
      </c>
      <c r="BF272" s="46">
        <f t="shared" si="199"/>
        <v>-19</v>
      </c>
    </row>
    <row r="273" spans="22:58" x14ac:dyDescent="0.3">
      <c r="V273" s="29">
        <v>3.6900000000000102</v>
      </c>
      <c r="W273" s="36">
        <f t="shared" si="169"/>
        <v>48977.881936845763</v>
      </c>
      <c r="X273" s="30">
        <f t="shared" si="203"/>
        <v>3.5218251811136261</v>
      </c>
      <c r="Y273" s="31">
        <f t="shared" si="170"/>
        <v>-40.134297255410765</v>
      </c>
      <c r="Z273" s="31">
        <f t="shared" si="171"/>
        <v>-89.435823765694622</v>
      </c>
      <c r="AA273" s="31">
        <f t="shared" si="172"/>
        <v>5.13683320164811</v>
      </c>
      <c r="AB273" s="31">
        <f t="shared" si="173"/>
        <v>-56.388969446986167</v>
      </c>
      <c r="AC273" s="31">
        <f t="shared" si="174"/>
        <v>4.4786748522904034E-4</v>
      </c>
      <c r="AD273" s="31">
        <f t="shared" si="175"/>
        <v>0.58183723621536654</v>
      </c>
      <c r="AE273" s="31">
        <f t="shared" si="176"/>
        <v>-31.475191005163801</v>
      </c>
      <c r="AF273" s="31">
        <f t="shared" si="177"/>
        <v>-145.24295597646542</v>
      </c>
      <c r="AG273" s="31">
        <f t="shared" si="200"/>
        <v>92.110410468749379</v>
      </c>
      <c r="AH273" s="31">
        <f t="shared" si="178"/>
        <v>-128.60809334181209</v>
      </c>
      <c r="AI273" s="31">
        <f t="shared" si="179"/>
        <v>-89.99997873242539</v>
      </c>
      <c r="AJ273" s="31">
        <f t="shared" si="180"/>
        <v>56.548659662142093</v>
      </c>
      <c r="AK273" s="31">
        <f t="shared" si="181"/>
        <v>89.914750898659804</v>
      </c>
      <c r="AL273" s="32">
        <f t="shared" si="182"/>
        <v>-4.7667703494488665</v>
      </c>
      <c r="AM273" s="31">
        <f t="shared" si="183"/>
        <v>-54.714882296402294</v>
      </c>
      <c r="AN273" s="31">
        <f t="shared" si="184"/>
        <v>15.284206439630513</v>
      </c>
      <c r="AO273" s="31">
        <f t="shared" si="185"/>
        <v>-54.80011013016788</v>
      </c>
      <c r="AP273" s="30">
        <f t="shared" si="201"/>
        <v>23.609121289162623</v>
      </c>
      <c r="AQ273" s="30">
        <f t="shared" si="202"/>
        <v>-29.542425094393248</v>
      </c>
      <c r="AR273" s="31">
        <f t="shared" si="186"/>
        <v>-22.124288370763914</v>
      </c>
      <c r="AS273" s="33">
        <f t="shared" si="187"/>
        <v>-200.04306610663332</v>
      </c>
      <c r="AT273" s="31">
        <f t="shared" si="188"/>
        <v>1.0428568945695299E-8</v>
      </c>
      <c r="AU273" s="31">
        <f t="shared" si="189"/>
        <v>2.8076492807565909E-3</v>
      </c>
      <c r="AV273" s="32">
        <f t="shared" si="190"/>
        <v>-1.1587358838112026E-11</v>
      </c>
      <c r="AW273" s="31">
        <f t="shared" si="191"/>
        <v>-9.3588309433379973E-5</v>
      </c>
      <c r="AX273" s="34">
        <f t="shared" si="192"/>
        <v>1.0416981586857186E-8</v>
      </c>
      <c r="AY273" s="35">
        <f t="shared" si="193"/>
        <v>2.714060971323211E-3</v>
      </c>
      <c r="AZ273" s="10">
        <f t="shared" si="194"/>
        <v>-22.124288360346931</v>
      </c>
      <c r="BA273" s="10">
        <f t="shared" si="195"/>
        <v>-200.04035204566199</v>
      </c>
      <c r="BB273" s="10">
        <f t="shared" si="196"/>
        <v>-20.04035204566199</v>
      </c>
      <c r="BC273" s="48"/>
      <c r="BD273" s="46">
        <f t="shared" si="197"/>
        <v>-22</v>
      </c>
      <c r="BE273" s="46">
        <f t="shared" si="198"/>
        <v>-200</v>
      </c>
      <c r="BF273" s="46">
        <f t="shared" si="199"/>
        <v>-20</v>
      </c>
    </row>
    <row r="274" spans="22:58" x14ac:dyDescent="0.3">
      <c r="V274" s="29">
        <v>3.7000000000000099</v>
      </c>
      <c r="W274" s="38">
        <f t="shared" si="169"/>
        <v>50118.7233627284</v>
      </c>
      <c r="X274" s="30">
        <f t="shared" si="203"/>
        <v>3.5218251811136261</v>
      </c>
      <c r="Y274" s="31">
        <f t="shared" si="170"/>
        <v>-40.33427830408516</v>
      </c>
      <c r="Z274" s="31">
        <f t="shared" si="171"/>
        <v>-89.448665182694569</v>
      </c>
      <c r="AA274" s="31">
        <f t="shared" si="172"/>
        <v>5.2765221202581429</v>
      </c>
      <c r="AB274" s="31">
        <f t="shared" si="173"/>
        <v>-56.994419423919474</v>
      </c>
      <c r="AC274" s="31">
        <f t="shared" si="174"/>
        <v>4.6897368992744999E-4</v>
      </c>
      <c r="AD274" s="31">
        <f t="shared" si="175"/>
        <v>0.59538900194582189</v>
      </c>
      <c r="AE274" s="31">
        <f t="shared" si="176"/>
        <v>-31.535462029023464</v>
      </c>
      <c r="AF274" s="31">
        <f t="shared" si="177"/>
        <v>-145.84769560466822</v>
      </c>
      <c r="AG274" s="31">
        <f t="shared" si="200"/>
        <v>92.110410468749379</v>
      </c>
      <c r="AH274" s="31">
        <f t="shared" si="178"/>
        <v>-128.80809334181208</v>
      </c>
      <c r="AI274" s="31">
        <f t="shared" si="179"/>
        <v>-89.999979216534484</v>
      </c>
      <c r="AJ274" s="31">
        <f t="shared" si="180"/>
        <v>56.748659229426615</v>
      </c>
      <c r="AK274" s="31">
        <f t="shared" si="181"/>
        <v>89.916691402350466</v>
      </c>
      <c r="AL274" s="32">
        <f t="shared" si="182"/>
        <v>-4.9010540639953888</v>
      </c>
      <c r="AM274" s="31">
        <f t="shared" si="183"/>
        <v>-55.334532944614494</v>
      </c>
      <c r="AN274" s="31">
        <f t="shared" si="184"/>
        <v>15.149922292368522</v>
      </c>
      <c r="AO274" s="31">
        <f t="shared" si="185"/>
        <v>-55.417820758798513</v>
      </c>
      <c r="AP274" s="30">
        <f t="shared" si="201"/>
        <v>23.609121289162623</v>
      </c>
      <c r="AQ274" s="30">
        <f t="shared" si="202"/>
        <v>-29.542425094393248</v>
      </c>
      <c r="AR274" s="31">
        <f t="shared" si="186"/>
        <v>-22.318843541885567</v>
      </c>
      <c r="AS274" s="33">
        <f t="shared" si="187"/>
        <v>-201.26551636346673</v>
      </c>
      <c r="AT274" s="31">
        <f t="shared" si="188"/>
        <v>1.0920051939004717E-8</v>
      </c>
      <c r="AU274" s="31">
        <f t="shared" si="189"/>
        <v>2.8730478336719402E-3</v>
      </c>
      <c r="AV274" s="32">
        <f t="shared" si="190"/>
        <v>-1.2133168184181933E-11</v>
      </c>
      <c r="AW274" s="31">
        <f t="shared" si="191"/>
        <v>-9.5768261202576517E-5</v>
      </c>
      <c r="AX274" s="34">
        <f t="shared" si="192"/>
        <v>1.0907918770820535E-8</v>
      </c>
      <c r="AY274" s="35">
        <f t="shared" si="193"/>
        <v>2.7772795724693637E-3</v>
      </c>
      <c r="AZ274" s="10">
        <f t="shared" si="194"/>
        <v>-22.318843530977649</v>
      </c>
      <c r="BA274" s="10">
        <f t="shared" si="195"/>
        <v>-201.26273908389427</v>
      </c>
      <c r="BB274" s="10">
        <f t="shared" si="196"/>
        <v>-21.262739083894274</v>
      </c>
      <c r="BC274" s="37"/>
      <c r="BD274" s="46">
        <f t="shared" si="197"/>
        <v>-22</v>
      </c>
      <c r="BE274" s="46">
        <f t="shared" si="198"/>
        <v>-201</v>
      </c>
      <c r="BF274" s="46">
        <f t="shared" si="199"/>
        <v>-21</v>
      </c>
    </row>
    <row r="275" spans="22:58" x14ac:dyDescent="0.3">
      <c r="V275" s="29">
        <v>3.7100000000000102</v>
      </c>
      <c r="W275" s="38">
        <f t="shared" si="169"/>
        <v>51286.138399137766</v>
      </c>
      <c r="X275" s="30">
        <f t="shared" si="203"/>
        <v>3.5218251811136261</v>
      </c>
      <c r="Y275" s="31">
        <f t="shared" si="170"/>
        <v>-40.534260205632513</v>
      </c>
      <c r="Z275" s="31">
        <f t="shared" si="171"/>
        <v>-89.461214346880524</v>
      </c>
      <c r="AA275" s="31">
        <f t="shared" si="172"/>
        <v>5.4181329441462056</v>
      </c>
      <c r="AB275" s="31">
        <f t="shared" si="173"/>
        <v>-57.594228633838959</v>
      </c>
      <c r="AC275" s="31">
        <f t="shared" si="174"/>
        <v>4.9107448946841196E-4</v>
      </c>
      <c r="AD275" s="31">
        <f t="shared" si="175"/>
        <v>0.60925635987509974</v>
      </c>
      <c r="AE275" s="31">
        <f t="shared" si="176"/>
        <v>-31.593811005883214</v>
      </c>
      <c r="AF275" s="31">
        <f t="shared" si="177"/>
        <v>-146.44618662084437</v>
      </c>
      <c r="AG275" s="31">
        <f t="shared" si="200"/>
        <v>92.110410468749379</v>
      </c>
      <c r="AH275" s="31">
        <f t="shared" si="178"/>
        <v>-129.00809334181207</v>
      </c>
      <c r="AI275" s="31">
        <f t="shared" si="179"/>
        <v>-89.999979689623913</v>
      </c>
      <c r="AJ275" s="31">
        <f t="shared" si="180"/>
        <v>56.948658816186523</v>
      </c>
      <c r="AK275" s="31">
        <f t="shared" si="181"/>
        <v>89.918587734969066</v>
      </c>
      <c r="AL275" s="32">
        <f t="shared" si="182"/>
        <v>-5.0373533784520088</v>
      </c>
      <c r="AM275" s="31">
        <f t="shared" si="183"/>
        <v>-55.94916841611775</v>
      </c>
      <c r="AN275" s="31">
        <f t="shared" si="184"/>
        <v>15.013622564671822</v>
      </c>
      <c r="AO275" s="31">
        <f t="shared" si="185"/>
        <v>-56.030560370772598</v>
      </c>
      <c r="AP275" s="30">
        <f t="shared" si="201"/>
        <v>23.609121289162623</v>
      </c>
      <c r="AQ275" s="30">
        <f t="shared" si="202"/>
        <v>-29.542425094393248</v>
      </c>
      <c r="AR275" s="31">
        <f t="shared" si="186"/>
        <v>-22.513492246442016</v>
      </c>
      <c r="AS275" s="33">
        <f t="shared" si="187"/>
        <v>-202.47674699161698</v>
      </c>
      <c r="AT275" s="31">
        <f t="shared" si="188"/>
        <v>1.1434700006657401E-8</v>
      </c>
      <c r="AU275" s="31">
        <f t="shared" si="189"/>
        <v>2.9399697145677723E-3</v>
      </c>
      <c r="AV275" s="32">
        <f t="shared" si="190"/>
        <v>-1.2705978699315405E-11</v>
      </c>
      <c r="AW275" s="31">
        <f t="shared" si="191"/>
        <v>-9.7998990571505226E-5</v>
      </c>
      <c r="AX275" s="34">
        <f t="shared" si="192"/>
        <v>1.1421994027958085E-8</v>
      </c>
      <c r="AY275" s="35">
        <f t="shared" si="193"/>
        <v>2.8419707239962671E-3</v>
      </c>
      <c r="AZ275" s="10">
        <f t="shared" si="194"/>
        <v>-22.513492235020021</v>
      </c>
      <c r="BA275" s="10">
        <f t="shared" si="195"/>
        <v>-202.47390502089297</v>
      </c>
      <c r="BB275" s="10">
        <f t="shared" si="196"/>
        <v>-22.473905020892971</v>
      </c>
      <c r="BC275" s="37"/>
      <c r="BD275" s="46">
        <f t="shared" si="197"/>
        <v>-23</v>
      </c>
      <c r="BE275" s="46">
        <f t="shared" si="198"/>
        <v>-202</v>
      </c>
      <c r="BF275" s="46">
        <f t="shared" si="199"/>
        <v>-22</v>
      </c>
    </row>
    <row r="276" spans="22:58" x14ac:dyDescent="0.3">
      <c r="V276" s="29">
        <v>3.72000000000001</v>
      </c>
      <c r="W276" s="36">
        <f t="shared" si="169"/>
        <v>52480.746024978471</v>
      </c>
      <c r="X276" s="30">
        <f t="shared" si="203"/>
        <v>3.5218251811136261</v>
      </c>
      <c r="Y276" s="31">
        <f t="shared" si="170"/>
        <v>-40.734242921673989</v>
      </c>
      <c r="Z276" s="31">
        <f t="shared" si="171"/>
        <v>-89.47347790716664</v>
      </c>
      <c r="AA276" s="31">
        <f t="shared" si="172"/>
        <v>5.561629203353462</v>
      </c>
      <c r="AB276" s="31">
        <f t="shared" si="173"/>
        <v>-58.188189212736049</v>
      </c>
      <c r="AC276" s="31">
        <f t="shared" si="174"/>
        <v>5.1421674706121428E-4</v>
      </c>
      <c r="AD276" s="31">
        <f t="shared" si="175"/>
        <v>0.62344665615750439</v>
      </c>
      <c r="AE276" s="31">
        <f t="shared" si="176"/>
        <v>-31.65027432045984</v>
      </c>
      <c r="AF276" s="31">
        <f t="shared" si="177"/>
        <v>-147.03822046374518</v>
      </c>
      <c r="AG276" s="31">
        <f t="shared" si="200"/>
        <v>92.110410468749379</v>
      </c>
      <c r="AH276" s="31">
        <f t="shared" si="178"/>
        <v>-129.20809334181203</v>
      </c>
      <c r="AI276" s="31">
        <f t="shared" si="179"/>
        <v>-89.999980151944527</v>
      </c>
      <c r="AJ276" s="31">
        <f t="shared" si="180"/>
        <v>57.148658421545228</v>
      </c>
      <c r="AK276" s="31">
        <f t="shared" si="181"/>
        <v>89.920440901959623</v>
      </c>
      <c r="AL276" s="32">
        <f t="shared" si="182"/>
        <v>-5.1756348868202107</v>
      </c>
      <c r="AM276" s="31">
        <f t="shared" si="183"/>
        <v>-56.558548754231936</v>
      </c>
      <c r="AN276" s="31">
        <f t="shared" si="184"/>
        <v>14.875340661662365</v>
      </c>
      <c r="AO276" s="31">
        <f t="shared" si="185"/>
        <v>-56.63808800421684</v>
      </c>
      <c r="AP276" s="30">
        <f t="shared" si="201"/>
        <v>23.609121289162623</v>
      </c>
      <c r="AQ276" s="30">
        <f t="shared" si="202"/>
        <v>-29.542425094393248</v>
      </c>
      <c r="AR276" s="31">
        <f t="shared" si="186"/>
        <v>-22.708237464028098</v>
      </c>
      <c r="AS276" s="33">
        <f t="shared" si="187"/>
        <v>-203.67630846796203</v>
      </c>
      <c r="AT276" s="31">
        <f t="shared" si="188"/>
        <v>1.197359898137508E-8</v>
      </c>
      <c r="AU276" s="31">
        <f t="shared" si="189"/>
        <v>3.0084504063104082E-3</v>
      </c>
      <c r="AV276" s="32">
        <f t="shared" si="190"/>
        <v>-1.3303861728579337E-11</v>
      </c>
      <c r="AW276" s="31">
        <f t="shared" si="191"/>
        <v>-1.002816803024042E-4</v>
      </c>
      <c r="AX276" s="34">
        <f t="shared" si="192"/>
        <v>1.1960295119646501E-8</v>
      </c>
      <c r="AY276" s="35">
        <f t="shared" si="193"/>
        <v>2.9081687260080042E-3</v>
      </c>
      <c r="AZ276" s="10">
        <f t="shared" si="194"/>
        <v>-22.708237452067802</v>
      </c>
      <c r="BA276" s="10">
        <f t="shared" si="195"/>
        <v>-203.67340029923602</v>
      </c>
      <c r="BB276" s="10">
        <f t="shared" si="196"/>
        <v>-23.673400299236022</v>
      </c>
      <c r="BC276" s="48"/>
      <c r="BD276" s="46">
        <f t="shared" si="197"/>
        <v>-23</v>
      </c>
      <c r="BE276" s="46">
        <f t="shared" si="198"/>
        <v>-204</v>
      </c>
      <c r="BF276" s="46">
        <f t="shared" si="199"/>
        <v>-24</v>
      </c>
    </row>
    <row r="277" spans="22:58" x14ac:dyDescent="0.3">
      <c r="V277" s="29">
        <v>3.7300000000000102</v>
      </c>
      <c r="W277" s="38">
        <f t="shared" si="169"/>
        <v>53703.179637026609</v>
      </c>
      <c r="X277" s="30">
        <f t="shared" si="203"/>
        <v>3.5218251811136261</v>
      </c>
      <c r="Y277" s="31">
        <f t="shared" si="170"/>
        <v>-40.934226415557561</v>
      </c>
      <c r="Z277" s="31">
        <f t="shared" si="171"/>
        <v>-89.48546236135769</v>
      </c>
      <c r="AA277" s="31">
        <f t="shared" si="172"/>
        <v>5.7069735148528089</v>
      </c>
      <c r="AB277" s="31">
        <f t="shared" si="173"/>
        <v>-58.77610542423507</v>
      </c>
      <c r="AC277" s="31">
        <f t="shared" si="174"/>
        <v>5.384495334776776E-4</v>
      </c>
      <c r="AD277" s="31">
        <f t="shared" si="175"/>
        <v>0.6379674077085975</v>
      </c>
      <c r="AE277" s="31">
        <f t="shared" si="176"/>
        <v>-31.704889270057649</v>
      </c>
      <c r="AF277" s="31">
        <f t="shared" si="177"/>
        <v>-147.62360037788417</v>
      </c>
      <c r="AG277" s="31">
        <f t="shared" si="200"/>
        <v>92.110410468749379</v>
      </c>
      <c r="AH277" s="31">
        <f t="shared" si="178"/>
        <v>-129.40809334181202</v>
      </c>
      <c r="AI277" s="31">
        <f t="shared" si="179"/>
        <v>-89.99998060374142</v>
      </c>
      <c r="AJ277" s="31">
        <f t="shared" si="180"/>
        <v>57.348658044665711</v>
      </c>
      <c r="AK277" s="31">
        <f t="shared" si="181"/>
        <v>89.922251885880272</v>
      </c>
      <c r="AL277" s="32">
        <f t="shared" si="182"/>
        <v>-5.3158639584245728</v>
      </c>
      <c r="AM277" s="31">
        <f t="shared" si="183"/>
        <v>-57.162445600708018</v>
      </c>
      <c r="AN277" s="31">
        <f t="shared" si="184"/>
        <v>14.735111213178499</v>
      </c>
      <c r="AO277" s="31">
        <f t="shared" si="185"/>
        <v>-57.240174318569167</v>
      </c>
      <c r="AP277" s="30">
        <f t="shared" si="201"/>
        <v>23.609121289162623</v>
      </c>
      <c r="AQ277" s="30">
        <f t="shared" si="202"/>
        <v>-29.542425094393248</v>
      </c>
      <c r="AR277" s="31">
        <f t="shared" si="186"/>
        <v>-22.903081862109776</v>
      </c>
      <c r="AS277" s="33">
        <f t="shared" si="187"/>
        <v>-204.86377469645333</v>
      </c>
      <c r="AT277" s="31">
        <f t="shared" si="188"/>
        <v>1.2537898341491709E-8</v>
      </c>
      <c r="AU277" s="31">
        <f t="shared" si="189"/>
        <v>3.0785262182682987E-3</v>
      </c>
      <c r="AV277" s="32">
        <f t="shared" si="190"/>
        <v>-1.3930674581839956E-11</v>
      </c>
      <c r="AW277" s="31">
        <f t="shared" si="191"/>
        <v>-1.026175407075844E-4</v>
      </c>
      <c r="AX277" s="34">
        <f t="shared" si="192"/>
        <v>1.2523967666909869E-8</v>
      </c>
      <c r="AY277" s="35">
        <f t="shared" si="193"/>
        <v>2.9759086775607143E-3</v>
      </c>
      <c r="AZ277" s="10">
        <f t="shared" si="194"/>
        <v>-22.903081849585806</v>
      </c>
      <c r="BA277" s="10">
        <f t="shared" si="195"/>
        <v>-204.86079878777576</v>
      </c>
      <c r="BB277" s="10">
        <f t="shared" si="196"/>
        <v>-24.860798787775764</v>
      </c>
      <c r="BC277" s="37"/>
      <c r="BD277" s="46">
        <f t="shared" si="197"/>
        <v>-23</v>
      </c>
      <c r="BE277" s="46">
        <f t="shared" si="198"/>
        <v>-205</v>
      </c>
      <c r="BF277" s="46">
        <f t="shared" si="199"/>
        <v>-25</v>
      </c>
    </row>
    <row r="278" spans="22:58" x14ac:dyDescent="0.3">
      <c r="V278" s="29">
        <v>3.74000000000001</v>
      </c>
      <c r="W278" s="38">
        <f t="shared" si="169"/>
        <v>54954.087385763814</v>
      </c>
      <c r="X278" s="30">
        <f t="shared" si="203"/>
        <v>3.5218251811136261</v>
      </c>
      <c r="Y278" s="31">
        <f t="shared" si="170"/>
        <v>-41.134210652280174</v>
      </c>
      <c r="Z278" s="31">
        <f t="shared" si="171"/>
        <v>-89.497174059572828</v>
      </c>
      <c r="AA278" s="31">
        <f t="shared" si="172"/>
        <v>5.8541276960245554</v>
      </c>
      <c r="AB278" s="31">
        <f t="shared" si="173"/>
        <v>-59.35779375373054</v>
      </c>
      <c r="AC278" s="31">
        <f t="shared" si="174"/>
        <v>5.6382423101434685E-4</v>
      </c>
      <c r="AD278" s="31">
        <f t="shared" si="175"/>
        <v>0.6528263061575118</v>
      </c>
      <c r="AE278" s="31">
        <f t="shared" si="176"/>
        <v>-31.757693950910976</v>
      </c>
      <c r="AF278" s="31">
        <f t="shared" si="177"/>
        <v>-148.20214150714585</v>
      </c>
      <c r="AG278" s="31">
        <f t="shared" si="200"/>
        <v>92.110410468749379</v>
      </c>
      <c r="AH278" s="31">
        <f t="shared" si="178"/>
        <v>-129.60809334181198</v>
      </c>
      <c r="AI278" s="31">
        <f t="shared" si="179"/>
        <v>-89.999981045254174</v>
      </c>
      <c r="AJ278" s="31">
        <f t="shared" si="180"/>
        <v>57.54865768474852</v>
      </c>
      <c r="AK278" s="31">
        <f t="shared" si="181"/>
        <v>89.924021646924217</v>
      </c>
      <c r="AL278" s="32">
        <f t="shared" si="182"/>
        <v>-5.4580048524066953</v>
      </c>
      <c r="AM278" s="31">
        <f t="shared" si="183"/>
        <v>-57.760642437768141</v>
      </c>
      <c r="AN278" s="31">
        <f t="shared" si="184"/>
        <v>14.592969959279223</v>
      </c>
      <c r="AO278" s="31">
        <f t="shared" si="185"/>
        <v>-57.836601836098097</v>
      </c>
      <c r="AP278" s="30">
        <f t="shared" si="201"/>
        <v>23.609121289162623</v>
      </c>
      <c r="AQ278" s="30">
        <f t="shared" si="202"/>
        <v>-29.542425094393248</v>
      </c>
      <c r="AR278" s="31">
        <f t="shared" si="186"/>
        <v>-23.098027796862379</v>
      </c>
      <c r="AS278" s="33">
        <f t="shared" si="187"/>
        <v>-206.03874334324394</v>
      </c>
      <c r="AT278" s="31">
        <f t="shared" si="188"/>
        <v>1.3128791924404127E-8</v>
      </c>
      <c r="AU278" s="31">
        <f t="shared" si="189"/>
        <v>3.1502343055636491E-3</v>
      </c>
      <c r="AV278" s="32">
        <f t="shared" si="190"/>
        <v>-1.4588345914030379E-11</v>
      </c>
      <c r="AW278" s="31">
        <f t="shared" si="191"/>
        <v>-1.0500781029115083E-4</v>
      </c>
      <c r="AX278" s="34">
        <f t="shared" si="192"/>
        <v>1.3114203578490097E-8</v>
      </c>
      <c r="AY278" s="35">
        <f t="shared" si="193"/>
        <v>3.0452264952724982E-3</v>
      </c>
      <c r="AZ278" s="10">
        <f t="shared" si="194"/>
        <v>-23.098027783748176</v>
      </c>
      <c r="BA278" s="10">
        <f t="shared" si="195"/>
        <v>-206.03569811674868</v>
      </c>
      <c r="BB278" s="10">
        <f t="shared" si="196"/>
        <v>-26.035698116748677</v>
      </c>
      <c r="BC278" s="37"/>
      <c r="BD278" s="46">
        <f t="shared" si="197"/>
        <v>-23</v>
      </c>
      <c r="BE278" s="46">
        <f t="shared" si="198"/>
        <v>-206</v>
      </c>
      <c r="BF278" s="46">
        <f t="shared" si="199"/>
        <v>-26</v>
      </c>
    </row>
    <row r="279" spans="22:58" x14ac:dyDescent="0.3">
      <c r="V279" s="29">
        <v>3.7500000000000102</v>
      </c>
      <c r="W279" s="36">
        <f t="shared" si="169"/>
        <v>56234.132519036291</v>
      </c>
      <c r="X279" s="30">
        <f t="shared" si="203"/>
        <v>3.5218251811136261</v>
      </c>
      <c r="Y279" s="31">
        <f t="shared" si="170"/>
        <v>-41.334195598413721</v>
      </c>
      <c r="Z279" s="31">
        <f t="shared" si="171"/>
        <v>-89.508619207592474</v>
      </c>
      <c r="AA279" s="31">
        <f t="shared" si="172"/>
        <v>6.0030528765803171</v>
      </c>
      <c r="AB279" s="31">
        <f t="shared" si="173"/>
        <v>-59.933082951369563</v>
      </c>
      <c r="AC279" s="31">
        <f t="shared" si="174"/>
        <v>5.9039464229787943E-4</v>
      </c>
      <c r="AD279" s="31">
        <f t="shared" si="175"/>
        <v>0.668031221889552</v>
      </c>
      <c r="AE279" s="31">
        <f t="shared" si="176"/>
        <v>-31.80872714607748</v>
      </c>
      <c r="AF279" s="31">
        <f t="shared" si="177"/>
        <v>-148.7736709370725</v>
      </c>
      <c r="AG279" s="31">
        <f t="shared" si="200"/>
        <v>92.110410468749379</v>
      </c>
      <c r="AH279" s="31">
        <f t="shared" si="178"/>
        <v>-129.80809334181197</v>
      </c>
      <c r="AI279" s="31">
        <f t="shared" si="179"/>
        <v>-89.999981476716854</v>
      </c>
      <c r="AJ279" s="31">
        <f t="shared" si="180"/>
        <v>57.748657341030253</v>
      </c>
      <c r="AK279" s="31">
        <f t="shared" si="181"/>
        <v>89.92575112342864</v>
      </c>
      <c r="AL279" s="32">
        <f t="shared" si="182"/>
        <v>-5.6020208324216325</v>
      </c>
      <c r="AM279" s="31">
        <f t="shared" si="183"/>
        <v>-58.352934774586835</v>
      </c>
      <c r="AN279" s="31">
        <f t="shared" si="184"/>
        <v>14.44895363554603</v>
      </c>
      <c r="AO279" s="31">
        <f t="shared" si="185"/>
        <v>-58.42716512787505</v>
      </c>
      <c r="AP279" s="30">
        <f t="shared" si="201"/>
        <v>23.609121289162623</v>
      </c>
      <c r="AQ279" s="30">
        <f t="shared" si="202"/>
        <v>-29.542425094393248</v>
      </c>
      <c r="AR279" s="31">
        <f t="shared" si="186"/>
        <v>-23.293077315762076</v>
      </c>
      <c r="AS279" s="33">
        <f t="shared" si="187"/>
        <v>-207.20083606494754</v>
      </c>
      <c r="AT279" s="31">
        <f t="shared" si="188"/>
        <v>1.3747531427156513E-8</v>
      </c>
      <c r="AU279" s="31">
        <f t="shared" si="189"/>
        <v>3.2236126887726199E-3</v>
      </c>
      <c r="AV279" s="32">
        <f t="shared" si="190"/>
        <v>-1.52749470702175E-11</v>
      </c>
      <c r="AW279" s="31">
        <f t="shared" si="191"/>
        <v>-1.0745375640567582E-4</v>
      </c>
      <c r="AX279" s="34">
        <f t="shared" si="192"/>
        <v>1.3732256480086296E-8</v>
      </c>
      <c r="AY279" s="35">
        <f t="shared" si="193"/>
        <v>3.116158932366944E-3</v>
      </c>
      <c r="AZ279" s="10">
        <f t="shared" si="194"/>
        <v>-23.293077302029818</v>
      </c>
      <c r="BA279" s="10">
        <f t="shared" si="195"/>
        <v>-207.19771990601518</v>
      </c>
      <c r="BB279" s="10">
        <f t="shared" si="196"/>
        <v>-27.19771990601518</v>
      </c>
      <c r="BC279" s="48"/>
      <c r="BD279" s="46">
        <f t="shared" si="197"/>
        <v>-23</v>
      </c>
      <c r="BE279" s="46">
        <f t="shared" si="198"/>
        <v>-207</v>
      </c>
      <c r="BF279" s="46">
        <f t="shared" si="199"/>
        <v>-27</v>
      </c>
    </row>
    <row r="280" spans="22:58" x14ac:dyDescent="0.3">
      <c r="V280" s="29">
        <v>3.76000000000001</v>
      </c>
      <c r="W280" s="38">
        <f t="shared" si="169"/>
        <v>57543.9937337171</v>
      </c>
      <c r="X280" s="30">
        <f t="shared" si="203"/>
        <v>3.5218251811136261</v>
      </c>
      <c r="Y280" s="31">
        <f t="shared" si="170"/>
        <v>-41.534181222034157</v>
      </c>
      <c r="Z280" s="31">
        <f t="shared" si="171"/>
        <v>-89.519803870130019</v>
      </c>
      <c r="AA280" s="31">
        <f t="shared" si="172"/>
        <v>6.1537096083715372</v>
      </c>
      <c r="AB280" s="31">
        <f t="shared" si="173"/>
        <v>-60.50181402610562</v>
      </c>
      <c r="AC280" s="31">
        <f t="shared" si="174"/>
        <v>6.1821710425866865E-4</v>
      </c>
      <c r="AD280" s="31">
        <f t="shared" si="175"/>
        <v>0.68359020818101313</v>
      </c>
      <c r="AE280" s="31">
        <f t="shared" si="176"/>
        <v>-31.858028215444737</v>
      </c>
      <c r="AF280" s="31">
        <f t="shared" si="177"/>
        <v>-149.33802768805461</v>
      </c>
      <c r="AG280" s="31">
        <f t="shared" si="200"/>
        <v>92.110410468749379</v>
      </c>
      <c r="AH280" s="31">
        <f t="shared" si="178"/>
        <v>-130.00809334181196</v>
      </c>
      <c r="AI280" s="31">
        <f t="shared" si="179"/>
        <v>-89.999981898358257</v>
      </c>
      <c r="AJ280" s="31">
        <f t="shared" si="180"/>
        <v>57.948657012781823</v>
      </c>
      <c r="AK280" s="31">
        <f t="shared" si="181"/>
        <v>89.92744123237226</v>
      </c>
      <c r="AL280" s="32">
        <f t="shared" si="182"/>
        <v>-5.74787428085709</v>
      </c>
      <c r="AM280" s="31">
        <f t="shared" si="183"/>
        <v>-58.939130279516071</v>
      </c>
      <c r="AN280" s="31">
        <f t="shared" si="184"/>
        <v>14.303099858862154</v>
      </c>
      <c r="AO280" s="31">
        <f t="shared" si="185"/>
        <v>-59.011670945502068</v>
      </c>
      <c r="AP280" s="30">
        <f t="shared" si="201"/>
        <v>23.609121289162623</v>
      </c>
      <c r="AQ280" s="30">
        <f t="shared" si="202"/>
        <v>-29.542425094393248</v>
      </c>
      <c r="AR280" s="31">
        <f t="shared" si="186"/>
        <v>-23.488232161813208</v>
      </c>
      <c r="AS280" s="33">
        <f t="shared" si="187"/>
        <v>-208.34969863355667</v>
      </c>
      <c r="AT280" s="31">
        <f t="shared" si="188"/>
        <v>1.4395434121060042E-8</v>
      </c>
      <c r="AU280" s="31">
        <f t="shared" si="189"/>
        <v>3.2987002740843025E-3</v>
      </c>
      <c r="AV280" s="32">
        <f t="shared" si="190"/>
        <v>-1.5996264015200657E-11</v>
      </c>
      <c r="AW280" s="31">
        <f t="shared" si="191"/>
        <v>-1.0995667592416515E-4</v>
      </c>
      <c r="AX280" s="34">
        <f t="shared" si="192"/>
        <v>1.4379437857044842E-8</v>
      </c>
      <c r="AY280" s="35">
        <f t="shared" si="193"/>
        <v>3.1887435981601373E-3</v>
      </c>
      <c r="AZ280" s="10">
        <f t="shared" si="194"/>
        <v>-23.48823214743377</v>
      </c>
      <c r="BA280" s="10">
        <f t="shared" si="195"/>
        <v>-208.3465098899585</v>
      </c>
      <c r="BB280" s="10">
        <f t="shared" si="196"/>
        <v>-28.346509889958497</v>
      </c>
      <c r="BC280" s="37"/>
      <c r="BD280" s="46">
        <f t="shared" si="197"/>
        <v>-23</v>
      </c>
      <c r="BE280" s="46">
        <f t="shared" si="198"/>
        <v>-208</v>
      </c>
      <c r="BF280" s="46">
        <f t="shared" si="199"/>
        <v>-28</v>
      </c>
    </row>
    <row r="281" spans="22:58" x14ac:dyDescent="0.3">
      <c r="V281" s="29">
        <v>3.7700000000000098</v>
      </c>
      <c r="W281" s="38">
        <f t="shared" si="169"/>
        <v>58884.365535560224</v>
      </c>
      <c r="X281" s="30">
        <f t="shared" si="203"/>
        <v>3.5218251811136261</v>
      </c>
      <c r="Y281" s="31">
        <f t="shared" si="170"/>
        <v>-41.734167492653825</v>
      </c>
      <c r="Z281" s="31">
        <f t="shared" si="171"/>
        <v>-89.530733974029914</v>
      </c>
      <c r="AA281" s="31">
        <f t="shared" si="172"/>
        <v>6.3060579725691284</v>
      </c>
      <c r="AB281" s="31">
        <f t="shared" si="173"/>
        <v>-61.063840193313311</v>
      </c>
      <c r="AC281" s="31">
        <f t="shared" si="174"/>
        <v>6.4735060741444859E-4</v>
      </c>
      <c r="AD281" s="31">
        <f t="shared" si="175"/>
        <v>0.69951150542824581</v>
      </c>
      <c r="AE281" s="31">
        <f t="shared" si="176"/>
        <v>-31.905636988363653</v>
      </c>
      <c r="AF281" s="31">
        <f t="shared" si="177"/>
        <v>-149.89506266191501</v>
      </c>
      <c r="AG281" s="31">
        <f t="shared" si="200"/>
        <v>92.110410468749379</v>
      </c>
      <c r="AH281" s="31">
        <f t="shared" si="178"/>
        <v>-130.20809334181192</v>
      </c>
      <c r="AI281" s="31">
        <f t="shared" si="179"/>
        <v>-89.999982310401933</v>
      </c>
      <c r="AJ281" s="31">
        <f t="shared" si="180"/>
        <v>58.148656699306969</v>
      </c>
      <c r="AK281" s="31">
        <f t="shared" si="181"/>
        <v>89.929092869861449</v>
      </c>
      <c r="AL281" s="32">
        <f t="shared" si="182"/>
        <v>-5.895526811935361</v>
      </c>
      <c r="AM281" s="31">
        <f t="shared" si="183"/>
        <v>-59.519048859734376</v>
      </c>
      <c r="AN281" s="31">
        <f t="shared" si="184"/>
        <v>14.155447014309068</v>
      </c>
      <c r="AO281" s="31">
        <f t="shared" si="185"/>
        <v>-59.589938300274859</v>
      </c>
      <c r="AP281" s="30">
        <f t="shared" si="201"/>
        <v>23.609121289162623</v>
      </c>
      <c r="AQ281" s="30">
        <f t="shared" si="202"/>
        <v>-29.542425094393248</v>
      </c>
      <c r="AR281" s="31">
        <f t="shared" si="186"/>
        <v>-23.683493779285211</v>
      </c>
      <c r="AS281" s="33">
        <f t="shared" si="187"/>
        <v>-209.48500096218987</v>
      </c>
      <c r="AT281" s="31">
        <f t="shared" si="188"/>
        <v>1.507386935110832E-8</v>
      </c>
      <c r="AU281" s="31">
        <f t="shared" si="189"/>
        <v>3.3755368739292928E-3</v>
      </c>
      <c r="AV281" s="32">
        <f t="shared" si="190"/>
        <v>-1.674843943911364E-11</v>
      </c>
      <c r="AW281" s="31">
        <f t="shared" si="191"/>
        <v>-1.125178959276774E-4</v>
      </c>
      <c r="AX281" s="34">
        <f t="shared" si="192"/>
        <v>1.5057120911669207E-8</v>
      </c>
      <c r="AY281" s="35">
        <f t="shared" si="193"/>
        <v>3.2630189780016154E-3</v>
      </c>
      <c r="AZ281" s="10">
        <f t="shared" si="194"/>
        <v>-23.683493764228089</v>
      </c>
      <c r="BA281" s="10">
        <f t="shared" si="195"/>
        <v>-209.48173794321187</v>
      </c>
      <c r="BB281" s="10">
        <f t="shared" si="196"/>
        <v>-29.481737943211868</v>
      </c>
      <c r="BC281" s="37"/>
      <c r="BD281" s="46">
        <f t="shared" si="197"/>
        <v>-24</v>
      </c>
      <c r="BE281" s="46">
        <f t="shared" si="198"/>
        <v>-209</v>
      </c>
      <c r="BF281" s="46">
        <f t="shared" si="199"/>
        <v>-29</v>
      </c>
    </row>
    <row r="282" spans="22:58" x14ac:dyDescent="0.3">
      <c r="V282" s="29">
        <v>3.78000000000001</v>
      </c>
      <c r="W282" s="36">
        <f t="shared" si="169"/>
        <v>60255.958607437242</v>
      </c>
      <c r="X282" s="30">
        <f t="shared" si="203"/>
        <v>3.5218251811136261</v>
      </c>
      <c r="Y282" s="31">
        <f t="shared" si="170"/>
        <v>-41.934154381156901</v>
      </c>
      <c r="Z282" s="31">
        <f t="shared" si="171"/>
        <v>-89.541415311394005</v>
      </c>
      <c r="AA282" s="31">
        <f t="shared" si="172"/>
        <v>6.4600576837516872</v>
      </c>
      <c r="AB282" s="31">
        <f t="shared" si="173"/>
        <v>-61.61902677867014</v>
      </c>
      <c r="AC282" s="31">
        <f t="shared" si="174"/>
        <v>6.7785692080802196E-4</v>
      </c>
      <c r="AD282" s="31">
        <f t="shared" si="175"/>
        <v>0.71580354547302205</v>
      </c>
      <c r="AE282" s="31">
        <f t="shared" si="176"/>
        <v>-31.951593659370779</v>
      </c>
      <c r="AF282" s="31">
        <f t="shared" si="177"/>
        <v>-150.44463854459113</v>
      </c>
      <c r="AG282" s="31">
        <f t="shared" si="200"/>
        <v>92.110410468749379</v>
      </c>
      <c r="AH282" s="31">
        <f t="shared" si="178"/>
        <v>-130.40809334181191</v>
      </c>
      <c r="AI282" s="31">
        <f t="shared" si="179"/>
        <v>-89.999982713066345</v>
      </c>
      <c r="AJ282" s="31">
        <f t="shared" si="180"/>
        <v>58.348656399940822</v>
      </c>
      <c r="AK282" s="31">
        <f t="shared" si="181"/>
        <v>89.930706911605299</v>
      </c>
      <c r="AL282" s="32">
        <f t="shared" si="182"/>
        <v>-6.0449393831012301</v>
      </c>
      <c r="AM282" s="31">
        <f t="shared" si="183"/>
        <v>-60.092522690333617</v>
      </c>
      <c r="AN282" s="31">
        <f t="shared" si="184"/>
        <v>14.006034143777065</v>
      </c>
      <c r="AO282" s="31">
        <f t="shared" si="185"/>
        <v>-60.161798491794663</v>
      </c>
      <c r="AP282" s="30">
        <f t="shared" si="201"/>
        <v>23.609121289162623</v>
      </c>
      <c r="AQ282" s="30">
        <f t="shared" si="202"/>
        <v>-29.542425094393248</v>
      </c>
      <c r="AR282" s="31">
        <f t="shared" si="186"/>
        <v>-23.87886332082434</v>
      </c>
      <c r="AS282" s="33">
        <f t="shared" si="187"/>
        <v>-210.60643703638578</v>
      </c>
      <c r="AT282" s="31">
        <f t="shared" si="188"/>
        <v>1.5784279751181531E-8</v>
      </c>
      <c r="AU282" s="31">
        <f t="shared" si="189"/>
        <v>3.4541632280887928E-3</v>
      </c>
      <c r="AV282" s="32">
        <f t="shared" si="190"/>
        <v>-1.7539187961688892E-11</v>
      </c>
      <c r="AW282" s="31">
        <f t="shared" si="191"/>
        <v>-1.1513877440896073E-4</v>
      </c>
      <c r="AX282" s="34">
        <f t="shared" si="192"/>
        <v>1.5766740563219842E-8</v>
      </c>
      <c r="AY282" s="35">
        <f t="shared" si="193"/>
        <v>3.3390244536798319E-3</v>
      </c>
      <c r="AZ282" s="10">
        <f t="shared" si="194"/>
        <v>-23.8788633050576</v>
      </c>
      <c r="BA282" s="10">
        <f t="shared" si="195"/>
        <v>-210.6030980119321</v>
      </c>
      <c r="BB282" s="10">
        <f t="shared" si="196"/>
        <v>-30.603098011932104</v>
      </c>
      <c r="BC282" s="48"/>
      <c r="BD282" s="46">
        <f t="shared" si="197"/>
        <v>-24</v>
      </c>
      <c r="BE282" s="46">
        <f t="shared" si="198"/>
        <v>-211</v>
      </c>
      <c r="BF282" s="46">
        <f t="shared" si="199"/>
        <v>-31</v>
      </c>
    </row>
    <row r="283" spans="22:58" x14ac:dyDescent="0.3">
      <c r="V283" s="29">
        <v>3.7900000000000098</v>
      </c>
      <c r="W283" s="38">
        <f t="shared" si="169"/>
        <v>61659.500186149708</v>
      </c>
      <c r="X283" s="30">
        <f t="shared" si="203"/>
        <v>3.5218251811136261</v>
      </c>
      <c r="Y283" s="31">
        <f t="shared" si="170"/>
        <v>-42.134141859737596</v>
      </c>
      <c r="Z283" s="31">
        <f t="shared" si="171"/>
        <v>-89.551853542637247</v>
      </c>
      <c r="AA283" s="31">
        <f t="shared" si="172"/>
        <v>6.6156681904922046</v>
      </c>
      <c r="AB283" s="31">
        <f t="shared" si="173"/>
        <v>-62.167251081184403</v>
      </c>
      <c r="AC283" s="31">
        <f t="shared" si="174"/>
        <v>7.0980072278887326E-4</v>
      </c>
      <c r="AD283" s="31">
        <f t="shared" si="175"/>
        <v>0.73247495602625623</v>
      </c>
      <c r="AE283" s="31">
        <f t="shared" si="176"/>
        <v>-31.995938687408977</v>
      </c>
      <c r="AF283" s="31">
        <f t="shared" si="177"/>
        <v>-150.98662966779537</v>
      </c>
      <c r="AG283" s="31">
        <f t="shared" si="200"/>
        <v>92.110410468749379</v>
      </c>
      <c r="AH283" s="31">
        <f t="shared" si="178"/>
        <v>-130.60809334181189</v>
      </c>
      <c r="AI283" s="31">
        <f t="shared" si="179"/>
        <v>-89.999983106564997</v>
      </c>
      <c r="AJ283" s="31">
        <f t="shared" si="180"/>
        <v>58.548656114048327</v>
      </c>
      <c r="AK283" s="31">
        <f t="shared" si="181"/>
        <v>89.93228421337983</v>
      </c>
      <c r="AL283" s="32">
        <f t="shared" si="182"/>
        <v>-6.1960724041460482</v>
      </c>
      <c r="AM283" s="31">
        <f t="shared" si="183"/>
        <v>-60.659396195147487</v>
      </c>
      <c r="AN283" s="31">
        <f t="shared" si="184"/>
        <v>13.854900836839764</v>
      </c>
      <c r="AO283" s="31">
        <f t="shared" si="185"/>
        <v>-60.727095088332653</v>
      </c>
      <c r="AP283" s="30">
        <f t="shared" si="201"/>
        <v>23.609121289162623</v>
      </c>
      <c r="AQ283" s="30">
        <f t="shared" si="202"/>
        <v>-29.542425094393248</v>
      </c>
      <c r="AR283" s="31">
        <f t="shared" si="186"/>
        <v>-24.074341655799838</v>
      </c>
      <c r="AS283" s="33">
        <f t="shared" si="187"/>
        <v>-211.71372475612802</v>
      </c>
      <c r="AT283" s="31">
        <f t="shared" si="188"/>
        <v>1.6528169672116794E-8</v>
      </c>
      <c r="AU283" s="31">
        <f t="shared" si="189"/>
        <v>3.5346210252953183E-3</v>
      </c>
      <c r="AV283" s="32">
        <f t="shared" si="190"/>
        <v>-1.8364652273060216E-11</v>
      </c>
      <c r="AW283" s="31">
        <f t="shared" si="191"/>
        <v>-1.1782070099247665E-4</v>
      </c>
      <c r="AX283" s="34">
        <f t="shared" si="192"/>
        <v>1.6509805019843733E-8</v>
      </c>
      <c r="AY283" s="35">
        <f t="shared" si="193"/>
        <v>3.4168003243028417E-3</v>
      </c>
      <c r="AZ283" s="10">
        <f t="shared" si="194"/>
        <v>-24.074341639290033</v>
      </c>
      <c r="BA283" s="10">
        <f t="shared" si="195"/>
        <v>-211.7103079558037</v>
      </c>
      <c r="BB283" s="10">
        <f t="shared" si="196"/>
        <v>-31.7103079558037</v>
      </c>
      <c r="BC283" s="37"/>
      <c r="BD283" s="46">
        <f t="shared" si="197"/>
        <v>-24</v>
      </c>
      <c r="BE283" s="46">
        <f t="shared" si="198"/>
        <v>-212</v>
      </c>
      <c r="BF283" s="46">
        <f t="shared" si="199"/>
        <v>-32</v>
      </c>
    </row>
    <row r="284" spans="22:58" x14ac:dyDescent="0.3">
      <c r="V284" s="29">
        <v>3.80000000000001</v>
      </c>
      <c r="W284" s="38">
        <f t="shared" si="169"/>
        <v>63095.734448020849</v>
      </c>
      <c r="X284" s="30">
        <f t="shared" si="203"/>
        <v>3.5218251811136261</v>
      </c>
      <c r="Y284" s="31">
        <f t="shared" si="170"/>
        <v>-42.33412990184128</v>
      </c>
      <c r="Z284" s="31">
        <f t="shared" si="171"/>
        <v>-89.562054199474886</v>
      </c>
      <c r="AA284" s="31">
        <f t="shared" si="172"/>
        <v>6.7728487720868333</v>
      </c>
      <c r="AB284" s="31">
        <f t="shared" si="173"/>
        <v>-62.708402198383396</v>
      </c>
      <c r="AC284" s="31">
        <f t="shared" si="174"/>
        <v>7.4324973794788148E-4</v>
      </c>
      <c r="AD284" s="31">
        <f t="shared" si="175"/>
        <v>0.74953456519225181</v>
      </c>
      <c r="AE284" s="31">
        <f t="shared" si="176"/>
        <v>-32.03871269890287</v>
      </c>
      <c r="AF284" s="31">
        <f t="shared" si="177"/>
        <v>-151.52092183266603</v>
      </c>
      <c r="AG284" s="31">
        <f t="shared" si="200"/>
        <v>92.110410468749379</v>
      </c>
      <c r="AH284" s="31">
        <f t="shared" si="178"/>
        <v>-130.80809334181188</v>
      </c>
      <c r="AI284" s="31">
        <f t="shared" si="179"/>
        <v>-89.999983491106519</v>
      </c>
      <c r="AJ284" s="31">
        <f t="shared" si="180"/>
        <v>58.748655841023101</v>
      </c>
      <c r="AK284" s="31">
        <f t="shared" si="181"/>
        <v>89.933825611481751</v>
      </c>
      <c r="AL284" s="32">
        <f t="shared" si="182"/>
        <v>-6.3488858435687341</v>
      </c>
      <c r="AM284" s="31">
        <f t="shared" si="183"/>
        <v>-61.21952598187714</v>
      </c>
      <c r="AN284" s="31">
        <f t="shared" si="184"/>
        <v>13.702087124391863</v>
      </c>
      <c r="AO284" s="31">
        <f t="shared" si="185"/>
        <v>-61.285683861501909</v>
      </c>
      <c r="AP284" s="30">
        <f t="shared" si="201"/>
        <v>23.609121289162623</v>
      </c>
      <c r="AQ284" s="30">
        <f t="shared" si="202"/>
        <v>-29.542425094393248</v>
      </c>
      <c r="AR284" s="31">
        <f t="shared" si="186"/>
        <v>-24.269929379741633</v>
      </c>
      <c r="AS284" s="33">
        <f t="shared" si="187"/>
        <v>-212.80660569416796</v>
      </c>
      <c r="AT284" s="31">
        <f t="shared" si="188"/>
        <v>1.7307118682292572E-8</v>
      </c>
      <c r="AU284" s="31">
        <f t="shared" si="189"/>
        <v>3.6169529253366676E-3</v>
      </c>
      <c r="AV284" s="32">
        <f t="shared" si="190"/>
        <v>-1.9228689683093828E-11</v>
      </c>
      <c r="AW284" s="31">
        <f t="shared" si="191"/>
        <v>-1.2056509767119944E-4</v>
      </c>
      <c r="AX284" s="34">
        <f t="shared" si="192"/>
        <v>1.7287889992609479E-8</v>
      </c>
      <c r="AY284" s="35">
        <f t="shared" si="193"/>
        <v>3.4963878276654684E-3</v>
      </c>
      <c r="AZ284" s="10">
        <f t="shared" si="194"/>
        <v>-24.269929362453745</v>
      </c>
      <c r="BA284" s="10">
        <f t="shared" si="195"/>
        <v>-212.8031093063403</v>
      </c>
      <c r="BB284" s="10">
        <f t="shared" si="196"/>
        <v>-32.803109306340303</v>
      </c>
      <c r="BC284" s="37"/>
      <c r="BD284" s="46">
        <f t="shared" si="197"/>
        <v>-24</v>
      </c>
      <c r="BE284" s="46">
        <f t="shared" si="198"/>
        <v>-213</v>
      </c>
      <c r="BF284" s="46">
        <f t="shared" si="199"/>
        <v>-33</v>
      </c>
    </row>
    <row r="285" spans="22:58" x14ac:dyDescent="0.3">
      <c r="V285" s="29">
        <v>3.8100000000000098</v>
      </c>
      <c r="W285" s="36">
        <f t="shared" si="169"/>
        <v>64565.422903467101</v>
      </c>
      <c r="X285" s="30">
        <f t="shared" si="203"/>
        <v>3.5218251811136261</v>
      </c>
      <c r="Y285" s="31">
        <f t="shared" si="170"/>
        <v>-42.534118482108212</v>
      </c>
      <c r="Z285" s="31">
        <f t="shared" si="171"/>
        <v>-89.572022687842093</v>
      </c>
      <c r="AA285" s="31">
        <f t="shared" si="172"/>
        <v>6.9315586311212822</v>
      </c>
      <c r="AB285" s="31">
        <f t="shared" si="173"/>
        <v>-63.242380816764488</v>
      </c>
      <c r="AC285" s="31">
        <f t="shared" si="174"/>
        <v>7.7827488051036495E-4</v>
      </c>
      <c r="AD285" s="31">
        <f t="shared" si="175"/>
        <v>0.76699140609558458</v>
      </c>
      <c r="AE285" s="31">
        <f t="shared" si="176"/>
        <v>-32.079956394992792</v>
      </c>
      <c r="AF285" s="31">
        <f t="shared" si="177"/>
        <v>-152.04741209851102</v>
      </c>
      <c r="AG285" s="31">
        <f t="shared" si="200"/>
        <v>92.110410468749379</v>
      </c>
      <c r="AH285" s="31">
        <f t="shared" si="178"/>
        <v>-131.00809334181184</v>
      </c>
      <c r="AI285" s="31">
        <f t="shared" si="179"/>
        <v>-89.999983866894823</v>
      </c>
      <c r="AJ285" s="31">
        <f t="shared" si="180"/>
        <v>58.948655580286022</v>
      </c>
      <c r="AK285" s="31">
        <f t="shared" si="181"/>
        <v>89.935331923171816</v>
      </c>
      <c r="AL285" s="32">
        <f t="shared" si="182"/>
        <v>-6.5033393317253649</v>
      </c>
      <c r="AM285" s="31">
        <f t="shared" si="183"/>
        <v>-61.772780734271237</v>
      </c>
      <c r="AN285" s="31">
        <f t="shared" si="184"/>
        <v>13.547633375498194</v>
      </c>
      <c r="AO285" s="31">
        <f t="shared" si="185"/>
        <v>-61.837432677994244</v>
      </c>
      <c r="AP285" s="30">
        <f t="shared" si="201"/>
        <v>23.609121289162623</v>
      </c>
      <c r="AQ285" s="30">
        <f t="shared" si="202"/>
        <v>-29.542425094393248</v>
      </c>
      <c r="AR285" s="31">
        <f t="shared" si="186"/>
        <v>-24.465626824725224</v>
      </c>
      <c r="AS285" s="33">
        <f t="shared" si="187"/>
        <v>-213.88484477650525</v>
      </c>
      <c r="AT285" s="31">
        <f t="shared" si="188"/>
        <v>1.8122777710318731E-8</v>
      </c>
      <c r="AU285" s="31">
        <f t="shared" si="189"/>
        <v>3.7012025816746748E-3</v>
      </c>
      <c r="AV285" s="32">
        <f t="shared" si="190"/>
        <v>-2.0135157501655974E-11</v>
      </c>
      <c r="AW285" s="31">
        <f t="shared" si="191"/>
        <v>-1.2337341956057443E-4</v>
      </c>
      <c r="AX285" s="34">
        <f t="shared" si="192"/>
        <v>1.8102642552817074E-8</v>
      </c>
      <c r="AY285" s="35">
        <f t="shared" si="193"/>
        <v>3.5778291621141002E-3</v>
      </c>
      <c r="AZ285" s="10">
        <f t="shared" si="194"/>
        <v>-24.465626806622581</v>
      </c>
      <c r="BA285" s="10">
        <f t="shared" si="195"/>
        <v>-213.88126694734314</v>
      </c>
      <c r="BB285" s="10">
        <f t="shared" si="196"/>
        <v>-33.881266947343136</v>
      </c>
      <c r="BC285" s="48"/>
      <c r="BD285" s="46">
        <f t="shared" si="197"/>
        <v>-24</v>
      </c>
      <c r="BE285" s="46">
        <f t="shared" si="198"/>
        <v>-214</v>
      </c>
      <c r="BF285" s="46">
        <f t="shared" si="199"/>
        <v>-34</v>
      </c>
    </row>
    <row r="286" spans="22:58" x14ac:dyDescent="0.3">
      <c r="V286" s="29">
        <v>3.8200000000000101</v>
      </c>
      <c r="W286" s="38">
        <f t="shared" si="169"/>
        <v>66069.344800761188</v>
      </c>
      <c r="X286" s="30">
        <f t="shared" si="203"/>
        <v>3.5218251811136261</v>
      </c>
      <c r="Y286" s="31">
        <f t="shared" si="170"/>
        <v>-42.734107576319779</v>
      </c>
      <c r="Z286" s="31">
        <f t="shared" si="171"/>
        <v>-89.581764290747984</v>
      </c>
      <c r="AA286" s="31">
        <f t="shared" si="172"/>
        <v>7.091756981622944</v>
      </c>
      <c r="AB286" s="31">
        <f t="shared" si="173"/>
        <v>-63.769098970668416</v>
      </c>
      <c r="AC286" s="31">
        <f t="shared" si="174"/>
        <v>8.149504044327766E-4</v>
      </c>
      <c r="AD286" s="31">
        <f t="shared" si="175"/>
        <v>0.78485472161284875</v>
      </c>
      <c r="AE286" s="31">
        <f t="shared" si="176"/>
        <v>-32.119710463178777</v>
      </c>
      <c r="AF286" s="31">
        <f t="shared" si="177"/>
        <v>-152.56600853980356</v>
      </c>
      <c r="AG286" s="31">
        <f t="shared" si="200"/>
        <v>92.110410468749379</v>
      </c>
      <c r="AH286" s="31">
        <f t="shared" si="178"/>
        <v>-131.20809334181183</v>
      </c>
      <c r="AI286" s="31">
        <f t="shared" si="179"/>
        <v>-89.99998423412913</v>
      </c>
      <c r="AJ286" s="31">
        <f t="shared" si="180"/>
        <v>59.148655331284026</v>
      </c>
      <c r="AK286" s="31">
        <f t="shared" si="181"/>
        <v>89.936803947108089</v>
      </c>
      <c r="AL286" s="32">
        <f t="shared" si="182"/>
        <v>-6.6593922603725497</v>
      </c>
      <c r="AM286" s="31">
        <f t="shared" si="183"/>
        <v>-62.319041064282615</v>
      </c>
      <c r="AN286" s="31">
        <f t="shared" si="184"/>
        <v>13.391580197849024</v>
      </c>
      <c r="AO286" s="31">
        <f t="shared" si="185"/>
        <v>-62.382221351303656</v>
      </c>
      <c r="AP286" s="30">
        <f t="shared" si="201"/>
        <v>23.609121289162623</v>
      </c>
      <c r="AQ286" s="30">
        <f t="shared" si="202"/>
        <v>-29.542425094393248</v>
      </c>
      <c r="AR286" s="31">
        <f t="shared" si="186"/>
        <v>-24.661434070560379</v>
      </c>
      <c r="AS286" s="33">
        <f t="shared" si="187"/>
        <v>-214.94822989110722</v>
      </c>
      <c r="AT286" s="31">
        <f t="shared" si="188"/>
        <v>1.8976876759656137E-8</v>
      </c>
      <c r="AU286" s="31">
        <f t="shared" si="189"/>
        <v>3.7874146645908479E-3</v>
      </c>
      <c r="AV286" s="32">
        <f t="shared" si="190"/>
        <v>-2.1084055728746657E-11</v>
      </c>
      <c r="AW286" s="31">
        <f t="shared" si="191"/>
        <v>-1.2624715567003994E-4</v>
      </c>
      <c r="AX286" s="34">
        <f t="shared" si="192"/>
        <v>1.895579270392739E-8</v>
      </c>
      <c r="AY286" s="35">
        <f t="shared" si="193"/>
        <v>3.6611675089208077E-3</v>
      </c>
      <c r="AZ286" s="10">
        <f t="shared" si="194"/>
        <v>-24.661434051604587</v>
      </c>
      <c r="BA286" s="10">
        <f t="shared" si="195"/>
        <v>-214.94456872359831</v>
      </c>
      <c r="BB286" s="10">
        <f t="shared" si="196"/>
        <v>-34.944568723598309</v>
      </c>
      <c r="BC286" s="37"/>
      <c r="BD286" s="46">
        <f t="shared" si="197"/>
        <v>-25</v>
      </c>
      <c r="BE286" s="46">
        <f t="shared" si="198"/>
        <v>-215</v>
      </c>
      <c r="BF286" s="46">
        <f t="shared" si="199"/>
        <v>-35</v>
      </c>
    </row>
    <row r="287" spans="22:58" x14ac:dyDescent="0.3">
      <c r="V287" s="29">
        <v>3.8300000000000098</v>
      </c>
      <c r="W287" s="38">
        <f t="shared" si="169"/>
        <v>67608.29753919979</v>
      </c>
      <c r="X287" s="30">
        <f t="shared" si="203"/>
        <v>3.5218251811136261</v>
      </c>
      <c r="Y287" s="31">
        <f t="shared" si="170"/>
        <v>-42.934097161347111</v>
      </c>
      <c r="Z287" s="31">
        <f t="shared" si="171"/>
        <v>-89.591284171065212</v>
      </c>
      <c r="AA287" s="31">
        <f t="shared" si="172"/>
        <v>7.2534031325968762</v>
      </c>
      <c r="AB287" s="31">
        <f t="shared" si="173"/>
        <v>-64.288479772750662</v>
      </c>
      <c r="AC287" s="31">
        <f t="shared" si="174"/>
        <v>8.5335406059091875E-4</v>
      </c>
      <c r="AD287" s="31">
        <f t="shared" si="175"/>
        <v>0.80313396921148938</v>
      </c>
      <c r="AE287" s="31">
        <f t="shared" si="176"/>
        <v>-32.158015493576023</v>
      </c>
      <c r="AF287" s="31">
        <f t="shared" si="177"/>
        <v>-153.07662997460437</v>
      </c>
      <c r="AG287" s="31">
        <f t="shared" si="200"/>
        <v>92.110410468749379</v>
      </c>
      <c r="AH287" s="31">
        <f t="shared" si="178"/>
        <v>-131.40809334181182</v>
      </c>
      <c r="AI287" s="31">
        <f t="shared" si="179"/>
        <v>-89.999984593004172</v>
      </c>
      <c r="AJ287" s="31">
        <f t="shared" si="180"/>
        <v>59.348655093488951</v>
      </c>
      <c r="AK287" s="31">
        <f t="shared" si="181"/>
        <v>89.93824246376937</v>
      </c>
      <c r="AL287" s="32">
        <f t="shared" si="182"/>
        <v>-6.81700387826245</v>
      </c>
      <c r="AM287" s="31">
        <f t="shared" si="183"/>
        <v>-62.858199327243149</v>
      </c>
      <c r="AN287" s="31">
        <f t="shared" si="184"/>
        <v>13.233968342164058</v>
      </c>
      <c r="AO287" s="31">
        <f t="shared" si="185"/>
        <v>-62.91994145647795</v>
      </c>
      <c r="AP287" s="30">
        <f t="shared" si="201"/>
        <v>23.609121289162623</v>
      </c>
      <c r="AQ287" s="30">
        <f t="shared" si="202"/>
        <v>-29.542425094393248</v>
      </c>
      <c r="AR287" s="31">
        <f t="shared" si="186"/>
        <v>-24.857350956642591</v>
      </c>
      <c r="AS287" s="33">
        <f t="shared" si="187"/>
        <v>-215.99657143108232</v>
      </c>
      <c r="AT287" s="31">
        <f t="shared" si="188"/>
        <v>1.9871230694581364E-8</v>
      </c>
      <c r="AU287" s="31">
        <f t="shared" si="189"/>
        <v>3.8756348848711375E-3</v>
      </c>
      <c r="AV287" s="32">
        <f t="shared" si="190"/>
        <v>-2.2079241674232123E-11</v>
      </c>
      <c r="AW287" s="31">
        <f t="shared" si="191"/>
        <v>-1.2918782969251948E-4</v>
      </c>
      <c r="AX287" s="34">
        <f t="shared" si="192"/>
        <v>1.984915145290713E-8</v>
      </c>
      <c r="AY287" s="35">
        <f t="shared" si="193"/>
        <v>3.7464470551786182E-3</v>
      </c>
      <c r="AZ287" s="10">
        <f t="shared" si="194"/>
        <v>-24.857350936793441</v>
      </c>
      <c r="BA287" s="10">
        <f t="shared" si="195"/>
        <v>-215.99282498402712</v>
      </c>
      <c r="BB287" s="10">
        <f t="shared" si="196"/>
        <v>-35.992824984027123</v>
      </c>
      <c r="BC287" s="37"/>
      <c r="BD287" s="46">
        <f t="shared" si="197"/>
        <v>-25</v>
      </c>
      <c r="BE287" s="46">
        <f t="shared" si="198"/>
        <v>-216</v>
      </c>
      <c r="BF287" s="46">
        <f t="shared" si="199"/>
        <v>-36</v>
      </c>
    </row>
    <row r="288" spans="22:58" x14ac:dyDescent="0.3">
      <c r="V288" s="29">
        <v>3.8400000000000101</v>
      </c>
      <c r="W288" s="36">
        <f t="shared" si="169"/>
        <v>69183.097091895295</v>
      </c>
      <c r="X288" s="30">
        <f t="shared" si="203"/>
        <v>3.5218251811136261</v>
      </c>
      <c r="Y288" s="31">
        <f t="shared" si="170"/>
        <v>-43.134087215102113</v>
      </c>
      <c r="Z288" s="31">
        <f t="shared" si="171"/>
        <v>-89.600587374256605</v>
      </c>
      <c r="AA288" s="31">
        <f t="shared" si="172"/>
        <v>7.4164565667921991</v>
      </c>
      <c r="AB288" s="31">
        <f t="shared" si="173"/>
        <v>-64.800457119213149</v>
      </c>
      <c r="AC288" s="31">
        <f t="shared" si="174"/>
        <v>8.9356726132975553E-4</v>
      </c>
      <c r="AD288" s="31">
        <f t="shared" si="175"/>
        <v>0.82183882589799429</v>
      </c>
      <c r="AE288" s="31">
        <f t="shared" si="176"/>
        <v>-32.194911899934958</v>
      </c>
      <c r="AF288" s="31">
        <f t="shared" si="177"/>
        <v>-153.57920566757176</v>
      </c>
      <c r="AG288" s="31">
        <f t="shared" si="200"/>
        <v>92.110410468749379</v>
      </c>
      <c r="AH288" s="31">
        <f t="shared" si="178"/>
        <v>-131.60809334181181</v>
      </c>
      <c r="AI288" s="31">
        <f t="shared" si="179"/>
        <v>-89.999984943710203</v>
      </c>
      <c r="AJ288" s="31">
        <f t="shared" si="180"/>
        <v>59.548654866396404</v>
      </c>
      <c r="AK288" s="31">
        <f t="shared" si="181"/>
        <v>89.939648235868972</v>
      </c>
      <c r="AL288" s="32">
        <f t="shared" si="182"/>
        <v>-6.9761333825000706</v>
      </c>
      <c r="AM288" s="31">
        <f t="shared" si="183"/>
        <v>-63.390159403180334</v>
      </c>
      <c r="AN288" s="31">
        <f t="shared" si="184"/>
        <v>13.074838610833904</v>
      </c>
      <c r="AO288" s="31">
        <f t="shared" si="185"/>
        <v>-63.450496111021565</v>
      </c>
      <c r="AP288" s="30">
        <f t="shared" si="201"/>
        <v>23.609121289162623</v>
      </c>
      <c r="AQ288" s="30">
        <f t="shared" si="202"/>
        <v>-29.542425094393248</v>
      </c>
      <c r="AR288" s="31">
        <f t="shared" si="186"/>
        <v>-25.05337709433168</v>
      </c>
      <c r="AS288" s="33">
        <f t="shared" si="187"/>
        <v>-217.02970177859333</v>
      </c>
      <c r="AT288" s="31">
        <f t="shared" si="188"/>
        <v>2.0807731525566812E-8</v>
      </c>
      <c r="AU288" s="31">
        <f t="shared" si="189"/>
        <v>3.9659100180423953E-3</v>
      </c>
      <c r="AV288" s="32">
        <f t="shared" si="190"/>
        <v>-2.3120715338112385E-11</v>
      </c>
      <c r="AW288" s="31">
        <f t="shared" si="191"/>
        <v>-1.3219700081230416E-4</v>
      </c>
      <c r="AX288" s="34">
        <f t="shared" si="192"/>
        <v>2.0784610810228699E-8</v>
      </c>
      <c r="AY288" s="35">
        <f t="shared" si="193"/>
        <v>3.8337130172300909E-3</v>
      </c>
      <c r="AZ288" s="10">
        <f t="shared" si="194"/>
        <v>-25.053377073547068</v>
      </c>
      <c r="BA288" s="10">
        <f t="shared" si="195"/>
        <v>-217.02586806557611</v>
      </c>
      <c r="BB288" s="10">
        <f t="shared" si="196"/>
        <v>-37.025868065576105</v>
      </c>
      <c r="BC288" s="48"/>
      <c r="BD288" s="46">
        <f t="shared" si="197"/>
        <v>-25</v>
      </c>
      <c r="BE288" s="46">
        <f t="shared" si="198"/>
        <v>-217</v>
      </c>
      <c r="BF288" s="46">
        <f t="shared" si="199"/>
        <v>-37</v>
      </c>
    </row>
    <row r="289" spans="22:58" x14ac:dyDescent="0.3">
      <c r="V289" s="29">
        <v>3.8500000000000099</v>
      </c>
      <c r="W289" s="38">
        <f t="shared" si="169"/>
        <v>70794.578438415469</v>
      </c>
      <c r="X289" s="30">
        <f t="shared" si="203"/>
        <v>3.5218251811136261</v>
      </c>
      <c r="Y289" s="31">
        <f t="shared" si="170"/>
        <v>-43.334077716490626</v>
      </c>
      <c r="Z289" s="31">
        <f t="shared" si="171"/>
        <v>-89.609678831040327</v>
      </c>
      <c r="AA289" s="31">
        <f t="shared" si="172"/>
        <v>7.5808770145914046</v>
      </c>
      <c r="AB289" s="31">
        <f t="shared" si="173"/>
        <v>-65.304975372914086</v>
      </c>
      <c r="AC289" s="31">
        <f t="shared" si="174"/>
        <v>9.356752527469235E-4</v>
      </c>
      <c r="AD289" s="31">
        <f t="shared" si="175"/>
        <v>0.84097919327775217</v>
      </c>
      <c r="AE289" s="31">
        <f t="shared" si="176"/>
        <v>-32.230439845532842</v>
      </c>
      <c r="AF289" s="31">
        <f t="shared" si="177"/>
        <v>-154.07367501067665</v>
      </c>
      <c r="AG289" s="31">
        <f t="shared" si="200"/>
        <v>92.110410468749379</v>
      </c>
      <c r="AH289" s="31">
        <f t="shared" si="178"/>
        <v>-131.8080933418118</v>
      </c>
      <c r="AI289" s="31">
        <f t="shared" si="179"/>
        <v>-89.999985286433201</v>
      </c>
      <c r="AJ289" s="31">
        <f t="shared" si="180"/>
        <v>59.74865464952471</v>
      </c>
      <c r="AK289" s="31">
        <f t="shared" si="181"/>
        <v>89.941022008759091</v>
      </c>
      <c r="AL289" s="32">
        <f t="shared" si="182"/>
        <v>-7.1367400054248602</v>
      </c>
      <c r="AM289" s="31">
        <f t="shared" si="183"/>
        <v>-63.914836447441893</v>
      </c>
      <c r="AN289" s="31">
        <f t="shared" si="184"/>
        <v>12.91423177103743</v>
      </c>
      <c r="AO289" s="31">
        <f t="shared" si="185"/>
        <v>-63.973799725116002</v>
      </c>
      <c r="AP289" s="30">
        <f t="shared" si="201"/>
        <v>23.609121289162623</v>
      </c>
      <c r="AQ289" s="30">
        <f t="shared" si="202"/>
        <v>-29.542425094393248</v>
      </c>
      <c r="AR289" s="31">
        <f t="shared" si="186"/>
        <v>-25.24951187972604</v>
      </c>
      <c r="AS289" s="33">
        <f t="shared" si="187"/>
        <v>-218.04747473579266</v>
      </c>
      <c r="AT289" s="31">
        <f t="shared" si="188"/>
        <v>2.1788369624484826E-8</v>
      </c>
      <c r="AU289" s="31">
        <f t="shared" si="189"/>
        <v>4.0582879291733674E-3</v>
      </c>
      <c r="AV289" s="32">
        <f t="shared" si="190"/>
        <v>-2.4208476720387455E-11</v>
      </c>
      <c r="AW289" s="31">
        <f t="shared" si="191"/>
        <v>-1.3527626453175266E-4</v>
      </c>
      <c r="AX289" s="34">
        <f t="shared" si="192"/>
        <v>2.1764161147764438E-8</v>
      </c>
      <c r="AY289" s="35">
        <f t="shared" si="193"/>
        <v>3.9230116646416149E-3</v>
      </c>
      <c r="AZ289" s="10">
        <f t="shared" si="194"/>
        <v>-25.249511857961878</v>
      </c>
      <c r="BA289" s="10">
        <f t="shared" si="195"/>
        <v>-218.04355172412801</v>
      </c>
      <c r="BB289" s="10">
        <f t="shared" si="196"/>
        <v>-38.043551724128008</v>
      </c>
      <c r="BC289" s="37"/>
      <c r="BD289" s="46">
        <f t="shared" si="197"/>
        <v>-25</v>
      </c>
      <c r="BE289" s="46">
        <f t="shared" si="198"/>
        <v>-218</v>
      </c>
      <c r="BF289" s="46">
        <f t="shared" si="199"/>
        <v>-38</v>
      </c>
    </row>
    <row r="290" spans="22:58" x14ac:dyDescent="0.3">
      <c r="V290" s="29">
        <v>3.8600000000000101</v>
      </c>
      <c r="W290" s="38">
        <f t="shared" si="169"/>
        <v>72443.596007500717</v>
      </c>
      <c r="X290" s="30">
        <f t="shared" si="203"/>
        <v>3.5218251811136261</v>
      </c>
      <c r="Y290" s="31">
        <f t="shared" si="170"/>
        <v>-43.534068645367668</v>
      </c>
      <c r="Z290" s="31">
        <f t="shared" si="171"/>
        <v>-89.618563359994781</v>
      </c>
      <c r="AA290" s="31">
        <f t="shared" si="172"/>
        <v>7.7466245229581556</v>
      </c>
      <c r="AB290" s="31">
        <f t="shared" si="173"/>
        <v>-65.801989027403778</v>
      </c>
      <c r="AC290" s="31">
        <f t="shared" si="174"/>
        <v>9.797672950837776E-4</v>
      </c>
      <c r="AD290" s="31">
        <f t="shared" si="175"/>
        <v>0.86056520272892412</v>
      </c>
      <c r="AE290" s="31">
        <f t="shared" si="176"/>
        <v>-32.264639174000799</v>
      </c>
      <c r="AF290" s="31">
        <f t="shared" si="177"/>
        <v>-154.55998718466964</v>
      </c>
      <c r="AG290" s="31">
        <f t="shared" si="200"/>
        <v>92.110410468749379</v>
      </c>
      <c r="AH290" s="31">
        <f t="shared" si="178"/>
        <v>-132.00809334181179</v>
      </c>
      <c r="AI290" s="31">
        <f t="shared" si="179"/>
        <v>-89.999985621354867</v>
      </c>
      <c r="AJ290" s="31">
        <f t="shared" si="180"/>
        <v>59.948654442413826</v>
      </c>
      <c r="AK290" s="31">
        <f t="shared" si="181"/>
        <v>89.942364510825982</v>
      </c>
      <c r="AL290" s="32">
        <f t="shared" si="182"/>
        <v>-7.2987830968285792</v>
      </c>
      <c r="AM290" s="31">
        <f t="shared" si="183"/>
        <v>-64.432156613804167</v>
      </c>
      <c r="AN290" s="31">
        <f t="shared" si="184"/>
        <v>12.752188472522839</v>
      </c>
      <c r="AO290" s="31">
        <f t="shared" si="185"/>
        <v>-64.489777724333052</v>
      </c>
      <c r="AP290" s="30">
        <f t="shared" si="201"/>
        <v>23.609121289162623</v>
      </c>
      <c r="AQ290" s="30">
        <f t="shared" si="202"/>
        <v>-29.542425094393248</v>
      </c>
      <c r="AR290" s="31">
        <f t="shared" si="186"/>
        <v>-25.445754506708585</v>
      </c>
      <c r="AS290" s="33">
        <f t="shared" si="187"/>
        <v>-219.0497649090027</v>
      </c>
      <c r="AT290" s="31">
        <f t="shared" si="188"/>
        <v>2.2815224081332892E-8</v>
      </c>
      <c r="AU290" s="31">
        <f t="shared" si="189"/>
        <v>4.1528175982533805E-3</v>
      </c>
      <c r="AV290" s="32">
        <f t="shared" si="190"/>
        <v>-2.5350240440789803E-11</v>
      </c>
      <c r="AW290" s="31">
        <f t="shared" si="191"/>
        <v>-1.3842725351724788E-4</v>
      </c>
      <c r="AX290" s="34">
        <f t="shared" si="192"/>
        <v>2.2789873840892104E-8</v>
      </c>
      <c r="AY290" s="35">
        <f t="shared" si="193"/>
        <v>4.0143903447361325E-3</v>
      </c>
      <c r="AZ290" s="10">
        <f t="shared" si="194"/>
        <v>-25.445754483918712</v>
      </c>
      <c r="BA290" s="10">
        <f t="shared" si="195"/>
        <v>-219.04575051865797</v>
      </c>
      <c r="BB290" s="10">
        <f t="shared" si="196"/>
        <v>-39.045750518657968</v>
      </c>
      <c r="BC290" s="37"/>
      <c r="BD290" s="46">
        <f t="shared" si="197"/>
        <v>-25</v>
      </c>
      <c r="BE290" s="46">
        <f t="shared" si="198"/>
        <v>-219</v>
      </c>
      <c r="BF290" s="46">
        <f t="shared" si="199"/>
        <v>-39</v>
      </c>
    </row>
    <row r="291" spans="22:58" x14ac:dyDescent="0.3">
      <c r="V291" s="29">
        <v>3.8700000000000099</v>
      </c>
      <c r="W291" s="36">
        <f t="shared" si="169"/>
        <v>74131.024130093487</v>
      </c>
      <c r="X291" s="30">
        <f t="shared" si="203"/>
        <v>3.5218251811136261</v>
      </c>
      <c r="Y291" s="31">
        <f t="shared" si="170"/>
        <v>-43.73405998249482</v>
      </c>
      <c r="Z291" s="31">
        <f t="shared" si="171"/>
        <v>-89.62724567010487</v>
      </c>
      <c r="AA291" s="31">
        <f t="shared" si="172"/>
        <v>7.9136595194192658</v>
      </c>
      <c r="AB291" s="31">
        <f t="shared" si="173"/>
        <v>-66.291462354840647</v>
      </c>
      <c r="AC291" s="31">
        <f t="shared" si="174"/>
        <v>1.0259368515725235E-3</v>
      </c>
      <c r="AD291" s="31">
        <f t="shared" si="175"/>
        <v>0.88060722069270603</v>
      </c>
      <c r="AE291" s="31">
        <f t="shared" si="176"/>
        <v>-32.297549345110362</v>
      </c>
      <c r="AF291" s="31">
        <f t="shared" si="177"/>
        <v>-155.03810080425282</v>
      </c>
      <c r="AG291" s="31">
        <f t="shared" si="200"/>
        <v>92.110410468749379</v>
      </c>
      <c r="AH291" s="31">
        <f t="shared" si="178"/>
        <v>-132.20809334181178</v>
      </c>
      <c r="AI291" s="31">
        <f t="shared" si="179"/>
        <v>-89.999985948652792</v>
      </c>
      <c r="AJ291" s="31">
        <f t="shared" si="180"/>
        <v>60.148654244624453</v>
      </c>
      <c r="AK291" s="31">
        <f t="shared" si="181"/>
        <v>89.943676453876122</v>
      </c>
      <c r="AL291" s="32">
        <f t="shared" si="182"/>
        <v>-7.4622222013690855</v>
      </c>
      <c r="AM291" s="31">
        <f t="shared" si="183"/>
        <v>-64.942056753216974</v>
      </c>
      <c r="AN291" s="31">
        <f t="shared" si="184"/>
        <v>12.588749170192971</v>
      </c>
      <c r="AO291" s="31">
        <f t="shared" si="185"/>
        <v>-64.998366247993644</v>
      </c>
      <c r="AP291" s="30">
        <f t="shared" si="201"/>
        <v>23.609121289162623</v>
      </c>
      <c r="AQ291" s="30">
        <f t="shared" si="202"/>
        <v>-29.542425094393248</v>
      </c>
      <c r="AR291" s="31">
        <f t="shared" si="186"/>
        <v>-25.642103980148018</v>
      </c>
      <c r="AS291" s="33">
        <f t="shared" si="187"/>
        <v>-220.03646705224645</v>
      </c>
      <c r="AT291" s="31">
        <f t="shared" si="188"/>
        <v>2.3890472347508097E-8</v>
      </c>
      <c r="AU291" s="31">
        <f t="shared" si="189"/>
        <v>4.2495491461621666E-3</v>
      </c>
      <c r="AV291" s="32">
        <f t="shared" si="190"/>
        <v>-2.6546006499319453E-11</v>
      </c>
      <c r="AW291" s="31">
        <f t="shared" si="191"/>
        <v>-1.4165163846485815E-4</v>
      </c>
      <c r="AX291" s="34">
        <f t="shared" si="192"/>
        <v>2.3863926341008778E-8</v>
      </c>
      <c r="AY291" s="35">
        <f t="shared" si="193"/>
        <v>4.1078975076973088E-3</v>
      </c>
      <c r="AZ291" s="10">
        <f t="shared" si="194"/>
        <v>-25.642103956284092</v>
      </c>
      <c r="BA291" s="10">
        <f t="shared" si="195"/>
        <v>-220.03235915473874</v>
      </c>
      <c r="BB291" s="10">
        <f t="shared" si="196"/>
        <v>-40.032359154738742</v>
      </c>
      <c r="BC291" s="48"/>
      <c r="BD291" s="46">
        <f t="shared" si="197"/>
        <v>-26</v>
      </c>
      <c r="BE291" s="46">
        <f t="shared" si="198"/>
        <v>-220</v>
      </c>
      <c r="BF291" s="46">
        <f t="shared" si="199"/>
        <v>-40</v>
      </c>
    </row>
    <row r="292" spans="22:58" x14ac:dyDescent="0.3">
      <c r="V292" s="29">
        <v>3.8800000000000101</v>
      </c>
      <c r="W292" s="38">
        <f t="shared" si="169"/>
        <v>75857.757502920154</v>
      </c>
      <c r="X292" s="30">
        <f t="shared" si="203"/>
        <v>3.5218251811136261</v>
      </c>
      <c r="Y292" s="31">
        <f t="shared" si="170"/>
        <v>-43.934051709499343</v>
      </c>
      <c r="Z292" s="31">
        <f t="shared" si="171"/>
        <v>-89.635730363250389</v>
      </c>
      <c r="AA292" s="31">
        <f t="shared" si="172"/>
        <v>8.0819428710933945</v>
      </c>
      <c r="AB292" s="31">
        <f t="shared" si="173"/>
        <v>-66.773369040628978</v>
      </c>
      <c r="AC292" s="31">
        <f t="shared" si="174"/>
        <v>1.0742817861591025E-3</v>
      </c>
      <c r="AD292" s="31">
        <f t="shared" si="175"/>
        <v>0.90111585408240391</v>
      </c>
      <c r="AE292" s="31">
        <f t="shared" si="176"/>
        <v>-32.32920937550616</v>
      </c>
      <c r="AF292" s="31">
        <f t="shared" si="177"/>
        <v>-155.50798354979696</v>
      </c>
      <c r="AG292" s="31">
        <f t="shared" si="200"/>
        <v>92.110410468749379</v>
      </c>
      <c r="AH292" s="31">
        <f t="shared" si="178"/>
        <v>-132.40809334181176</v>
      </c>
      <c r="AI292" s="31">
        <f t="shared" si="179"/>
        <v>-89.999986268500507</v>
      </c>
      <c r="AJ292" s="31">
        <f t="shared" si="180"/>
        <v>60.348654055737072</v>
      </c>
      <c r="AK292" s="31">
        <f t="shared" si="181"/>
        <v>89.944958533513542</v>
      </c>
      <c r="AL292" s="32">
        <f t="shared" si="182"/>
        <v>-7.6270171310848003</v>
      </c>
      <c r="AM292" s="31">
        <f t="shared" si="183"/>
        <v>-65.444484091285418</v>
      </c>
      <c r="AN292" s="31">
        <f t="shared" si="184"/>
        <v>12.423954051589886</v>
      </c>
      <c r="AO292" s="31">
        <f t="shared" si="185"/>
        <v>-65.499511826272382</v>
      </c>
      <c r="AP292" s="30">
        <f t="shared" si="201"/>
        <v>23.609121289162623</v>
      </c>
      <c r="AQ292" s="30">
        <f t="shared" si="202"/>
        <v>-29.542425094393248</v>
      </c>
      <c r="AR292" s="31">
        <f t="shared" si="186"/>
        <v>-25.838559129146898</v>
      </c>
      <c r="AS292" s="33">
        <f t="shared" si="187"/>
        <v>-221.00749537606936</v>
      </c>
      <c r="AT292" s="31">
        <f t="shared" si="188"/>
        <v>2.5016396021771765E-8</v>
      </c>
      <c r="AU292" s="31">
        <f t="shared" si="189"/>
        <v>4.3485338612446163E-3</v>
      </c>
      <c r="AV292" s="32">
        <f t="shared" si="190"/>
        <v>-2.7795774895976423E-11</v>
      </c>
      <c r="AW292" s="31">
        <f t="shared" si="191"/>
        <v>-1.4495112898616234E-4</v>
      </c>
      <c r="AX292" s="34">
        <f t="shared" si="192"/>
        <v>2.4988600246875787E-8</v>
      </c>
      <c r="AY292" s="35">
        <f t="shared" si="193"/>
        <v>4.2035827322584544E-3</v>
      </c>
      <c r="AZ292" s="10">
        <f t="shared" si="194"/>
        <v>-25.838559104158296</v>
      </c>
      <c r="BA292" s="10">
        <f t="shared" si="195"/>
        <v>-221.0032917933371</v>
      </c>
      <c r="BB292" s="10">
        <f t="shared" si="196"/>
        <v>-41.003291793337098</v>
      </c>
      <c r="BC292" s="37"/>
      <c r="BD292" s="46">
        <f t="shared" si="197"/>
        <v>-26</v>
      </c>
      <c r="BE292" s="46">
        <f t="shared" si="198"/>
        <v>-221</v>
      </c>
      <c r="BF292" s="46">
        <f t="shared" si="199"/>
        <v>-41</v>
      </c>
    </row>
    <row r="293" spans="22:58" x14ac:dyDescent="0.3">
      <c r="V293" s="29">
        <v>3.8900000000000099</v>
      </c>
      <c r="W293" s="38">
        <f t="shared" si="169"/>
        <v>77624.711662870977</v>
      </c>
      <c r="X293" s="30">
        <f t="shared" si="203"/>
        <v>3.5218251811136261</v>
      </c>
      <c r="Y293" s="31">
        <f t="shared" si="170"/>
        <v>-44.134043808835287</v>
      </c>
      <c r="Z293" s="31">
        <f t="shared" si="171"/>
        <v>-89.644021936638637</v>
      </c>
      <c r="AA293" s="31">
        <f t="shared" si="172"/>
        <v>8.2514359388124223</v>
      </c>
      <c r="AB293" s="31">
        <f t="shared" si="173"/>
        <v>-67.247691807490497</v>
      </c>
      <c r="AC293" s="31">
        <f t="shared" si="174"/>
        <v>1.1249045705135276E-3</v>
      </c>
      <c r="AD293" s="31">
        <f t="shared" si="175"/>
        <v>0.92210195581376775</v>
      </c>
      <c r="AE293" s="31">
        <f t="shared" si="176"/>
        <v>-32.359657784338722</v>
      </c>
      <c r="AF293" s="31">
        <f t="shared" si="177"/>
        <v>-155.96961178831538</v>
      </c>
      <c r="AG293" s="31">
        <f t="shared" si="200"/>
        <v>92.110410468749379</v>
      </c>
      <c r="AH293" s="31">
        <f t="shared" si="178"/>
        <v>-132.60809334181172</v>
      </c>
      <c r="AI293" s="31">
        <f t="shared" si="179"/>
        <v>-89.999986581067589</v>
      </c>
      <c r="AJ293" s="31">
        <f t="shared" si="180"/>
        <v>60.548653875351008</v>
      </c>
      <c r="AK293" s="31">
        <f t="shared" si="181"/>
        <v>89.946211429508736</v>
      </c>
      <c r="AL293" s="32">
        <f t="shared" si="182"/>
        <v>-7.7931280329570072</v>
      </c>
      <c r="AM293" s="31">
        <f t="shared" si="183"/>
        <v>-65.93939588751266</v>
      </c>
      <c r="AN293" s="31">
        <f t="shared" si="184"/>
        <v>12.257842969331655</v>
      </c>
      <c r="AO293" s="31">
        <f t="shared" si="185"/>
        <v>-65.993171039071512</v>
      </c>
      <c r="AP293" s="30">
        <f t="shared" si="201"/>
        <v>23.609121289162623</v>
      </c>
      <c r="AQ293" s="30">
        <f t="shared" si="202"/>
        <v>-29.542425094393248</v>
      </c>
      <c r="AR293" s="31">
        <f t="shared" si="186"/>
        <v>-26.035118620237693</v>
      </c>
      <c r="AS293" s="33">
        <f t="shared" si="187"/>
        <v>-221.96278282738689</v>
      </c>
      <c r="AT293" s="31">
        <f t="shared" si="188"/>
        <v>2.6195382778904175E-8</v>
      </c>
      <c r="AU293" s="31">
        <f t="shared" si="189"/>
        <v>4.4498242265045181E-3</v>
      </c>
      <c r="AV293" s="32">
        <f t="shared" si="190"/>
        <v>-2.9107260250493191E-11</v>
      </c>
      <c r="AW293" s="31">
        <f t="shared" si="191"/>
        <v>-1.4832747451470869E-4</v>
      </c>
      <c r="AX293" s="34">
        <f t="shared" si="192"/>
        <v>2.6166275518653681E-8</v>
      </c>
      <c r="AY293" s="35">
        <f t="shared" si="193"/>
        <v>4.3014967519898091E-3</v>
      </c>
      <c r="AZ293" s="10">
        <f t="shared" si="194"/>
        <v>-26.035118594071417</v>
      </c>
      <c r="BA293" s="10">
        <f t="shared" si="195"/>
        <v>-221.9584813306349</v>
      </c>
      <c r="BB293" s="10">
        <f t="shared" si="196"/>
        <v>-41.958481330634896</v>
      </c>
      <c r="BC293" s="37"/>
      <c r="BD293" s="46">
        <f t="shared" si="197"/>
        <v>-26</v>
      </c>
      <c r="BE293" s="46">
        <f t="shared" si="198"/>
        <v>-222</v>
      </c>
      <c r="BF293" s="46">
        <f t="shared" si="199"/>
        <v>-42</v>
      </c>
    </row>
    <row r="294" spans="22:58" x14ac:dyDescent="0.3">
      <c r="V294" s="29">
        <v>3.9000000000000101</v>
      </c>
      <c r="W294" s="36">
        <f t="shared" si="169"/>
        <v>79432.823472430129</v>
      </c>
      <c r="X294" s="30">
        <f t="shared" si="203"/>
        <v>3.5218251811136261</v>
      </c>
      <c r="Y294" s="31">
        <f t="shared" si="170"/>
        <v>-44.334036263746285</v>
      </c>
      <c r="Z294" s="31">
        <f t="shared" si="171"/>
        <v>-89.652124785181599</v>
      </c>
      <c r="AA294" s="31">
        <f t="shared" si="172"/>
        <v>8.4221006264116838</v>
      </c>
      <c r="AB294" s="31">
        <f t="shared" si="173"/>
        <v>-67.714422031539357</v>
      </c>
      <c r="AC294" s="31">
        <f t="shared" si="174"/>
        <v>1.1779125007564345E-3</v>
      </c>
      <c r="AD294" s="31">
        <f t="shared" si="175"/>
        <v>0.94357663045908058</v>
      </c>
      <c r="AE294" s="31">
        <f t="shared" si="176"/>
        <v>-32.388932543720216</v>
      </c>
      <c r="AF294" s="31">
        <f t="shared" si="177"/>
        <v>-156.42297018626186</v>
      </c>
      <c r="AG294" s="31">
        <f t="shared" si="200"/>
        <v>92.110410468749379</v>
      </c>
      <c r="AH294" s="31">
        <f t="shared" si="178"/>
        <v>-132.80809334181174</v>
      </c>
      <c r="AI294" s="31">
        <f t="shared" si="179"/>
        <v>-89.999986886519793</v>
      </c>
      <c r="AJ294" s="31">
        <f t="shared" si="180"/>
        <v>60.748653703083662</v>
      </c>
      <c r="AK294" s="31">
        <f t="shared" si="181"/>
        <v>89.947435806158921</v>
      </c>
      <c r="AL294" s="32">
        <f t="shared" si="182"/>
        <v>-7.9605154515062706</v>
      </c>
      <c r="AM294" s="31">
        <f t="shared" si="183"/>
        <v>-66.42675907922866</v>
      </c>
      <c r="AN294" s="31">
        <f t="shared" si="184"/>
        <v>12.090455378515028</v>
      </c>
      <c r="AO294" s="31">
        <f t="shared" si="185"/>
        <v>-66.479310159589531</v>
      </c>
      <c r="AP294" s="30">
        <f t="shared" si="201"/>
        <v>23.609121289162623</v>
      </c>
      <c r="AQ294" s="30">
        <f t="shared" si="202"/>
        <v>-29.542425094393248</v>
      </c>
      <c r="AR294" s="31">
        <f t="shared" si="186"/>
        <v>-26.231780970435814</v>
      </c>
      <c r="AS294" s="33">
        <f t="shared" si="187"/>
        <v>-222.90228034585141</v>
      </c>
      <c r="AT294" s="31">
        <f t="shared" si="188"/>
        <v>2.7429934084324062E-8</v>
      </c>
      <c r="AU294" s="31">
        <f t="shared" si="189"/>
        <v>4.5534739474317422E-3</v>
      </c>
      <c r="AV294" s="32">
        <f t="shared" si="190"/>
        <v>-3.0476605253003555E-11</v>
      </c>
      <c r="AW294" s="31">
        <f t="shared" si="191"/>
        <v>-1.5178246523358781E-4</v>
      </c>
      <c r="AX294" s="34">
        <f t="shared" si="192"/>
        <v>2.7399457479071058E-8</v>
      </c>
      <c r="AY294" s="35">
        <f t="shared" si="193"/>
        <v>4.4016914821981539E-3</v>
      </c>
      <c r="AZ294" s="10">
        <f t="shared" si="194"/>
        <v>-26.231780943036355</v>
      </c>
      <c r="BA294" s="10">
        <f t="shared" si="195"/>
        <v>-222.89787865436921</v>
      </c>
      <c r="BB294" s="10">
        <f t="shared" si="196"/>
        <v>-42.897878654369208</v>
      </c>
      <c r="BC294" s="48"/>
      <c r="BD294" s="46">
        <f t="shared" si="197"/>
        <v>-26</v>
      </c>
      <c r="BE294" s="46">
        <f t="shared" si="198"/>
        <v>-223</v>
      </c>
      <c r="BF294" s="46">
        <f t="shared" si="199"/>
        <v>-43</v>
      </c>
    </row>
    <row r="295" spans="22:58" x14ac:dyDescent="0.3">
      <c r="V295" s="29">
        <v>3.9100000000000099</v>
      </c>
      <c r="W295" s="38">
        <f t="shared" si="169"/>
        <v>81283.051616411802</v>
      </c>
      <c r="X295" s="30">
        <f t="shared" si="203"/>
        <v>3.5218251811136261</v>
      </c>
      <c r="Y295" s="31">
        <f t="shared" si="170"/>
        <v>-44.534029058229969</v>
      </c>
      <c r="Z295" s="31">
        <f t="shared" si="171"/>
        <v>-89.660043203819598</v>
      </c>
      <c r="AA295" s="31">
        <f t="shared" si="172"/>
        <v>8.5938994252915215</v>
      </c>
      <c r="AB295" s="31">
        <f t="shared" si="173"/>
        <v>-68.173559352776834</v>
      </c>
      <c r="AC295" s="31">
        <f t="shared" si="174"/>
        <v>1.2334179243515201E-3</v>
      </c>
      <c r="AD295" s="31">
        <f t="shared" si="175"/>
        <v>0.96555124002750459</v>
      </c>
      <c r="AE295" s="31">
        <f t="shared" si="176"/>
        <v>-32.41707103390047</v>
      </c>
      <c r="AF295" s="31">
        <f t="shared" si="177"/>
        <v>-156.86805131656891</v>
      </c>
      <c r="AG295" s="31">
        <f t="shared" si="200"/>
        <v>92.110410468749379</v>
      </c>
      <c r="AH295" s="31">
        <f t="shared" si="178"/>
        <v>-133.00809334181173</v>
      </c>
      <c r="AI295" s="31">
        <f t="shared" si="179"/>
        <v>-89.999987185019037</v>
      </c>
      <c r="AJ295" s="31">
        <f t="shared" si="180"/>
        <v>60.948653538569594</v>
      </c>
      <c r="AK295" s="31">
        <f t="shared" si="181"/>
        <v>89.948632312640342</v>
      </c>
      <c r="AL295" s="32">
        <f t="shared" si="182"/>
        <v>-8.1291403864451031</v>
      </c>
      <c r="AM295" s="31">
        <f t="shared" si="183"/>
        <v>-66.906549913010792</v>
      </c>
      <c r="AN295" s="31">
        <f t="shared" si="184"/>
        <v>11.92183027906214</v>
      </c>
      <c r="AO295" s="31">
        <f t="shared" si="185"/>
        <v>-66.957904785389488</v>
      </c>
      <c r="AP295" s="30">
        <f t="shared" si="201"/>
        <v>23.609121289162623</v>
      </c>
      <c r="AQ295" s="30">
        <f t="shared" si="202"/>
        <v>-29.542425094393248</v>
      </c>
      <c r="AR295" s="31">
        <f t="shared" si="186"/>
        <v>-26.428544560068953</v>
      </c>
      <c r="AS295" s="33">
        <f t="shared" si="187"/>
        <v>-223.82595610195841</v>
      </c>
      <c r="AT295" s="31">
        <f t="shared" si="188"/>
        <v>2.8722667122743301E-8</v>
      </c>
      <c r="AU295" s="31">
        <f t="shared" si="189"/>
        <v>4.6595379804775525E-3</v>
      </c>
      <c r="AV295" s="32">
        <f t="shared" si="190"/>
        <v>-3.1915381833106225E-11</v>
      </c>
      <c r="AW295" s="31">
        <f t="shared" si="191"/>
        <v>-1.5531793302461021E-4</v>
      </c>
      <c r="AX295" s="34">
        <f t="shared" si="192"/>
        <v>2.8690751740910196E-8</v>
      </c>
      <c r="AY295" s="35">
        <f t="shared" si="193"/>
        <v>4.5042200474529424E-3</v>
      </c>
      <c r="AZ295" s="10">
        <f t="shared" si="194"/>
        <v>-26.428544531378201</v>
      </c>
      <c r="BA295" s="10">
        <f t="shared" si="195"/>
        <v>-223.82145188191095</v>
      </c>
      <c r="BB295" s="10">
        <f t="shared" si="196"/>
        <v>-43.821451881910946</v>
      </c>
      <c r="BC295" s="37"/>
      <c r="BD295" s="46">
        <f t="shared" si="197"/>
        <v>-26</v>
      </c>
      <c r="BE295" s="46">
        <f t="shared" si="198"/>
        <v>-224</v>
      </c>
      <c r="BF295" s="46">
        <f t="shared" si="199"/>
        <v>-44</v>
      </c>
    </row>
    <row r="296" spans="22:58" x14ac:dyDescent="0.3">
      <c r="V296" s="29">
        <v>3.9200000000000199</v>
      </c>
      <c r="W296" s="38">
        <f t="shared" si="169"/>
        <v>83176.377110270929</v>
      </c>
      <c r="X296" s="30">
        <f t="shared" si="203"/>
        <v>3.5218251811136261</v>
      </c>
      <c r="Y296" s="31">
        <f t="shared" si="170"/>
        <v>-44.734022177004356</v>
      </c>
      <c r="Z296" s="31">
        <f t="shared" si="171"/>
        <v>-89.667781389792424</v>
      </c>
      <c r="AA296" s="31">
        <f t="shared" si="172"/>
        <v>8.7667954543767017</v>
      </c>
      <c r="AB296" s="31">
        <f t="shared" si="173"/>
        <v>-68.625111282263433</v>
      </c>
      <c r="AC296" s="31">
        <f t="shared" si="174"/>
        <v>1.2915384776479102E-3</v>
      </c>
      <c r="AD296" s="31">
        <f t="shared" si="175"/>
        <v>0.98803740987430022</v>
      </c>
      <c r="AE296" s="31">
        <f t="shared" si="176"/>
        <v>-32.444110003036386</v>
      </c>
      <c r="AF296" s="31">
        <f t="shared" si="177"/>
        <v>-157.30485526218158</v>
      </c>
      <c r="AG296" s="31">
        <f t="shared" si="200"/>
        <v>92.110410468749379</v>
      </c>
      <c r="AH296" s="31">
        <f t="shared" si="178"/>
        <v>-133.20809334181192</v>
      </c>
      <c r="AI296" s="31">
        <f t="shared" si="179"/>
        <v>-89.999987476723618</v>
      </c>
      <c r="AJ296" s="31">
        <f t="shared" si="180"/>
        <v>61.148653381460079</v>
      </c>
      <c r="AK296" s="31">
        <f t="shared" si="181"/>
        <v>89.949801583352411</v>
      </c>
      <c r="AL296" s="32">
        <f t="shared" si="182"/>
        <v>-8.2989643454420587</v>
      </c>
      <c r="AM296" s="31">
        <f t="shared" si="183"/>
        <v>-67.378753566271811</v>
      </c>
      <c r="AN296" s="31">
        <f t="shared" si="184"/>
        <v>11.752006162955482</v>
      </c>
      <c r="AO296" s="31">
        <f t="shared" si="185"/>
        <v>-67.428939459643018</v>
      </c>
      <c r="AP296" s="30">
        <f t="shared" si="201"/>
        <v>23.609121289162623</v>
      </c>
      <c r="AQ296" s="30">
        <f t="shared" si="202"/>
        <v>-29.542425094393248</v>
      </c>
      <c r="AR296" s="31">
        <f t="shared" si="186"/>
        <v>-26.62540764531153</v>
      </c>
      <c r="AS296" s="33">
        <f t="shared" si="187"/>
        <v>-224.73379472182461</v>
      </c>
      <c r="AT296" s="31">
        <f t="shared" si="188"/>
        <v>3.00763244414413E-8</v>
      </c>
      <c r="AU296" s="31">
        <f t="shared" si="189"/>
        <v>4.7680725621934176E-3</v>
      </c>
      <c r="AV296" s="32">
        <f t="shared" si="190"/>
        <v>-3.3417804026001897E-11</v>
      </c>
      <c r="AW296" s="31">
        <f t="shared" si="191"/>
        <v>-1.5893575243960042E-4</v>
      </c>
      <c r="AX296" s="34">
        <f t="shared" si="192"/>
        <v>3.0042906637415298E-8</v>
      </c>
      <c r="AY296" s="35">
        <f t="shared" si="193"/>
        <v>4.6091368097538176E-3</v>
      </c>
      <c r="AZ296" s="10">
        <f t="shared" si="194"/>
        <v>-26.625407615268625</v>
      </c>
      <c r="BA296" s="10">
        <f t="shared" si="195"/>
        <v>-224.72918558501485</v>
      </c>
      <c r="BB296" s="10">
        <f t="shared" si="196"/>
        <v>-44.729185585014847</v>
      </c>
      <c r="BC296" s="37"/>
      <c r="BD296" s="46">
        <f t="shared" si="197"/>
        <v>-27</v>
      </c>
      <c r="BE296" s="46">
        <f t="shared" si="198"/>
        <v>-225</v>
      </c>
      <c r="BF296" s="46">
        <f t="shared" si="199"/>
        <v>-45</v>
      </c>
    </row>
    <row r="297" spans="22:58" x14ac:dyDescent="0.3">
      <c r="V297" s="29">
        <v>3.9300000000000099</v>
      </c>
      <c r="W297" s="36">
        <f t="shared" ref="W297:W360" si="204">10*10^V297</f>
        <v>85113.803820239584</v>
      </c>
      <c r="X297" s="30">
        <f t="shared" si="203"/>
        <v>3.5218251811136261</v>
      </c>
      <c r="Y297" s="31">
        <f t="shared" ref="Y297:Y360" si="205">20*LOG(1/SQRT((W297/fp)^2+1))</f>
        <v>-44.934015605474343</v>
      </c>
      <c r="Z297" s="31">
        <f t="shared" ref="Z297:Z360" si="206">-180/PI()*ATAN(W297/fp)</f>
        <v>-89.675343444858825</v>
      </c>
      <c r="AA297" s="31">
        <f t="shared" ref="AA297:AA360" si="207">20*LOG(SQRT((W297/fzRHP)^2+1))</f>
        <v>8.9407524956178257</v>
      </c>
      <c r="AB297" s="31">
        <f t="shared" ref="AB297:AB360" si="208">-180/PI()*ATAN(W297/fzRHP)</f>
        <v>-69.069092808055217</v>
      </c>
      <c r="AC297" s="31">
        <f t="shared" ref="AC297:AC360" si="209">20*LOG(SQRT((W297/fzESR)^2+1))</f>
        <v>1.3523973345831188E-3</v>
      </c>
      <c r="AD297" s="31">
        <f t="shared" ref="AD297:AD360" si="210">180/PI()*ATAN(W297/fzESR)</f>
        <v>1.0110470347412865</v>
      </c>
      <c r="AE297" s="31">
        <f t="shared" ref="AE297:AE360" si="211">X297+Y297+AA297+AC297</f>
        <v>-32.470085531408301</v>
      </c>
      <c r="AF297" s="31">
        <f t="shared" ref="AF297:AF360" si="212">Z297+AB297+AD297</f>
        <v>-157.73338921817276</v>
      </c>
      <c r="AG297" s="31">
        <f t="shared" si="200"/>
        <v>92.110410468749379</v>
      </c>
      <c r="AH297" s="31">
        <f t="shared" ref="AH297:AH360" si="213">20*LOG(1/SQRT((W297/fp_comp1)^2+1))</f>
        <v>-133.40809334181171</v>
      </c>
      <c r="AI297" s="31">
        <f t="shared" ref="AI297:AI360" si="214">-180/PI()*ATAN(W297/fp_comp1)</f>
        <v>-89.999987761788205</v>
      </c>
      <c r="AJ297" s="31">
        <f t="shared" ref="AJ297:AJ360" si="215">20*LOG(SQRT((W297/fz_comp)^2+1))</f>
        <v>61.34865323142126</v>
      </c>
      <c r="AK297" s="31">
        <f t="shared" ref="AK297:AK360" si="216">180/PI()*ATAN(W297/fz_comp)</f>
        <v>89.950944238253996</v>
      </c>
      <c r="AL297" s="32">
        <f t="shared" ref="AL297:AL360" si="217">20*LOG(1/SQRT((W297/fp_comp2)^2+1))</f>
        <v>-8.4699493920794815</v>
      </c>
      <c r="AM297" s="31">
        <f t="shared" ref="AM297:AM360" si="218">-180/PI()*ATAN(W297/fp_comp2)</f>
        <v>-67.843363761537802</v>
      </c>
      <c r="AN297" s="31">
        <f t="shared" ref="AN297:AN360" si="219">AG297+AH297+AJ297+AL297</f>
        <v>11.58102096627945</v>
      </c>
      <c r="AO297" s="31">
        <f t="shared" ref="AO297:AO360" si="220">AI297+AK297+AM297</f>
        <v>-67.892407285072011</v>
      </c>
      <c r="AP297" s="30">
        <f t="shared" si="201"/>
        <v>23.609121289162623</v>
      </c>
      <c r="AQ297" s="30">
        <f t="shared" si="202"/>
        <v>-29.542425094393248</v>
      </c>
      <c r="AR297" s="31">
        <f t="shared" ref="AR297:AR360" si="221">AE297+AN297+AP297+AQ297</f>
        <v>-26.822368370359477</v>
      </c>
      <c r="AS297" s="33">
        <f t="shared" ref="AS297:AS360" si="222">AF297+AO297</f>
        <v>-225.62579650324477</v>
      </c>
      <c r="AT297" s="31">
        <f t="shared" ref="AT297:AT360" si="223">20*LOG(SQRT((W297/fz_ff)^2+1))</f>
        <v>3.1493777807574555E-8</v>
      </c>
      <c r="AU297" s="31">
        <f t="shared" ref="AU297:AU360" si="224">180/PI()*ATAN(W297/fz_ff)</f>
        <v>4.8791352390477327E-3</v>
      </c>
      <c r="AV297" s="32">
        <f t="shared" ref="AV297:AV360" si="225">20*LOG(1/SQRT((W297/fp_ff)^2+1))</f>
        <v>-3.4993515106356175E-11</v>
      </c>
      <c r="AW297" s="31">
        <f t="shared" ref="AW297:AW360" si="226">-180/PI()*ATAN(W297/fp_ff)</f>
        <v>-1.6263784169428844E-4</v>
      </c>
      <c r="AX297" s="34">
        <f t="shared" ref="AX297:AX360" si="227">AT297+AV297</f>
        <v>3.1458784292468196E-8</v>
      </c>
      <c r="AY297" s="35">
        <f t="shared" ref="AY297:AY360" si="228">AU297+AW297</f>
        <v>4.7164973973534445E-3</v>
      </c>
      <c r="AZ297" s="10">
        <f t="shared" ref="AZ297:AZ360" si="229">AR297+AX297</f>
        <v>-26.822368338900691</v>
      </c>
      <c r="BA297" s="10">
        <f t="shared" ref="BA297:BA360" si="230">AS297+AY297</f>
        <v>-225.62108000584743</v>
      </c>
      <c r="BB297" s="10">
        <f t="shared" ref="BB297:BB360" si="231">BA297+180</f>
        <v>-45.621080005847432</v>
      </c>
      <c r="BC297" s="48"/>
      <c r="BD297" s="46">
        <f t="shared" ref="BD297:BD360" si="232">ROUND(AZ297,0)</f>
        <v>-27</v>
      </c>
      <c r="BE297" s="46">
        <f t="shared" ref="BE297:BE360" si="233">ROUND(BA297,0)</f>
        <v>-226</v>
      </c>
      <c r="BF297" s="46">
        <f t="shared" ref="BF297:BF360" si="234">ROUND(BB297,0)</f>
        <v>-46</v>
      </c>
    </row>
    <row r="298" spans="22:58" x14ac:dyDescent="0.3">
      <c r="V298" s="29">
        <v>3.9400000000000199</v>
      </c>
      <c r="W298" s="38">
        <f t="shared" si="204"/>
        <v>87096.358995612216</v>
      </c>
      <c r="X298" s="30">
        <f t="shared" si="203"/>
        <v>3.5218251811136261</v>
      </c>
      <c r="Y298" s="31">
        <f t="shared" si="205"/>
        <v>-45.134009329703034</v>
      </c>
      <c r="Z298" s="31">
        <f t="shared" si="206"/>
        <v>-89.682733377466135</v>
      </c>
      <c r="AA298" s="31">
        <f t="shared" si="207"/>
        <v>9.1157350252017864</v>
      </c>
      <c r="AB298" s="31">
        <f t="shared" si="208"/>
        <v>-69.505526001839158</v>
      </c>
      <c r="AC298" s="31">
        <f t="shared" si="209"/>
        <v>1.4161234670279298E-3</v>
      </c>
      <c r="AD298" s="31">
        <f t="shared" si="210"/>
        <v>1.0345922849317191</v>
      </c>
      <c r="AE298" s="31">
        <f t="shared" si="211"/>
        <v>-32.495032999920589</v>
      </c>
      <c r="AF298" s="31">
        <f t="shared" si="212"/>
        <v>-158.15366709437359</v>
      </c>
      <c r="AG298" s="31">
        <f t="shared" si="200"/>
        <v>92.110410468749379</v>
      </c>
      <c r="AH298" s="31">
        <f t="shared" si="213"/>
        <v>-133.60809334181192</v>
      </c>
      <c r="AI298" s="31">
        <f t="shared" si="214"/>
        <v>-89.999988040363903</v>
      </c>
      <c r="AJ298" s="31">
        <f t="shared" si="215"/>
        <v>61.548653088135708</v>
      </c>
      <c r="AK298" s="31">
        <f t="shared" si="216"/>
        <v>89.95206088319226</v>
      </c>
      <c r="AL298" s="32">
        <f t="shared" si="217"/>
        <v>-8.6420581891186288</v>
      </c>
      <c r="AM298" s="31">
        <f t="shared" si="218"/>
        <v>-68.300382375800623</v>
      </c>
      <c r="AN298" s="31">
        <f t="shared" si="219"/>
        <v>11.408912025954535</v>
      </c>
      <c r="AO298" s="31">
        <f t="shared" si="220"/>
        <v>-68.348309532972266</v>
      </c>
      <c r="AP298" s="30">
        <f t="shared" si="201"/>
        <v>23.609121289162623</v>
      </c>
      <c r="AQ298" s="30">
        <f t="shared" si="202"/>
        <v>-29.542425094393248</v>
      </c>
      <c r="AR298" s="31">
        <f t="shared" si="221"/>
        <v>-27.01942477919668</v>
      </c>
      <c r="AS298" s="33">
        <f t="shared" si="222"/>
        <v>-226.50197662734587</v>
      </c>
      <c r="AT298" s="31">
        <f t="shared" si="223"/>
        <v>3.297803399414113E-8</v>
      </c>
      <c r="AU298" s="31">
        <f t="shared" si="224"/>
        <v>4.9927848979389698E-3</v>
      </c>
      <c r="AV298" s="32">
        <f t="shared" si="225"/>
        <v>-3.6642515074169098E-11</v>
      </c>
      <c r="AW298" s="31">
        <f t="shared" si="226"/>
        <v>-1.6642616368541511E-4</v>
      </c>
      <c r="AX298" s="34">
        <f t="shared" si="227"/>
        <v>3.2941391479066958E-8</v>
      </c>
      <c r="AY298" s="35">
        <f t="shared" si="228"/>
        <v>4.8263587342535549E-3</v>
      </c>
      <c r="AZ298" s="10">
        <f t="shared" si="229"/>
        <v>-27.019424746255289</v>
      </c>
      <c r="BA298" s="10">
        <f t="shared" si="230"/>
        <v>-226.49715026861162</v>
      </c>
      <c r="BB298" s="10">
        <f t="shared" si="231"/>
        <v>-46.49715026861162</v>
      </c>
      <c r="BC298" s="37"/>
      <c r="BD298" s="46">
        <f t="shared" si="232"/>
        <v>-27</v>
      </c>
      <c r="BE298" s="46">
        <f t="shared" si="233"/>
        <v>-226</v>
      </c>
      <c r="BF298" s="46">
        <f t="shared" si="234"/>
        <v>-46</v>
      </c>
    </row>
    <row r="299" spans="22:58" x14ac:dyDescent="0.3">
      <c r="V299" s="29">
        <v>3.9500000000000202</v>
      </c>
      <c r="W299" s="38">
        <f t="shared" si="204"/>
        <v>89125.093813378786</v>
      </c>
      <c r="X299" s="30">
        <f t="shared" si="203"/>
        <v>3.5218251811136261</v>
      </c>
      <c r="Y299" s="31">
        <f t="shared" si="205"/>
        <v>-45.334003336379283</v>
      </c>
      <c r="Z299" s="31">
        <f t="shared" si="206"/>
        <v>-89.689955104870364</v>
      </c>
      <c r="AA299" s="31">
        <f t="shared" si="207"/>
        <v>9.2917082406402312</v>
      </c>
      <c r="AB299" s="31">
        <f t="shared" si="208"/>
        <v>-69.93443962800356</v>
      </c>
      <c r="AC299" s="31">
        <f t="shared" si="209"/>
        <v>1.482851917356288E-3</v>
      </c>
      <c r="AD299" s="31">
        <f t="shared" si="210"/>
        <v>1.0586856126212456</v>
      </c>
      <c r="AE299" s="31">
        <f t="shared" si="211"/>
        <v>-32.518987062708064</v>
      </c>
      <c r="AF299" s="31">
        <f t="shared" si="212"/>
        <v>-158.56570912025268</v>
      </c>
      <c r="AG299" s="31">
        <f t="shared" si="200"/>
        <v>92.110410468749379</v>
      </c>
      <c r="AH299" s="31">
        <f t="shared" si="213"/>
        <v>-133.80809334181188</v>
      </c>
      <c r="AI299" s="31">
        <f t="shared" si="214"/>
        <v>-89.999988312598461</v>
      </c>
      <c r="AJ299" s="31">
        <f t="shared" si="215"/>
        <v>61.748652951298865</v>
      </c>
      <c r="AK299" s="31">
        <f t="shared" si="216"/>
        <v>89.953152110223698</v>
      </c>
      <c r="AL299" s="32">
        <f t="shared" si="217"/>
        <v>-8.8152540371966452</v>
      </c>
      <c r="AM299" s="31">
        <f t="shared" si="218"/>
        <v>-68.749819047135205</v>
      </c>
      <c r="AN299" s="31">
        <f t="shared" si="219"/>
        <v>11.235716041039716</v>
      </c>
      <c r="AO299" s="31">
        <f t="shared" si="220"/>
        <v>-68.796655249509968</v>
      </c>
      <c r="AP299" s="30">
        <f t="shared" si="201"/>
        <v>23.609121289162623</v>
      </c>
      <c r="AQ299" s="30">
        <f t="shared" si="202"/>
        <v>-29.542425094393248</v>
      </c>
      <c r="AR299" s="31">
        <f t="shared" si="221"/>
        <v>-27.216574826898974</v>
      </c>
      <c r="AS299" s="33">
        <f t="shared" si="222"/>
        <v>-227.36236436976264</v>
      </c>
      <c r="AT299" s="31">
        <f t="shared" si="223"/>
        <v>3.4532240565945102E-8</v>
      </c>
      <c r="AU299" s="31">
        <f t="shared" si="224"/>
        <v>5.1090817974166645E-3</v>
      </c>
      <c r="AV299" s="32">
        <f t="shared" si="225"/>
        <v>-3.8368661239306933E-11</v>
      </c>
      <c r="AW299" s="31">
        <f t="shared" si="226"/>
        <v>-1.7030272703143242E-4</v>
      </c>
      <c r="AX299" s="34">
        <f t="shared" si="227"/>
        <v>3.4493871904705792E-8</v>
      </c>
      <c r="AY299" s="35">
        <f t="shared" si="228"/>
        <v>4.9387790703852323E-3</v>
      </c>
      <c r="AZ299" s="10">
        <f t="shared" si="229"/>
        <v>-27.216574792405101</v>
      </c>
      <c r="BA299" s="10">
        <f t="shared" si="230"/>
        <v>-227.35742559069226</v>
      </c>
      <c r="BB299" s="10">
        <f t="shared" si="231"/>
        <v>-47.357425590692259</v>
      </c>
      <c r="BC299" s="37"/>
      <c r="BD299" s="46">
        <f t="shared" si="232"/>
        <v>-27</v>
      </c>
      <c r="BE299" s="46">
        <f t="shared" si="233"/>
        <v>-227</v>
      </c>
      <c r="BF299" s="46">
        <f t="shared" si="234"/>
        <v>-47</v>
      </c>
    </row>
    <row r="300" spans="22:58" x14ac:dyDescent="0.3">
      <c r="V300" s="29">
        <v>3.9600000000000199</v>
      </c>
      <c r="W300" s="36">
        <f t="shared" si="204"/>
        <v>91201.083935595307</v>
      </c>
      <c r="X300" s="30">
        <f t="shared" si="203"/>
        <v>3.5218251811136261</v>
      </c>
      <c r="Y300" s="31">
        <f t="shared" si="205"/>
        <v>-45.533997612791815</v>
      </c>
      <c r="Z300" s="31">
        <f t="shared" si="206"/>
        <v>-89.697012455208593</v>
      </c>
      <c r="AA300" s="31">
        <f t="shared" si="207"/>
        <v>9.468638083932472</v>
      </c>
      <c r="AB300" s="31">
        <f t="shared" si="208"/>
        <v>-70.355868756755967</v>
      </c>
      <c r="AC300" s="31">
        <f t="shared" si="209"/>
        <v>1.5527240837919357E-3</v>
      </c>
      <c r="AD300" s="31">
        <f t="shared" si="210"/>
        <v>1.0833397583088096</v>
      </c>
      <c r="AE300" s="31">
        <f t="shared" si="211"/>
        <v>-32.541981623661925</v>
      </c>
      <c r="AF300" s="31">
        <f t="shared" si="212"/>
        <v>-158.96954145365578</v>
      </c>
      <c r="AG300" s="31">
        <f t="shared" si="200"/>
        <v>92.110410468749379</v>
      </c>
      <c r="AH300" s="31">
        <f t="shared" si="213"/>
        <v>-134.00809334181187</v>
      </c>
      <c r="AI300" s="31">
        <f t="shared" si="214"/>
        <v>-89.999988578636206</v>
      </c>
      <c r="AJ300" s="31">
        <f t="shared" si="215"/>
        <v>61.94865282062068</v>
      </c>
      <c r="AK300" s="31">
        <f t="shared" si="216"/>
        <v>89.954218497928181</v>
      </c>
      <c r="AL300" s="32">
        <f t="shared" si="217"/>
        <v>-8.9895009091152094</v>
      </c>
      <c r="AM300" s="31">
        <f t="shared" si="218"/>
        <v>-69.191690780650418</v>
      </c>
      <c r="AN300" s="31">
        <f t="shared" si="219"/>
        <v>11.061469038442977</v>
      </c>
      <c r="AO300" s="31">
        <f t="shared" si="220"/>
        <v>-69.237460861358443</v>
      </c>
      <c r="AP300" s="30">
        <f t="shared" si="201"/>
        <v>23.609121289162623</v>
      </c>
      <c r="AQ300" s="30">
        <f t="shared" si="202"/>
        <v>-29.542425094393248</v>
      </c>
      <c r="AR300" s="31">
        <f t="shared" si="221"/>
        <v>-27.413816390449572</v>
      </c>
      <c r="AS300" s="33">
        <f t="shared" si="222"/>
        <v>-228.20700231501422</v>
      </c>
      <c r="AT300" s="31">
        <f t="shared" si="223"/>
        <v>3.6159695522870798E-8</v>
      </c>
      <c r="AU300" s="31">
        <f t="shared" si="224"/>
        <v>5.2280875996325834E-3</v>
      </c>
      <c r="AV300" s="32">
        <f t="shared" si="225"/>
        <v>-4.017773956656908E-11</v>
      </c>
      <c r="AW300" s="31">
        <f t="shared" si="226"/>
        <v>-1.7426958713754272E-4</v>
      </c>
      <c r="AX300" s="34">
        <f t="shared" si="227"/>
        <v>3.611951778330423E-8</v>
      </c>
      <c r="AY300" s="35">
        <f t="shared" si="228"/>
        <v>5.0538180124950404E-3</v>
      </c>
      <c r="AZ300" s="10">
        <f t="shared" si="229"/>
        <v>-27.413816354330056</v>
      </c>
      <c r="BA300" s="10">
        <f t="shared" si="230"/>
        <v>-228.20194849700172</v>
      </c>
      <c r="BB300" s="10">
        <f t="shared" si="231"/>
        <v>-48.201948497001723</v>
      </c>
      <c r="BC300" s="48"/>
      <c r="BD300" s="46">
        <f t="shared" si="232"/>
        <v>-27</v>
      </c>
      <c r="BE300" s="46">
        <f t="shared" si="233"/>
        <v>-228</v>
      </c>
      <c r="BF300" s="46">
        <f t="shared" si="234"/>
        <v>-48</v>
      </c>
    </row>
    <row r="301" spans="22:58" x14ac:dyDescent="0.3">
      <c r="V301" s="29">
        <v>3.9700000000000202</v>
      </c>
      <c r="W301" s="38">
        <f t="shared" si="204"/>
        <v>93325.430079703525</v>
      </c>
      <c r="X301" s="30">
        <f t="shared" si="203"/>
        <v>3.5218251811136261</v>
      </c>
      <c r="Y301" s="31">
        <f t="shared" si="205"/>
        <v>-45.733992146801171</v>
      </c>
      <c r="Z301" s="31">
        <f t="shared" si="206"/>
        <v>-89.703909169524323</v>
      </c>
      <c r="AA301" s="31">
        <f t="shared" si="207"/>
        <v>9.6464912609910787</v>
      </c>
      <c r="AB301" s="31">
        <f t="shared" si="208"/>
        <v>-70.769854382694916</v>
      </c>
      <c r="AC301" s="31">
        <f t="shared" si="209"/>
        <v>1.6258880191331395E-3</v>
      </c>
      <c r="AD301" s="31">
        <f t="shared" si="210"/>
        <v>1.1085677574092039</v>
      </c>
      <c r="AE301" s="31">
        <f t="shared" si="211"/>
        <v>-32.564049816677333</v>
      </c>
      <c r="AF301" s="31">
        <f t="shared" si="212"/>
        <v>-159.36519579481003</v>
      </c>
      <c r="AG301" s="31">
        <f t="shared" si="200"/>
        <v>92.110410468749379</v>
      </c>
      <c r="AH301" s="31">
        <f t="shared" si="213"/>
        <v>-134.20809334181189</v>
      </c>
      <c r="AI301" s="31">
        <f t="shared" si="214"/>
        <v>-89.999988838618179</v>
      </c>
      <c r="AJ301" s="31">
        <f t="shared" si="215"/>
        <v>62.148652695823976</v>
      </c>
      <c r="AK301" s="31">
        <f t="shared" si="216"/>
        <v>89.955260611715616</v>
      </c>
      <c r="AL301" s="32">
        <f t="shared" si="217"/>
        <v>-9.1647634798802997</v>
      </c>
      <c r="AM301" s="31">
        <f t="shared" si="218"/>
        <v>-69.626021555630402</v>
      </c>
      <c r="AN301" s="31">
        <f t="shared" si="219"/>
        <v>10.886206342881167</v>
      </c>
      <c r="AO301" s="31">
        <f t="shared" si="220"/>
        <v>-69.670749782532965</v>
      </c>
      <c r="AP301" s="30">
        <f t="shared" si="201"/>
        <v>23.609121289162623</v>
      </c>
      <c r="AQ301" s="30">
        <f t="shared" si="202"/>
        <v>-29.542425094393248</v>
      </c>
      <c r="AR301" s="31">
        <f t="shared" si="221"/>
        <v>-27.611147279026792</v>
      </c>
      <c r="AS301" s="33">
        <f t="shared" si="222"/>
        <v>-229.035945577343</v>
      </c>
      <c r="AT301" s="31">
        <f t="shared" si="223"/>
        <v>3.7863849228537333E-8</v>
      </c>
      <c r="AU301" s="31">
        <f t="shared" si="224"/>
        <v>5.349865403034176E-3</v>
      </c>
      <c r="AV301" s="32">
        <f t="shared" si="225"/>
        <v>-4.2071678710888701E-11</v>
      </c>
      <c r="AW301" s="31">
        <f t="shared" si="226"/>
        <v>-1.7832884728548182E-4</v>
      </c>
      <c r="AX301" s="34">
        <f t="shared" si="227"/>
        <v>3.7821777549826441E-8</v>
      </c>
      <c r="AY301" s="35">
        <f t="shared" si="228"/>
        <v>5.1715365557486945E-3</v>
      </c>
      <c r="AZ301" s="10">
        <f t="shared" si="229"/>
        <v>-27.611147241205014</v>
      </c>
      <c r="BA301" s="10">
        <f t="shared" si="230"/>
        <v>-229.03077404078726</v>
      </c>
      <c r="BB301" s="10">
        <f t="shared" si="231"/>
        <v>-49.030774040787264</v>
      </c>
      <c r="BC301" s="37"/>
      <c r="BD301" s="46">
        <f t="shared" si="232"/>
        <v>-28</v>
      </c>
      <c r="BE301" s="46">
        <f t="shared" si="233"/>
        <v>-229</v>
      </c>
      <c r="BF301" s="46">
        <f t="shared" si="234"/>
        <v>-49</v>
      </c>
    </row>
    <row r="302" spans="22:58" x14ac:dyDescent="0.3">
      <c r="V302" s="29">
        <v>3.98000000000002</v>
      </c>
      <c r="W302" s="38">
        <f t="shared" si="204"/>
        <v>95499.258602148111</v>
      </c>
      <c r="X302" s="30">
        <f t="shared" si="203"/>
        <v>3.5218251811136261</v>
      </c>
      <c r="Y302" s="31">
        <f t="shared" si="205"/>
        <v>-45.933986926814221</v>
      </c>
      <c r="Z302" s="31">
        <f t="shared" si="206"/>
        <v>-89.7106489037469</v>
      </c>
      <c r="AA302" s="31">
        <f t="shared" si="207"/>
        <v>9.8252352575358</v>
      </c>
      <c r="AB302" s="31">
        <f t="shared" si="208"/>
        <v>-71.176443050112709</v>
      </c>
      <c r="AC302" s="31">
        <f t="shared" si="209"/>
        <v>1.7024987434735976E-3</v>
      </c>
      <c r="AD302" s="31">
        <f t="shared" si="210"/>
        <v>1.1343829469905478</v>
      </c>
      <c r="AE302" s="31">
        <f t="shared" si="211"/>
        <v>-32.585223989421316</v>
      </c>
      <c r="AF302" s="31">
        <f t="shared" si="212"/>
        <v>-159.75270900686908</v>
      </c>
      <c r="AG302" s="31">
        <f t="shared" si="200"/>
        <v>92.110410468749379</v>
      </c>
      <c r="AH302" s="31">
        <f t="shared" si="213"/>
        <v>-134.40809334181188</v>
      </c>
      <c r="AI302" s="31">
        <f t="shared" si="214"/>
        <v>-89.999989092682242</v>
      </c>
      <c r="AJ302" s="31">
        <f t="shared" si="215"/>
        <v>62.348652576644056</v>
      </c>
      <c r="AK302" s="31">
        <f t="shared" si="216"/>
        <v>89.956279004125776</v>
      </c>
      <c r="AL302" s="32">
        <f t="shared" si="217"/>
        <v>-9.341007152676946</v>
      </c>
      <c r="AM302" s="31">
        <f t="shared" si="218"/>
        <v>-70.052841935585946</v>
      </c>
      <c r="AN302" s="31">
        <f t="shared" si="219"/>
        <v>10.709962550904612</v>
      </c>
      <c r="AO302" s="31">
        <f t="shared" si="220"/>
        <v>-70.096552024142412</v>
      </c>
      <c r="AP302" s="30">
        <f t="shared" si="201"/>
        <v>23.609121289162623</v>
      </c>
      <c r="AQ302" s="30">
        <f t="shared" si="202"/>
        <v>-29.542425094393248</v>
      </c>
      <c r="AR302" s="31">
        <f t="shared" si="221"/>
        <v>-27.808565243747328</v>
      </c>
      <c r="AS302" s="33">
        <f t="shared" si="222"/>
        <v>-229.84926103101151</v>
      </c>
      <c r="AT302" s="31">
        <f t="shared" si="223"/>
        <v>3.9648315982227707E-8</v>
      </c>
      <c r="AU302" s="31">
        <f t="shared" si="224"/>
        <v>5.4744797758203229E-3</v>
      </c>
      <c r="AV302" s="32">
        <f t="shared" si="225"/>
        <v>-4.4054335982132086E-11</v>
      </c>
      <c r="AW302" s="31">
        <f t="shared" si="226"/>
        <v>-1.824826597487105E-4</v>
      </c>
      <c r="AX302" s="34">
        <f t="shared" si="227"/>
        <v>3.9604261646245576E-8</v>
      </c>
      <c r="AY302" s="35">
        <f t="shared" si="228"/>
        <v>5.2919971160716121E-3</v>
      </c>
      <c r="AZ302" s="10">
        <f t="shared" si="229"/>
        <v>-27.808565204143065</v>
      </c>
      <c r="BA302" s="10">
        <f t="shared" si="230"/>
        <v>-229.84396903389543</v>
      </c>
      <c r="BB302" s="10">
        <f t="shared" si="231"/>
        <v>-49.843969033895434</v>
      </c>
      <c r="BC302" s="37"/>
      <c r="BD302" s="46">
        <f t="shared" si="232"/>
        <v>-28</v>
      </c>
      <c r="BE302" s="46">
        <f t="shared" si="233"/>
        <v>-230</v>
      </c>
      <c r="BF302" s="46">
        <f t="shared" si="234"/>
        <v>-50</v>
      </c>
    </row>
    <row r="303" spans="22:58" x14ac:dyDescent="0.3">
      <c r="V303" s="29">
        <v>3.9900000000000202</v>
      </c>
      <c r="W303" s="36">
        <f t="shared" si="204"/>
        <v>97723.722095585676</v>
      </c>
      <c r="X303" s="30">
        <f t="shared" si="203"/>
        <v>3.5218251811136261</v>
      </c>
      <c r="Y303" s="31">
        <f t="shared" si="205"/>
        <v>-46.133981941759515</v>
      </c>
      <c r="Z303" s="31">
        <f t="shared" si="206"/>
        <v>-89.71723523062613</v>
      </c>
      <c r="AA303" s="31">
        <f t="shared" si="207"/>
        <v>10.00483835165964</v>
      </c>
      <c r="AB303" s="31">
        <f t="shared" si="208"/>
        <v>-71.575686486139062</v>
      </c>
      <c r="AC303" s="31">
        <f t="shared" si="209"/>
        <v>1.7827185715717055E-3</v>
      </c>
      <c r="AD303" s="31">
        <f t="shared" si="210"/>
        <v>1.1607989726592489</v>
      </c>
      <c r="AE303" s="31">
        <f t="shared" si="211"/>
        <v>-32.605535690414676</v>
      </c>
      <c r="AF303" s="31">
        <f t="shared" si="212"/>
        <v>-160.13212274410594</v>
      </c>
      <c r="AG303" s="31">
        <f t="shared" si="200"/>
        <v>92.110410468749379</v>
      </c>
      <c r="AH303" s="31">
        <f t="shared" si="213"/>
        <v>-134.60809334181187</v>
      </c>
      <c r="AI303" s="31">
        <f t="shared" si="214"/>
        <v>-89.999989340963111</v>
      </c>
      <c r="AJ303" s="31">
        <f t="shared" si="215"/>
        <v>62.548652462828109</v>
      </c>
      <c r="AK303" s="31">
        <f t="shared" si="216"/>
        <v>89.957274215121203</v>
      </c>
      <c r="AL303" s="32">
        <f t="shared" si="217"/>
        <v>-9.5181980809676077</v>
      </c>
      <c r="AM303" s="31">
        <f t="shared" si="218"/>
        <v>-70.472188682755203</v>
      </c>
      <c r="AN303" s="31">
        <f t="shared" si="219"/>
        <v>10.532771508798014</v>
      </c>
      <c r="AO303" s="31">
        <f t="shared" si="220"/>
        <v>-70.514903808597111</v>
      </c>
      <c r="AP303" s="30">
        <f t="shared" si="201"/>
        <v>23.609121289162623</v>
      </c>
      <c r="AQ303" s="30">
        <f t="shared" si="202"/>
        <v>-29.542425094393248</v>
      </c>
      <c r="AR303" s="31">
        <f t="shared" si="221"/>
        <v>-28.006067986847288</v>
      </c>
      <c r="AS303" s="33">
        <f t="shared" si="222"/>
        <v>-230.64702655270304</v>
      </c>
      <c r="AT303" s="31">
        <f t="shared" si="223"/>
        <v>4.1516883662162937E-8</v>
      </c>
      <c r="AU303" s="31">
        <f t="shared" si="224"/>
        <v>5.6019967901762228E-3</v>
      </c>
      <c r="AV303" s="32">
        <f t="shared" si="225"/>
        <v>-4.6129568690165533E-11</v>
      </c>
      <c r="AW303" s="31">
        <f t="shared" si="226"/>
        <v>-1.8673322693357893E-4</v>
      </c>
      <c r="AX303" s="34">
        <f t="shared" si="227"/>
        <v>4.1470754093472775E-8</v>
      </c>
      <c r="AY303" s="35">
        <f t="shared" si="228"/>
        <v>5.4152635632426435E-3</v>
      </c>
      <c r="AZ303" s="10">
        <f t="shared" si="229"/>
        <v>-28.006067945376532</v>
      </c>
      <c r="BA303" s="10">
        <f t="shared" si="230"/>
        <v>-230.6416112891398</v>
      </c>
      <c r="BB303" s="10">
        <f t="shared" si="231"/>
        <v>-50.641611289139803</v>
      </c>
      <c r="BC303" s="48"/>
      <c r="BD303" s="46">
        <f t="shared" si="232"/>
        <v>-28</v>
      </c>
      <c r="BE303" s="46">
        <f t="shared" si="233"/>
        <v>-231</v>
      </c>
      <c r="BF303" s="46">
        <f t="shared" si="234"/>
        <v>-51</v>
      </c>
    </row>
    <row r="304" spans="22:58" x14ac:dyDescent="0.3">
      <c r="V304" s="29">
        <v>4.0000000000000204</v>
      </c>
      <c r="W304" s="50">
        <f t="shared" si="204"/>
        <v>100000.00000000471</v>
      </c>
      <c r="X304" s="30">
        <f t="shared" si="203"/>
        <v>3.5218251811136261</v>
      </c>
      <c r="Y304" s="31">
        <f t="shared" si="205"/>
        <v>-46.333977181063901</v>
      </c>
      <c r="Z304" s="31">
        <f t="shared" si="206"/>
        <v>-89.723671641623042</v>
      </c>
      <c r="AA304" s="31">
        <f t="shared" si="207"/>
        <v>10.185269623274094</v>
      </c>
      <c r="AB304" s="31">
        <f t="shared" si="208"/>
        <v>-71.96764124269302</v>
      </c>
      <c r="AC304" s="31">
        <f t="shared" si="209"/>
        <v>1.8667174555639734E-3</v>
      </c>
      <c r="AD304" s="31">
        <f t="shared" si="210"/>
        <v>1.1878297955952488</v>
      </c>
      <c r="AE304" s="31">
        <f t="shared" si="211"/>
        <v>-32.625015659220615</v>
      </c>
      <c r="AF304" s="31">
        <f t="shared" si="212"/>
        <v>-160.50348308872083</v>
      </c>
      <c r="AG304" s="31">
        <f t="shared" si="200"/>
        <v>92.110410468749379</v>
      </c>
      <c r="AH304" s="31">
        <f t="shared" si="213"/>
        <v>-134.80809334181185</v>
      </c>
      <c r="AI304" s="31">
        <f t="shared" si="214"/>
        <v>-89.999989583592409</v>
      </c>
      <c r="AJ304" s="31">
        <f t="shared" si="215"/>
        <v>62.74865235413472</v>
      </c>
      <c r="AK304" s="31">
        <f t="shared" si="216"/>
        <v>89.95824677237357</v>
      </c>
      <c r="AL304" s="32">
        <f t="shared" si="217"/>
        <v>-9.6963031869119796</v>
      </c>
      <c r="AM304" s="31">
        <f t="shared" si="218"/>
        <v>-70.884104378435566</v>
      </c>
      <c r="AN304" s="31">
        <f t="shared" si="219"/>
        <v>10.354666294160264</v>
      </c>
      <c r="AO304" s="31">
        <f t="shared" si="220"/>
        <v>-70.925847189654405</v>
      </c>
      <c r="AP304" s="30">
        <f t="shared" si="201"/>
        <v>23.609121289162623</v>
      </c>
      <c r="AQ304" s="30">
        <f t="shared" si="202"/>
        <v>-29.542425094393248</v>
      </c>
      <c r="AR304" s="31">
        <f t="shared" si="221"/>
        <v>-28.203653170290977</v>
      </c>
      <c r="AS304" s="33">
        <f t="shared" si="222"/>
        <v>-231.42933027837523</v>
      </c>
      <c r="AT304" s="31">
        <f t="shared" si="223"/>
        <v>4.3473515654156448E-8</v>
      </c>
      <c r="AU304" s="31">
        <f t="shared" si="224"/>
        <v>5.7324840573057204E-3</v>
      </c>
      <c r="AV304" s="32">
        <f t="shared" si="225"/>
        <v>-4.830509145472158E-11</v>
      </c>
      <c r="AW304" s="31">
        <f t="shared" si="226"/>
        <v>-1.9108280254707122E-4</v>
      </c>
      <c r="AX304" s="34">
        <f t="shared" si="227"/>
        <v>4.3425210562701729E-8</v>
      </c>
      <c r="AY304" s="35">
        <f t="shared" si="228"/>
        <v>5.5414012547586496E-3</v>
      </c>
      <c r="AZ304" s="10">
        <f t="shared" si="229"/>
        <v>-28.203653126865767</v>
      </c>
      <c r="BA304" s="10">
        <f t="shared" si="230"/>
        <v>-231.42378887712047</v>
      </c>
      <c r="BB304" s="10">
        <f t="shared" si="231"/>
        <v>-51.423788877120472</v>
      </c>
      <c r="BC304" s="37"/>
      <c r="BD304" s="46">
        <f t="shared" si="232"/>
        <v>-28</v>
      </c>
      <c r="BE304" s="46">
        <f t="shared" si="233"/>
        <v>-231</v>
      </c>
      <c r="BF304" s="46">
        <f t="shared" si="234"/>
        <v>-51</v>
      </c>
    </row>
    <row r="305" spans="22:58" x14ac:dyDescent="0.3">
      <c r="V305" s="29">
        <v>4.0100000000000202</v>
      </c>
      <c r="W305" s="38">
        <f t="shared" si="204"/>
        <v>102329.29922808021</v>
      </c>
      <c r="X305" s="30">
        <f t="shared" si="203"/>
        <v>3.5218251811136261</v>
      </c>
      <c r="Y305" s="31">
        <f t="shared" si="205"/>
        <v>-46.533972634630004</v>
      </c>
      <c r="Z305" s="31">
        <f t="shared" si="206"/>
        <v>-89.729961548757785</v>
      </c>
      <c r="AA305" s="31">
        <f t="shared" si="207"/>
        <v>10.366498960640111</v>
      </c>
      <c r="AB305" s="31">
        <f t="shared" si="208"/>
        <v>-72.35236834807057</v>
      </c>
      <c r="AC305" s="31">
        <f t="shared" si="209"/>
        <v>1.9546733437137737E-3</v>
      </c>
      <c r="AD305" s="31">
        <f t="shared" si="210"/>
        <v>1.2154896997403271</v>
      </c>
      <c r="AE305" s="31">
        <f t="shared" si="211"/>
        <v>-32.643693819532551</v>
      </c>
      <c r="AF305" s="31">
        <f t="shared" si="212"/>
        <v>-160.86684019708804</v>
      </c>
      <c r="AG305" s="31">
        <f t="shared" si="200"/>
        <v>92.110410468749379</v>
      </c>
      <c r="AH305" s="31">
        <f t="shared" si="213"/>
        <v>-135.00809334181184</v>
      </c>
      <c r="AI305" s="31">
        <f t="shared" si="214"/>
        <v>-89.999989820698801</v>
      </c>
      <c r="AJ305" s="31">
        <f t="shared" si="215"/>
        <v>62.948652250333332</v>
      </c>
      <c r="AK305" s="31">
        <f t="shared" si="216"/>
        <v>89.959197191543325</v>
      </c>
      <c r="AL305" s="32">
        <f t="shared" si="217"/>
        <v>-9.8752901763109726</v>
      </c>
      <c r="AM305" s="31">
        <f t="shared" si="218"/>
        <v>-71.288637050369289</v>
      </c>
      <c r="AN305" s="31">
        <f t="shared" si="219"/>
        <v>10.175679200959895</v>
      </c>
      <c r="AO305" s="31">
        <f t="shared" si="220"/>
        <v>-71.329429679524765</v>
      </c>
      <c r="AP305" s="30">
        <f t="shared" si="201"/>
        <v>23.609121289162623</v>
      </c>
      <c r="AQ305" s="30">
        <f t="shared" si="202"/>
        <v>-29.542425094393248</v>
      </c>
      <c r="AR305" s="31">
        <f t="shared" si="221"/>
        <v>-28.401318423803282</v>
      </c>
      <c r="AS305" s="33">
        <f t="shared" si="222"/>
        <v>-232.1962698766128</v>
      </c>
      <c r="AT305" s="31">
        <f t="shared" si="223"/>
        <v>4.5522358566233178E-8</v>
      </c>
      <c r="AU305" s="31">
        <f t="shared" si="224"/>
        <v>5.8660107632796301E-3</v>
      </c>
      <c r="AV305" s="32">
        <f t="shared" si="225"/>
        <v>-5.0580904275800292E-11</v>
      </c>
      <c r="AW305" s="31">
        <f t="shared" si="226"/>
        <v>-1.9553369279175082E-4</v>
      </c>
      <c r="AX305" s="34">
        <f t="shared" si="227"/>
        <v>4.5471777661957377E-8</v>
      </c>
      <c r="AY305" s="35">
        <f t="shared" si="228"/>
        <v>5.6704770704878796E-3</v>
      </c>
      <c r="AZ305" s="10">
        <f t="shared" si="229"/>
        <v>-28.401318378331503</v>
      </c>
      <c r="BA305" s="10">
        <f t="shared" si="230"/>
        <v>-232.19059939954232</v>
      </c>
      <c r="BB305" s="10">
        <f t="shared" si="231"/>
        <v>-52.190599399542322</v>
      </c>
      <c r="BC305" s="37"/>
      <c r="BD305" s="46">
        <f t="shared" si="232"/>
        <v>-28</v>
      </c>
      <c r="BE305" s="46">
        <f t="shared" si="233"/>
        <v>-232</v>
      </c>
      <c r="BF305" s="46">
        <f t="shared" si="234"/>
        <v>-52</v>
      </c>
    </row>
    <row r="306" spans="22:58" x14ac:dyDescent="0.3">
      <c r="V306" s="29">
        <v>4.02000000000002</v>
      </c>
      <c r="W306" s="36">
        <f t="shared" si="204"/>
        <v>104712.85480509486</v>
      </c>
      <c r="X306" s="30">
        <f t="shared" si="203"/>
        <v>3.5218251811136261</v>
      </c>
      <c r="Y306" s="31">
        <f t="shared" si="205"/>
        <v>-46.7339682928149</v>
      </c>
      <c r="Z306" s="31">
        <f t="shared" si="206"/>
        <v>-89.736108286415586</v>
      </c>
      <c r="AA306" s="31">
        <f t="shared" si="207"/>
        <v>10.548497064189604</v>
      </c>
      <c r="AB306" s="31">
        <f t="shared" si="208"/>
        <v>-72.729932968863679</v>
      </c>
      <c r="AC306" s="31">
        <f t="shared" si="209"/>
        <v>2.0467725559628618E-3</v>
      </c>
      <c r="AD306" s="31">
        <f t="shared" si="210"/>
        <v>1.2437932991422642</v>
      </c>
      <c r="AE306" s="31">
        <f t="shared" si="211"/>
        <v>-32.661599274955705</v>
      </c>
      <c r="AF306" s="31">
        <f t="shared" si="212"/>
        <v>-161.22224795613701</v>
      </c>
      <c r="AG306" s="31">
        <f t="shared" si="200"/>
        <v>92.110410468749379</v>
      </c>
      <c r="AH306" s="31">
        <f t="shared" si="213"/>
        <v>-135.20809334181183</v>
      </c>
      <c r="AI306" s="31">
        <f t="shared" si="214"/>
        <v>-89.999990052407981</v>
      </c>
      <c r="AJ306" s="31">
        <f t="shared" si="215"/>
        <v>63.148652151203777</v>
      </c>
      <c r="AK306" s="31">
        <f t="shared" si="216"/>
        <v>89.960125976553229</v>
      </c>
      <c r="AL306" s="32">
        <f t="shared" si="217"/>
        <v>-10.05512755028073</v>
      </c>
      <c r="AM306" s="31">
        <f t="shared" si="218"/>
        <v>-71.685839808255068</v>
      </c>
      <c r="AN306" s="31">
        <f t="shared" si="219"/>
        <v>9.9958417278605936</v>
      </c>
      <c r="AO306" s="31">
        <f t="shared" si="220"/>
        <v>-71.725703884109819</v>
      </c>
      <c r="AP306" s="30">
        <f t="shared" si="201"/>
        <v>23.609121289162623</v>
      </c>
      <c r="AQ306" s="30">
        <f t="shared" si="202"/>
        <v>-29.542425094393248</v>
      </c>
      <c r="AR306" s="31">
        <f t="shared" si="221"/>
        <v>-28.599061352325737</v>
      </c>
      <c r="AS306" s="33">
        <f t="shared" si="222"/>
        <v>-232.94795184024684</v>
      </c>
      <c r="AT306" s="31">
        <f t="shared" si="223"/>
        <v>4.7667761515178158E-8</v>
      </c>
      <c r="AU306" s="31">
        <f t="shared" si="224"/>
        <v>6.0026477057190924E-3</v>
      </c>
      <c r="AV306" s="32">
        <f t="shared" si="225"/>
        <v>-5.2964721773134229E-11</v>
      </c>
      <c r="AW306" s="31">
        <f t="shared" si="226"/>
        <v>-2.0008825758853979E-4</v>
      </c>
      <c r="AX306" s="34">
        <f t="shared" si="227"/>
        <v>4.7614796793405023E-8</v>
      </c>
      <c r="AY306" s="35">
        <f t="shared" si="228"/>
        <v>5.8025594481305523E-3</v>
      </c>
      <c r="AZ306" s="10">
        <f t="shared" si="229"/>
        <v>-28.59906130471094</v>
      </c>
      <c r="BA306" s="10">
        <f t="shared" si="230"/>
        <v>-232.9421492807987</v>
      </c>
      <c r="BB306" s="10">
        <f t="shared" si="231"/>
        <v>-52.942149280798702</v>
      </c>
      <c r="BC306" s="48"/>
      <c r="BD306" s="46">
        <f t="shared" si="232"/>
        <v>-29</v>
      </c>
      <c r="BE306" s="46">
        <f t="shared" si="233"/>
        <v>-233</v>
      </c>
      <c r="BF306" s="46">
        <f t="shared" si="234"/>
        <v>-53</v>
      </c>
    </row>
    <row r="307" spans="22:58" x14ac:dyDescent="0.3">
      <c r="V307" s="29">
        <v>4.0300000000000198</v>
      </c>
      <c r="W307" s="38">
        <f t="shared" si="204"/>
        <v>107151.93052376565</v>
      </c>
      <c r="X307" s="30">
        <f t="shared" si="203"/>
        <v>3.5218251811136261</v>
      </c>
      <c r="Y307" s="31">
        <f t="shared" si="205"/>
        <v>-46.933964146409615</v>
      </c>
      <c r="Z307" s="31">
        <f t="shared" si="206"/>
        <v>-89.742115113111836</v>
      </c>
      <c r="AA307" s="31">
        <f t="shared" si="207"/>
        <v>10.731235447839079</v>
      </c>
      <c r="AB307" s="31">
        <f t="shared" si="208"/>
        <v>-73.100404082783967</v>
      </c>
      <c r="AC307" s="31">
        <f t="shared" si="209"/>
        <v>2.1432101770560456E-3</v>
      </c>
      <c r="AD307" s="31">
        <f t="shared" si="210"/>
        <v>1.2727555454576645</v>
      </c>
      <c r="AE307" s="31">
        <f t="shared" si="211"/>
        <v>-32.678760307279859</v>
      </c>
      <c r="AF307" s="31">
        <f t="shared" si="212"/>
        <v>-161.56976365043815</v>
      </c>
      <c r="AG307" s="31">
        <f t="shared" si="200"/>
        <v>92.110410468749379</v>
      </c>
      <c r="AH307" s="31">
        <f t="shared" si="213"/>
        <v>-135.40809334181182</v>
      </c>
      <c r="AI307" s="31">
        <f t="shared" si="214"/>
        <v>-89.99999027884283</v>
      </c>
      <c r="AJ307" s="31">
        <f t="shared" si="215"/>
        <v>63.348652056535784</v>
      </c>
      <c r="AK307" s="31">
        <f t="shared" si="216"/>
        <v>89.961033619855414</v>
      </c>
      <c r="AL307" s="32">
        <f t="shared" si="217"/>
        <v>-10.235784613863528</v>
      </c>
      <c r="AM307" s="31">
        <f t="shared" si="218"/>
        <v>-72.0757704883125</v>
      </c>
      <c r="AN307" s="31">
        <f t="shared" si="219"/>
        <v>9.8151845696098139</v>
      </c>
      <c r="AO307" s="31">
        <f t="shared" si="220"/>
        <v>-72.114727147299917</v>
      </c>
      <c r="AP307" s="30">
        <f t="shared" si="201"/>
        <v>23.609121289162623</v>
      </c>
      <c r="AQ307" s="30">
        <f t="shared" si="202"/>
        <v>-29.542425094393248</v>
      </c>
      <c r="AR307" s="31">
        <f t="shared" si="221"/>
        <v>-28.796879542900673</v>
      </c>
      <c r="AS307" s="33">
        <f t="shared" si="222"/>
        <v>-233.68449079773808</v>
      </c>
      <c r="AT307" s="31">
        <f t="shared" si="223"/>
        <v>4.991427419788088E-8</v>
      </c>
      <c r="AU307" s="31">
        <f t="shared" si="224"/>
        <v>6.14246733133337E-3</v>
      </c>
      <c r="AV307" s="32">
        <f t="shared" si="225"/>
        <v>-5.5460401256589707E-11</v>
      </c>
      <c r="AW307" s="31">
        <f t="shared" si="226"/>
        <v>-2.0474891182797997E-4</v>
      </c>
      <c r="AX307" s="34">
        <f t="shared" si="227"/>
        <v>4.9858813796624289E-8</v>
      </c>
      <c r="AY307" s="35">
        <f t="shared" si="228"/>
        <v>5.9377184195053903E-3</v>
      </c>
      <c r="AZ307" s="10">
        <f t="shared" si="229"/>
        <v>-28.79687949304186</v>
      </c>
      <c r="BA307" s="10">
        <f t="shared" si="230"/>
        <v>-233.67855307931856</v>
      </c>
      <c r="BB307" s="10">
        <f t="shared" si="231"/>
        <v>-53.678553079318561</v>
      </c>
      <c r="BC307" s="37"/>
      <c r="BD307" s="46">
        <f t="shared" si="232"/>
        <v>-29</v>
      </c>
      <c r="BE307" s="46">
        <f t="shared" si="233"/>
        <v>-234</v>
      </c>
      <c r="BF307" s="46">
        <f t="shared" si="234"/>
        <v>-54</v>
      </c>
    </row>
    <row r="308" spans="22:58" x14ac:dyDescent="0.3">
      <c r="V308" s="29">
        <v>4.0400000000000196</v>
      </c>
      <c r="W308" s="38">
        <f t="shared" si="204"/>
        <v>109647.81961432361</v>
      </c>
      <c r="X308" s="30">
        <f t="shared" si="203"/>
        <v>3.5218251811136261</v>
      </c>
      <c r="Y308" s="31">
        <f t="shared" si="205"/>
        <v>-47.133960186619611</v>
      </c>
      <c r="Z308" s="31">
        <f t="shared" si="206"/>
        <v>-89.747985213217092</v>
      </c>
      <c r="AA308" s="31">
        <f t="shared" si="207"/>
        <v>10.914686437992678</v>
      </c>
      <c r="AB308" s="31">
        <f t="shared" si="208"/>
        <v>-73.463854162848918</v>
      </c>
      <c r="AC308" s="31">
        <f t="shared" si="209"/>
        <v>2.2441904680430488E-3</v>
      </c>
      <c r="AD308" s="31">
        <f t="shared" si="210"/>
        <v>1.3023917356162573</v>
      </c>
      <c r="AE308" s="31">
        <f t="shared" si="211"/>
        <v>-32.695204377045265</v>
      </c>
      <c r="AF308" s="31">
        <f t="shared" si="212"/>
        <v>-161.90944764044974</v>
      </c>
      <c r="AG308" s="31">
        <f t="shared" si="200"/>
        <v>92.110410468749379</v>
      </c>
      <c r="AH308" s="31">
        <f t="shared" si="213"/>
        <v>-135.60809334181184</v>
      </c>
      <c r="AI308" s="31">
        <f t="shared" si="214"/>
        <v>-89.999990500123374</v>
      </c>
      <c r="AJ308" s="31">
        <f t="shared" si="215"/>
        <v>63.548651966128553</v>
      </c>
      <c r="AK308" s="31">
        <f t="shared" si="216"/>
        <v>89.961920602692572</v>
      </c>
      <c r="AL308" s="32">
        <f t="shared" si="217"/>
        <v>-10.417231481781869</v>
      </c>
      <c r="AM308" s="31">
        <f t="shared" si="218"/>
        <v>-72.458491307689272</v>
      </c>
      <c r="AN308" s="31">
        <f t="shared" si="219"/>
        <v>9.633737611284225</v>
      </c>
      <c r="AO308" s="31">
        <f t="shared" si="220"/>
        <v>-72.496561205120074</v>
      </c>
      <c r="AP308" s="30">
        <f t="shared" si="201"/>
        <v>23.609121289162623</v>
      </c>
      <c r="AQ308" s="30">
        <f t="shared" si="202"/>
        <v>-29.542425094393248</v>
      </c>
      <c r="AR308" s="31">
        <f t="shared" si="221"/>
        <v>-28.994770570991665</v>
      </c>
      <c r="AS308" s="33">
        <f t="shared" si="222"/>
        <v>-234.40600884556983</v>
      </c>
      <c r="AT308" s="31">
        <f t="shared" si="223"/>
        <v>5.2266660391919013E-8</v>
      </c>
      <c r="AU308" s="31">
        <f t="shared" si="224"/>
        <v>6.2855437743320319E-3</v>
      </c>
      <c r="AV308" s="32">
        <f t="shared" si="225"/>
        <v>-5.8073728690966196E-11</v>
      </c>
      <c r="AW308" s="31">
        <f t="shared" si="226"/>
        <v>-2.095181266506398E-4</v>
      </c>
      <c r="AX308" s="34">
        <f t="shared" si="227"/>
        <v>5.220858666322805E-8</v>
      </c>
      <c r="AY308" s="35">
        <f t="shared" si="228"/>
        <v>6.0760256476813917E-3</v>
      </c>
      <c r="AZ308" s="10">
        <f t="shared" si="229"/>
        <v>-28.994770518783078</v>
      </c>
      <c r="BA308" s="10">
        <f t="shared" si="230"/>
        <v>-234.39993281992216</v>
      </c>
      <c r="BB308" s="10">
        <f t="shared" si="231"/>
        <v>-54.399932819922157</v>
      </c>
      <c r="BC308" s="37"/>
      <c r="BD308" s="46">
        <f t="shared" si="232"/>
        <v>-29</v>
      </c>
      <c r="BE308" s="46">
        <f t="shared" si="233"/>
        <v>-234</v>
      </c>
      <c r="BF308" s="46">
        <f t="shared" si="234"/>
        <v>-54</v>
      </c>
    </row>
    <row r="309" spans="22:58" x14ac:dyDescent="0.3">
      <c r="V309" s="29">
        <v>4.0500000000000203</v>
      </c>
      <c r="W309" s="36">
        <f t="shared" si="204"/>
        <v>112201.84543020178</v>
      </c>
      <c r="X309" s="30">
        <f t="shared" si="203"/>
        <v>3.5218251811136261</v>
      </c>
      <c r="Y309" s="31">
        <f t="shared" si="205"/>
        <v>-47.333956405046166</v>
      </c>
      <c r="Z309" s="31">
        <f t="shared" si="206"/>
        <v>-89.75372169864292</v>
      </c>
      <c r="AA309" s="31">
        <f t="shared" si="207"/>
        <v>11.098823170426424</v>
      </c>
      <c r="AB309" s="31">
        <f t="shared" si="208"/>
        <v>-73.820358873283013</v>
      </c>
      <c r="AC309" s="31">
        <f t="shared" si="209"/>
        <v>2.3499272970434241E-3</v>
      </c>
      <c r="AD309" s="31">
        <f t="shared" si="210"/>
        <v>1.33271751964949</v>
      </c>
      <c r="AE309" s="31">
        <f t="shared" si="211"/>
        <v>-32.710958126209064</v>
      </c>
      <c r="AF309" s="31">
        <f t="shared" si="212"/>
        <v>-162.24136305227645</v>
      </c>
      <c r="AG309" s="31">
        <f t="shared" si="200"/>
        <v>92.110410468749379</v>
      </c>
      <c r="AH309" s="31">
        <f t="shared" si="213"/>
        <v>-135.80809334181185</v>
      </c>
      <c r="AI309" s="31">
        <f t="shared" si="214"/>
        <v>-89.999990716366966</v>
      </c>
      <c r="AJ309" s="31">
        <f t="shared" si="215"/>
        <v>63.74865187979033</v>
      </c>
      <c r="AK309" s="31">
        <f t="shared" si="216"/>
        <v>89.962787395353018</v>
      </c>
      <c r="AL309" s="32">
        <f t="shared" si="217"/>
        <v>-10.599439081539723</v>
      </c>
      <c r="AM309" s="31">
        <f t="shared" si="218"/>
        <v>-72.834068529372061</v>
      </c>
      <c r="AN309" s="31">
        <f t="shared" si="219"/>
        <v>9.4515299251881313</v>
      </c>
      <c r="AO309" s="31">
        <f t="shared" si="220"/>
        <v>-72.871271850386009</v>
      </c>
      <c r="AP309" s="30">
        <f t="shared" si="201"/>
        <v>23.609121289162623</v>
      </c>
      <c r="AQ309" s="30">
        <f t="shared" si="202"/>
        <v>-29.542425094393248</v>
      </c>
      <c r="AR309" s="31">
        <f t="shared" si="221"/>
        <v>-29.192732006251557</v>
      </c>
      <c r="AS309" s="33">
        <f t="shared" si="222"/>
        <v>-235.11263490266248</v>
      </c>
      <c r="AT309" s="31">
        <f t="shared" si="223"/>
        <v>5.4729913384796887E-8</v>
      </c>
      <c r="AU309" s="31">
        <f t="shared" si="224"/>
        <v>6.4319528957318683E-3</v>
      </c>
      <c r="AV309" s="32">
        <f t="shared" si="225"/>
        <v>-6.0810490041063152E-11</v>
      </c>
      <c r="AW309" s="31">
        <f t="shared" si="226"/>
        <v>-2.1439843075734657E-4</v>
      </c>
      <c r="AX309" s="34">
        <f t="shared" si="227"/>
        <v>5.4669102894755827E-8</v>
      </c>
      <c r="AY309" s="35">
        <f t="shared" si="228"/>
        <v>6.2175544649745217E-3</v>
      </c>
      <c r="AZ309" s="10">
        <f t="shared" si="229"/>
        <v>-29.192731951582456</v>
      </c>
      <c r="BA309" s="10">
        <f t="shared" si="230"/>
        <v>-235.10641734819751</v>
      </c>
      <c r="BB309" s="10">
        <f t="shared" si="231"/>
        <v>-55.10641734819751</v>
      </c>
      <c r="BC309" s="48"/>
      <c r="BD309" s="46">
        <f t="shared" si="232"/>
        <v>-29</v>
      </c>
      <c r="BE309" s="46">
        <f t="shared" si="233"/>
        <v>-235</v>
      </c>
      <c r="BF309" s="46">
        <f t="shared" si="234"/>
        <v>-55</v>
      </c>
    </row>
    <row r="310" spans="22:58" x14ac:dyDescent="0.3">
      <c r="V310" s="29">
        <v>4.06000000000002</v>
      </c>
      <c r="W310" s="38">
        <f t="shared" si="204"/>
        <v>114815.36214969361</v>
      </c>
      <c r="X310" s="30">
        <f t="shared" si="203"/>
        <v>3.5218251811136261</v>
      </c>
      <c r="Y310" s="31">
        <f t="shared" si="205"/>
        <v>-47.533952793668455</v>
      </c>
      <c r="Z310" s="31">
        <f t="shared" si="206"/>
        <v>-89.759327610489535</v>
      </c>
      <c r="AA310" s="31">
        <f t="shared" si="207"/>
        <v>11.283619585239208</v>
      </c>
      <c r="AB310" s="31">
        <f t="shared" si="208"/>
        <v>-74.169996777388334</v>
      </c>
      <c r="AC310" s="31">
        <f t="shared" si="209"/>
        <v>2.4606445901417641E-3</v>
      </c>
      <c r="AD310" s="31">
        <f t="shared" si="210"/>
        <v>1.3637489086862098</v>
      </c>
      <c r="AE310" s="31">
        <f t="shared" si="211"/>
        <v>-32.726047382725476</v>
      </c>
      <c r="AF310" s="31">
        <f t="shared" si="212"/>
        <v>-162.56557547919166</v>
      </c>
      <c r="AG310" s="31">
        <f t="shared" si="200"/>
        <v>92.110410468749379</v>
      </c>
      <c r="AH310" s="31">
        <f t="shared" si="213"/>
        <v>-136.00809334181181</v>
      </c>
      <c r="AI310" s="31">
        <f t="shared" si="214"/>
        <v>-89.999990927688259</v>
      </c>
      <c r="AJ310" s="31">
        <f t="shared" si="215"/>
        <v>63.948651797337931</v>
      </c>
      <c r="AK310" s="31">
        <f t="shared" si="216"/>
        <v>89.963634457420113</v>
      </c>
      <c r="AL310" s="32">
        <f t="shared" si="217"/>
        <v>-10.782379154071437</v>
      </c>
      <c r="AM310" s="31">
        <f t="shared" si="218"/>
        <v>-73.202572138140624</v>
      </c>
      <c r="AN310" s="31">
        <f t="shared" si="219"/>
        <v>9.2685897702040574</v>
      </c>
      <c r="AO310" s="31">
        <f t="shared" si="220"/>
        <v>-73.23892860840877</v>
      </c>
      <c r="AP310" s="30">
        <f t="shared" si="201"/>
        <v>23.609121289162623</v>
      </c>
      <c r="AQ310" s="30">
        <f t="shared" si="202"/>
        <v>-29.542425094393248</v>
      </c>
      <c r="AR310" s="31">
        <f t="shared" si="221"/>
        <v>-29.390761417752042</v>
      </c>
      <c r="AS310" s="33">
        <f t="shared" si="222"/>
        <v>-235.80450408760044</v>
      </c>
      <c r="AT310" s="31">
        <f t="shared" si="223"/>
        <v>5.7309254045289656E-8</v>
      </c>
      <c r="AU310" s="31">
        <f t="shared" si="224"/>
        <v>6.5817723235793062E-3</v>
      </c>
      <c r="AV310" s="32">
        <f t="shared" si="225"/>
        <v>-6.3676471271680058E-11</v>
      </c>
      <c r="AW310" s="31">
        <f t="shared" si="226"/>
        <v>-2.1939241174993455E-4</v>
      </c>
      <c r="AX310" s="34">
        <f t="shared" si="227"/>
        <v>5.7245577574017979E-8</v>
      </c>
      <c r="AY310" s="35">
        <f t="shared" si="228"/>
        <v>6.362379911829372E-3</v>
      </c>
      <c r="AZ310" s="10">
        <f t="shared" si="229"/>
        <v>-29.390761360506463</v>
      </c>
      <c r="BA310" s="10">
        <f t="shared" si="230"/>
        <v>-235.79814170768861</v>
      </c>
      <c r="BB310" s="10">
        <f t="shared" si="231"/>
        <v>-55.798141707688615</v>
      </c>
      <c r="BC310" s="37"/>
      <c r="BD310" s="46">
        <f t="shared" si="232"/>
        <v>-29</v>
      </c>
      <c r="BE310" s="46">
        <f t="shared" si="233"/>
        <v>-236</v>
      </c>
      <c r="BF310" s="46">
        <f t="shared" si="234"/>
        <v>-56</v>
      </c>
    </row>
    <row r="311" spans="22:58" x14ac:dyDescent="0.3">
      <c r="V311" s="29">
        <v>4.0700000000000198</v>
      </c>
      <c r="W311" s="38">
        <f t="shared" si="204"/>
        <v>117489.75549395839</v>
      </c>
      <c r="X311" s="30">
        <f t="shared" si="203"/>
        <v>3.5218251811136261</v>
      </c>
      <c r="Y311" s="31">
        <f t="shared" si="205"/>
        <v>-47.733949344826726</v>
      </c>
      <c r="Z311" s="31">
        <f t="shared" si="206"/>
        <v>-89.764805920656016</v>
      </c>
      <c r="AA311" s="31">
        <f t="shared" si="207"/>
        <v>11.469050420049507</v>
      </c>
      <c r="AB311" s="31">
        <f t="shared" si="208"/>
        <v>-74.512849057551406</v>
      </c>
      <c r="AC311" s="31">
        <f t="shared" si="209"/>
        <v>2.5765768033331189E-3</v>
      </c>
      <c r="AD311" s="31">
        <f t="shared" si="210"/>
        <v>1.3955022831182986</v>
      </c>
      <c r="AE311" s="31">
        <f t="shared" si="211"/>
        <v>-32.740497166860258</v>
      </c>
      <c r="AF311" s="31">
        <f t="shared" si="212"/>
        <v>-162.8821526950891</v>
      </c>
      <c r="AG311" s="31">
        <f t="shared" si="200"/>
        <v>92.110410468749379</v>
      </c>
      <c r="AH311" s="31">
        <f t="shared" si="213"/>
        <v>-136.2080933418118</v>
      </c>
      <c r="AI311" s="31">
        <f t="shared" si="214"/>
        <v>-89.999991134199277</v>
      </c>
      <c r="AJ311" s="31">
        <f t="shared" si="215"/>
        <v>64.148651718596525</v>
      </c>
      <c r="AK311" s="31">
        <f t="shared" si="216"/>
        <v>89.964462238015912</v>
      </c>
      <c r="AL311" s="32">
        <f t="shared" si="217"/>
        <v>-10.966024252134343</v>
      </c>
      <c r="AM311" s="31">
        <f t="shared" si="218"/>
        <v>-73.564075527993737</v>
      </c>
      <c r="AN311" s="31">
        <f t="shared" si="219"/>
        <v>9.0849445933997579</v>
      </c>
      <c r="AO311" s="31">
        <f t="shared" si="220"/>
        <v>-73.599604424177102</v>
      </c>
      <c r="AP311" s="30">
        <f t="shared" si="201"/>
        <v>23.609121289162623</v>
      </c>
      <c r="AQ311" s="30">
        <f t="shared" si="202"/>
        <v>-29.542425094393248</v>
      </c>
      <c r="AR311" s="31">
        <f t="shared" si="221"/>
        <v>-29.588856378691126</v>
      </c>
      <c r="AS311" s="33">
        <f t="shared" si="222"/>
        <v>-236.48175711926621</v>
      </c>
      <c r="AT311" s="31">
        <f t="shared" si="223"/>
        <v>6.0010155895956233E-8</v>
      </c>
      <c r="AU311" s="31">
        <f t="shared" si="224"/>
        <v>6.7350814941099235E-3</v>
      </c>
      <c r="AV311" s="32">
        <f t="shared" si="225"/>
        <v>-6.6677458347616412E-11</v>
      </c>
      <c r="AW311" s="31">
        <f t="shared" si="226"/>
        <v>-2.245027175032301E-4</v>
      </c>
      <c r="AX311" s="34">
        <f t="shared" si="227"/>
        <v>5.994347843760861E-8</v>
      </c>
      <c r="AY311" s="35">
        <f t="shared" si="228"/>
        <v>6.5105787766066934E-3</v>
      </c>
      <c r="AZ311" s="10">
        <f t="shared" si="229"/>
        <v>-29.588856318747649</v>
      </c>
      <c r="BA311" s="10">
        <f t="shared" si="230"/>
        <v>-236.47524654048959</v>
      </c>
      <c r="BB311" s="10">
        <f t="shared" si="231"/>
        <v>-56.475246540489593</v>
      </c>
      <c r="BC311" s="37"/>
      <c r="BD311" s="46">
        <f t="shared" si="232"/>
        <v>-30</v>
      </c>
      <c r="BE311" s="46">
        <f t="shared" si="233"/>
        <v>-236</v>
      </c>
      <c r="BF311" s="46">
        <f t="shared" si="234"/>
        <v>-56</v>
      </c>
    </row>
    <row r="312" spans="22:58" x14ac:dyDescent="0.3">
      <c r="V312" s="29">
        <v>4.0800000000000196</v>
      </c>
      <c r="W312" s="36">
        <f t="shared" si="204"/>
        <v>120226.44346174685</v>
      </c>
      <c r="X312" s="30">
        <f t="shared" si="203"/>
        <v>3.5218251811136261</v>
      </c>
      <c r="Y312" s="31">
        <f t="shared" si="205"/>
        <v>-47.933946051205886</v>
      </c>
      <c r="Z312" s="31">
        <f t="shared" si="206"/>
        <v>-89.770159533414045</v>
      </c>
      <c r="AA312" s="31">
        <f t="shared" si="207"/>
        <v>11.655091201608441</v>
      </c>
      <c r="AB312" s="31">
        <f t="shared" si="208"/>
        <v>-74.848999247470061</v>
      </c>
      <c r="AC312" s="31">
        <f t="shared" si="209"/>
        <v>2.6979694165430801E-3</v>
      </c>
      <c r="AD312" s="31">
        <f t="shared" si="210"/>
        <v>1.4279944009389656</v>
      </c>
      <c r="AE312" s="31">
        <f t="shared" si="211"/>
        <v>-32.754331699067272</v>
      </c>
      <c r="AF312" s="31">
        <f t="shared" si="212"/>
        <v>-163.19116437994515</v>
      </c>
      <c r="AG312" s="31">
        <f t="shared" si="200"/>
        <v>92.110410468749379</v>
      </c>
      <c r="AH312" s="31">
        <f t="shared" si="213"/>
        <v>-136.40809334181179</v>
      </c>
      <c r="AI312" s="31">
        <f t="shared" si="214"/>
        <v>-89.999991336009543</v>
      </c>
      <c r="AJ312" s="31">
        <f t="shared" si="215"/>
        <v>64.348651643399052</v>
      </c>
      <c r="AK312" s="31">
        <f t="shared" si="216"/>
        <v>89.965271176039238</v>
      </c>
      <c r="AL312" s="32">
        <f t="shared" si="217"/>
        <v>-11.150347736634778</v>
      </c>
      <c r="AM312" s="31">
        <f t="shared" si="218"/>
        <v>-73.918655201369916</v>
      </c>
      <c r="AN312" s="31">
        <f t="shared" si="219"/>
        <v>8.9006210337018601</v>
      </c>
      <c r="AO312" s="31">
        <f t="shared" si="220"/>
        <v>-73.953375361340221</v>
      </c>
      <c r="AP312" s="30">
        <f t="shared" si="201"/>
        <v>23.609121289162623</v>
      </c>
      <c r="AQ312" s="30">
        <f t="shared" si="202"/>
        <v>-29.542425094393248</v>
      </c>
      <c r="AR312" s="31">
        <f t="shared" si="221"/>
        <v>-29.787014470596038</v>
      </c>
      <c r="AS312" s="33">
        <f t="shared" si="222"/>
        <v>-237.14453974128537</v>
      </c>
      <c r="AT312" s="31">
        <f t="shared" si="223"/>
        <v>6.2838347041793107E-8</v>
      </c>
      <c r="AU312" s="31">
        <f t="shared" si="224"/>
        <v>6.8919616938664264E-3</v>
      </c>
      <c r="AV312" s="32">
        <f t="shared" si="225"/>
        <v>-6.9821165888604826E-11</v>
      </c>
      <c r="AW312" s="31">
        <f t="shared" si="226"/>
        <v>-2.2973205756898573E-4</v>
      </c>
      <c r="AX312" s="34">
        <f t="shared" si="227"/>
        <v>6.2768525875904497E-8</v>
      </c>
      <c r="AY312" s="35">
        <f t="shared" si="228"/>
        <v>6.6622296362974405E-3</v>
      </c>
      <c r="AZ312" s="10">
        <f t="shared" si="229"/>
        <v>-29.787014407827513</v>
      </c>
      <c r="BA312" s="10">
        <f t="shared" si="230"/>
        <v>-237.13787751164907</v>
      </c>
      <c r="BB312" s="10">
        <f t="shared" si="231"/>
        <v>-57.137877511649066</v>
      </c>
      <c r="BC312" s="48"/>
      <c r="BD312" s="46">
        <f t="shared" si="232"/>
        <v>-30</v>
      </c>
      <c r="BE312" s="46">
        <f t="shared" si="233"/>
        <v>-237</v>
      </c>
      <c r="BF312" s="46">
        <f t="shared" si="234"/>
        <v>-57</v>
      </c>
    </row>
    <row r="313" spans="22:58" x14ac:dyDescent="0.3">
      <c r="V313" s="29">
        <v>4.0900000000000203</v>
      </c>
      <c r="W313" s="38">
        <f t="shared" si="204"/>
        <v>123026.87708124405</v>
      </c>
      <c r="X313" s="30">
        <f t="shared" si="203"/>
        <v>3.5218251811136261</v>
      </c>
      <c r="Y313" s="31">
        <f t="shared" si="205"/>
        <v>-48.133942905820092</v>
      </c>
      <c r="Z313" s="31">
        <f t="shared" si="206"/>
        <v>-89.775391286945819</v>
      </c>
      <c r="AA313" s="31">
        <f t="shared" si="207"/>
        <v>11.841718235993124</v>
      </c>
      <c r="AB313" s="31">
        <f t="shared" si="208"/>
        <v>-75.178532976614989</v>
      </c>
      <c r="AC313" s="31">
        <f t="shared" si="209"/>
        <v>2.8250794506991181E-3</v>
      </c>
      <c r="AD313" s="31">
        <f t="shared" si="210"/>
        <v>1.4612424062565681</v>
      </c>
      <c r="AE313" s="31">
        <f t="shared" si="211"/>
        <v>-32.767574409262636</v>
      </c>
      <c r="AF313" s="31">
        <f t="shared" si="212"/>
        <v>-163.49268185730423</v>
      </c>
      <c r="AG313" s="31">
        <f t="shared" si="200"/>
        <v>92.110410468749379</v>
      </c>
      <c r="AH313" s="31">
        <f t="shared" si="213"/>
        <v>-136.60809334181181</v>
      </c>
      <c r="AI313" s="31">
        <f t="shared" si="214"/>
        <v>-89.999991533226051</v>
      </c>
      <c r="AJ313" s="31">
        <f t="shared" si="215"/>
        <v>64.548651571586049</v>
      </c>
      <c r="AK313" s="31">
        <f t="shared" si="216"/>
        <v>89.966061700398456</v>
      </c>
      <c r="AL313" s="32">
        <f t="shared" si="217"/>
        <v>-11.335323771071771</v>
      </c>
      <c r="AM313" s="31">
        <f t="shared" si="218"/>
        <v>-74.26639048039317</v>
      </c>
      <c r="AN313" s="31">
        <f t="shared" si="219"/>
        <v>8.7156449274518479</v>
      </c>
      <c r="AO313" s="31">
        <f t="shared" si="220"/>
        <v>-74.300320313220766</v>
      </c>
      <c r="AP313" s="30">
        <f t="shared" si="201"/>
        <v>23.609121289162623</v>
      </c>
      <c r="AQ313" s="30">
        <f t="shared" si="202"/>
        <v>-29.542425094393248</v>
      </c>
      <c r="AR313" s="31">
        <f t="shared" si="221"/>
        <v>-29.985233287041414</v>
      </c>
      <c r="AS313" s="33">
        <f t="shared" si="222"/>
        <v>-237.793002170525</v>
      </c>
      <c r="AT313" s="31">
        <f t="shared" si="223"/>
        <v>6.57998275281274E-8</v>
      </c>
      <c r="AU313" s="31">
        <f t="shared" si="224"/>
        <v>7.0524961027978762E-3</v>
      </c>
      <c r="AV313" s="32">
        <f t="shared" si="225"/>
        <v>-7.3111451204511719E-11</v>
      </c>
      <c r="AW313" s="31">
        <f t="shared" si="226"/>
        <v>-2.3508320461252289E-4</v>
      </c>
      <c r="AX313" s="34">
        <f t="shared" si="227"/>
        <v>6.5726716076922892E-8</v>
      </c>
      <c r="AY313" s="35">
        <f t="shared" si="228"/>
        <v>6.8174128981853535E-3</v>
      </c>
      <c r="AZ313" s="10">
        <f t="shared" si="229"/>
        <v>-29.985233221314697</v>
      </c>
      <c r="BA313" s="10">
        <f t="shared" si="230"/>
        <v>-237.78618475762681</v>
      </c>
      <c r="BB313" s="10">
        <f t="shared" si="231"/>
        <v>-57.786184757626813</v>
      </c>
      <c r="BC313" s="37"/>
      <c r="BD313" s="46">
        <f t="shared" si="232"/>
        <v>-30</v>
      </c>
      <c r="BE313" s="46">
        <f t="shared" si="233"/>
        <v>-238</v>
      </c>
      <c r="BF313" s="46">
        <f t="shared" si="234"/>
        <v>-58</v>
      </c>
    </row>
    <row r="314" spans="22:58" x14ac:dyDescent="0.3">
      <c r="V314" s="29">
        <v>4.1000000000000201</v>
      </c>
      <c r="W314" s="38">
        <f t="shared" si="204"/>
        <v>125892.54117942275</v>
      </c>
      <c r="X314" s="30">
        <f t="shared" si="203"/>
        <v>3.5218251811136261</v>
      </c>
      <c r="Y314" s="31">
        <f t="shared" si="205"/>
        <v>-48.333939901997823</v>
      </c>
      <c r="Z314" s="31">
        <f t="shared" si="206"/>
        <v>-89.780503954847148</v>
      </c>
      <c r="AA314" s="31">
        <f t="shared" si="207"/>
        <v>12.028908597534993</v>
      </c>
      <c r="AB314" s="31">
        <f t="shared" si="208"/>
        <v>-75.501537726872385</v>
      </c>
      <c r="AC314" s="31">
        <f t="shared" si="209"/>
        <v>2.9581760089205079E-3</v>
      </c>
      <c r="AD314" s="31">
        <f t="shared" si="210"/>
        <v>1.4952638379866492</v>
      </c>
      <c r="AE314" s="31">
        <f t="shared" si="211"/>
        <v>-32.780247947340285</v>
      </c>
      <c r="AF314" s="31">
        <f t="shared" si="212"/>
        <v>-163.78677784373289</v>
      </c>
      <c r="AG314" s="31">
        <f t="shared" si="200"/>
        <v>92.110410468749379</v>
      </c>
      <c r="AH314" s="31">
        <f t="shared" si="213"/>
        <v>-136.8080933418118</v>
      </c>
      <c r="AI314" s="31">
        <f t="shared" si="214"/>
        <v>-89.99999172595335</v>
      </c>
      <c r="AJ314" s="31">
        <f t="shared" si="215"/>
        <v>64.748651503005135</v>
      </c>
      <c r="AK314" s="31">
        <f t="shared" si="216"/>
        <v>89.96683423023886</v>
      </c>
      <c r="AL314" s="32">
        <f t="shared" si="217"/>
        <v>-11.520927314274589</v>
      </c>
      <c r="AM314" s="31">
        <f t="shared" si="218"/>
        <v>-74.607363230285742</v>
      </c>
      <c r="AN314" s="31">
        <f t="shared" si="219"/>
        <v>8.530041315668127</v>
      </c>
      <c r="AO314" s="31">
        <f t="shared" si="220"/>
        <v>-74.640520726000233</v>
      </c>
      <c r="AP314" s="30">
        <f t="shared" si="201"/>
        <v>23.609121289162623</v>
      </c>
      <c r="AQ314" s="30">
        <f t="shared" si="202"/>
        <v>-29.542425094393248</v>
      </c>
      <c r="AR314" s="31">
        <f t="shared" si="221"/>
        <v>-30.183510436902782</v>
      </c>
      <c r="AS314" s="33">
        <f t="shared" si="222"/>
        <v>-238.42729856973313</v>
      </c>
      <c r="AT314" s="31">
        <f t="shared" si="223"/>
        <v>6.8900877055235131E-8</v>
      </c>
      <c r="AU314" s="31">
        <f t="shared" si="224"/>
        <v>7.2167698383627001E-3</v>
      </c>
      <c r="AV314" s="32">
        <f t="shared" si="225"/>
        <v>-7.6556028915069741E-11</v>
      </c>
      <c r="AW314" s="31">
        <f t="shared" si="226"/>
        <v>-2.4055899588283367E-4</v>
      </c>
      <c r="AX314" s="34">
        <f t="shared" si="227"/>
        <v>6.8824321026320061E-8</v>
      </c>
      <c r="AY314" s="35">
        <f t="shared" si="228"/>
        <v>6.9762108424798663E-3</v>
      </c>
      <c r="AZ314" s="10">
        <f t="shared" si="229"/>
        <v>-30.183510368078462</v>
      </c>
      <c r="BA314" s="10">
        <f t="shared" si="230"/>
        <v>-238.42032235889064</v>
      </c>
      <c r="BB314" s="10">
        <f t="shared" si="231"/>
        <v>-58.420322358890644</v>
      </c>
      <c r="BC314" s="37"/>
      <c r="BD314" s="46">
        <f t="shared" si="232"/>
        <v>-30</v>
      </c>
      <c r="BE314" s="46">
        <f t="shared" si="233"/>
        <v>-238</v>
      </c>
      <c r="BF314" s="46">
        <f t="shared" si="234"/>
        <v>-58</v>
      </c>
    </row>
    <row r="315" spans="22:58" x14ac:dyDescent="0.3">
      <c r="V315" s="29">
        <v>4.1100000000000199</v>
      </c>
      <c r="W315" s="36">
        <f t="shared" si="204"/>
        <v>128824.95516931932</v>
      </c>
      <c r="X315" s="30">
        <f t="shared" si="203"/>
        <v>3.5218251811136261</v>
      </c>
      <c r="Y315" s="31">
        <f t="shared" si="205"/>
        <v>-48.533937033367884</v>
      </c>
      <c r="Z315" s="31">
        <f t="shared" si="206"/>
        <v>-89.78550024759636</v>
      </c>
      <c r="AA315" s="31">
        <f t="shared" si="207"/>
        <v>12.216640116630252</v>
      </c>
      <c r="AB315" s="31">
        <f t="shared" si="208"/>
        <v>-75.818102601259412</v>
      </c>
      <c r="AC315" s="31">
        <f t="shared" si="209"/>
        <v>3.0975408429770915E-3</v>
      </c>
      <c r="AD315" s="31">
        <f t="shared" si="210"/>
        <v>1.5300766387249722</v>
      </c>
      <c r="AE315" s="31">
        <f t="shared" si="211"/>
        <v>-32.792374194781026</v>
      </c>
      <c r="AF315" s="31">
        <f t="shared" si="212"/>
        <v>-164.07352621013078</v>
      </c>
      <c r="AG315" s="31">
        <f t="shared" si="200"/>
        <v>92.110410468749379</v>
      </c>
      <c r="AH315" s="31">
        <f t="shared" si="213"/>
        <v>-137.00809334181179</v>
      </c>
      <c r="AI315" s="31">
        <f t="shared" si="214"/>
        <v>-89.999991914293645</v>
      </c>
      <c r="AJ315" s="31">
        <f t="shared" si="215"/>
        <v>64.948651437510861</v>
      </c>
      <c r="AK315" s="31">
        <f t="shared" si="216"/>
        <v>89.967589175164818</v>
      </c>
      <c r="AL315" s="32">
        <f t="shared" si="217"/>
        <v>-11.707134111603549</v>
      </c>
      <c r="AM315" s="31">
        <f t="shared" si="218"/>
        <v>-74.941657595012529</v>
      </c>
      <c r="AN315" s="31">
        <f t="shared" si="219"/>
        <v>8.343834452844904</v>
      </c>
      <c r="AO315" s="31">
        <f t="shared" si="220"/>
        <v>-74.974060334141356</v>
      </c>
      <c r="AP315" s="30">
        <f t="shared" si="201"/>
        <v>23.609121289162623</v>
      </c>
      <c r="AQ315" s="30">
        <f t="shared" si="202"/>
        <v>-29.542425094393248</v>
      </c>
      <c r="AR315" s="31">
        <f t="shared" si="221"/>
        <v>-30.381843547166749</v>
      </c>
      <c r="AS315" s="33">
        <f t="shared" si="222"/>
        <v>-239.04758654427212</v>
      </c>
      <c r="AT315" s="31">
        <f t="shared" si="223"/>
        <v>7.2148076193543948E-8</v>
      </c>
      <c r="AU315" s="31">
        <f t="shared" si="224"/>
        <v>7.3848700006591021E-3</v>
      </c>
      <c r="AV315" s="32">
        <f t="shared" si="225"/>
        <v>-8.0164542294944698E-11</v>
      </c>
      <c r="AW315" s="31">
        <f t="shared" si="226"/>
        <v>-2.4616233471692986E-4</v>
      </c>
      <c r="AX315" s="34">
        <f t="shared" si="227"/>
        <v>7.2067911651248999E-8</v>
      </c>
      <c r="AY315" s="35">
        <f t="shared" si="228"/>
        <v>7.1387076659421723E-3</v>
      </c>
      <c r="AZ315" s="10">
        <f t="shared" si="229"/>
        <v>-30.381843475098837</v>
      </c>
      <c r="BA315" s="10">
        <f t="shared" si="230"/>
        <v>-239.04044783660618</v>
      </c>
      <c r="BB315" s="10">
        <f t="shared" si="231"/>
        <v>-59.040447836606177</v>
      </c>
      <c r="BC315" s="48"/>
      <c r="BD315" s="46">
        <f t="shared" si="232"/>
        <v>-30</v>
      </c>
      <c r="BE315" s="46">
        <f t="shared" si="233"/>
        <v>-239</v>
      </c>
      <c r="BF315" s="46">
        <f t="shared" si="234"/>
        <v>-59</v>
      </c>
    </row>
    <row r="316" spans="22:58" x14ac:dyDescent="0.3">
      <c r="V316" s="29">
        <v>4.1200000000000196</v>
      </c>
      <c r="W316" s="38">
        <f t="shared" si="204"/>
        <v>131825.67385564678</v>
      </c>
      <c r="X316" s="30">
        <f t="shared" si="203"/>
        <v>3.5218251811136261</v>
      </c>
      <c r="Y316" s="31">
        <f t="shared" si="205"/>
        <v>-48.733934293845806</v>
      </c>
      <c r="Z316" s="31">
        <f t="shared" si="206"/>
        <v>-89.790382813989908</v>
      </c>
      <c r="AA316" s="31">
        <f t="shared" si="207"/>
        <v>12.404891366570626</v>
      </c>
      <c r="AB316" s="31">
        <f t="shared" si="208"/>
        <v>-76.128318104551823</v>
      </c>
      <c r="AC316" s="31">
        <f t="shared" si="209"/>
        <v>3.2434689461418383E-3</v>
      </c>
      <c r="AD316" s="31">
        <f t="shared" si="210"/>
        <v>1.5656991638042026</v>
      </c>
      <c r="AE316" s="31">
        <f t="shared" si="211"/>
        <v>-32.80397427721541</v>
      </c>
      <c r="AF316" s="31">
        <f t="shared" si="212"/>
        <v>-164.35300175473753</v>
      </c>
      <c r="AG316" s="31">
        <f t="shared" si="200"/>
        <v>92.110410468749379</v>
      </c>
      <c r="AH316" s="31">
        <f t="shared" si="213"/>
        <v>-137.20809334181178</v>
      </c>
      <c r="AI316" s="31">
        <f t="shared" si="214"/>
        <v>-89.999992098346794</v>
      </c>
      <c r="AJ316" s="31">
        <f t="shared" si="215"/>
        <v>65.148651374964331</v>
      </c>
      <c r="AK316" s="31">
        <f t="shared" si="216"/>
        <v>89.968326935457128</v>
      </c>
      <c r="AL316" s="32">
        <f t="shared" si="217"/>
        <v>-11.893920684774901</v>
      </c>
      <c r="AM316" s="31">
        <f t="shared" si="218"/>
        <v>-75.26935974515095</v>
      </c>
      <c r="AN316" s="31">
        <f t="shared" si="219"/>
        <v>8.1570478171270331</v>
      </c>
      <c r="AO316" s="31">
        <f t="shared" si="220"/>
        <v>-75.301024908040617</v>
      </c>
      <c r="AP316" s="30">
        <f t="shared" si="201"/>
        <v>23.609121289162623</v>
      </c>
      <c r="AQ316" s="30">
        <f t="shared" si="202"/>
        <v>-29.542425094393248</v>
      </c>
      <c r="AR316" s="31">
        <f t="shared" si="221"/>
        <v>-30.580230265319003</v>
      </c>
      <c r="AS316" s="33">
        <f t="shared" si="222"/>
        <v>-239.65402666277816</v>
      </c>
      <c r="AT316" s="31">
        <f t="shared" si="223"/>
        <v>7.5548310240941217E-8</v>
      </c>
      <c r="AU316" s="31">
        <f t="shared" si="224"/>
        <v>7.5568857186066492E-3</v>
      </c>
      <c r="AV316" s="32">
        <f t="shared" si="225"/>
        <v>-8.3942777308936155E-11</v>
      </c>
      <c r="AW316" s="31">
        <f t="shared" si="226"/>
        <v>-2.5189619207923071E-4</v>
      </c>
      <c r="AX316" s="34">
        <f t="shared" si="227"/>
        <v>7.5464367463632286E-8</v>
      </c>
      <c r="AY316" s="35">
        <f t="shared" si="228"/>
        <v>7.3049895265274185E-3</v>
      </c>
      <c r="AZ316" s="10">
        <f t="shared" si="229"/>
        <v>-30.580230189854635</v>
      </c>
      <c r="BA316" s="10">
        <f t="shared" si="230"/>
        <v>-239.64672167325165</v>
      </c>
      <c r="BB316" s="10">
        <f t="shared" si="231"/>
        <v>-59.646721673251648</v>
      </c>
      <c r="BC316" s="37"/>
      <c r="BD316" s="46">
        <f t="shared" si="232"/>
        <v>-31</v>
      </c>
      <c r="BE316" s="46">
        <f t="shared" si="233"/>
        <v>-240</v>
      </c>
      <c r="BF316" s="46">
        <f t="shared" si="234"/>
        <v>-60</v>
      </c>
    </row>
    <row r="317" spans="22:58" x14ac:dyDescent="0.3">
      <c r="V317" s="29">
        <v>4.1300000000000203</v>
      </c>
      <c r="W317" s="38">
        <f t="shared" si="204"/>
        <v>134896.28825917176</v>
      </c>
      <c r="X317" s="30">
        <f t="shared" si="203"/>
        <v>3.5218251811136261</v>
      </c>
      <c r="Y317" s="31">
        <f t="shared" si="205"/>
        <v>-48.933931677620933</v>
      </c>
      <c r="Z317" s="31">
        <f t="shared" si="206"/>
        <v>-89.795154242545266</v>
      </c>
      <c r="AA317" s="31">
        <f t="shared" si="207"/>
        <v>12.593641649524299</v>
      </c>
      <c r="AB317" s="31">
        <f t="shared" si="208"/>
        <v>-76.432275935620126</v>
      </c>
      <c r="AC317" s="31">
        <f t="shared" si="209"/>
        <v>3.3962691736774491E-3</v>
      </c>
      <c r="AD317" s="31">
        <f t="shared" si="210"/>
        <v>1.6021501905368776</v>
      </c>
      <c r="AE317" s="31">
        <f t="shared" si="211"/>
        <v>-32.815068577809328</v>
      </c>
      <c r="AF317" s="31">
        <f t="shared" si="212"/>
        <v>-164.62527998762849</v>
      </c>
      <c r="AG317" s="31">
        <f t="shared" si="200"/>
        <v>92.110410468749379</v>
      </c>
      <c r="AH317" s="31">
        <f t="shared" si="213"/>
        <v>-137.40809334181179</v>
      </c>
      <c r="AI317" s="31">
        <f t="shared" si="214"/>
        <v>-89.999992278210371</v>
      </c>
      <c r="AJ317" s="31">
        <f t="shared" si="215"/>
        <v>65.348651315232871</v>
      </c>
      <c r="AK317" s="31">
        <f t="shared" si="216"/>
        <v>89.969047902285084</v>
      </c>
      <c r="AL317" s="32">
        <f t="shared" si="217"/>
        <v>-12.081264320462628</v>
      </c>
      <c r="AM317" s="31">
        <f t="shared" si="218"/>
        <v>-75.590557637917158</v>
      </c>
      <c r="AN317" s="31">
        <f t="shared" si="219"/>
        <v>7.9697041217078297</v>
      </c>
      <c r="AO317" s="31">
        <f t="shared" si="220"/>
        <v>-75.621502013842445</v>
      </c>
      <c r="AP317" s="30">
        <f t="shared" si="201"/>
        <v>23.609121289162623</v>
      </c>
      <c r="AQ317" s="30">
        <f t="shared" si="202"/>
        <v>-29.542425094393248</v>
      </c>
      <c r="AR317" s="31">
        <f t="shared" si="221"/>
        <v>-30.778668261332125</v>
      </c>
      <c r="AS317" s="33">
        <f t="shared" si="222"/>
        <v>-240.24678200147093</v>
      </c>
      <c r="AT317" s="31">
        <f t="shared" si="223"/>
        <v>7.9108792366631339E-8</v>
      </c>
      <c r="AU317" s="31">
        <f t="shared" si="224"/>
        <v>7.7329081972034811E-3</v>
      </c>
      <c r="AV317" s="32">
        <f t="shared" si="225"/>
        <v>-8.789844857677687E-11</v>
      </c>
      <c r="AW317" s="31">
        <f t="shared" si="226"/>
        <v>-2.5776360813680572E-4</v>
      </c>
      <c r="AX317" s="34">
        <f t="shared" si="227"/>
        <v>7.9020893918054568E-8</v>
      </c>
      <c r="AY317" s="35">
        <f t="shared" si="228"/>
        <v>7.4751445890666752E-3</v>
      </c>
      <c r="AZ317" s="10">
        <f t="shared" si="229"/>
        <v>-30.778668182311232</v>
      </c>
      <c r="BA317" s="10">
        <f t="shared" si="230"/>
        <v>-240.23930685688185</v>
      </c>
      <c r="BB317" s="10">
        <f t="shared" si="231"/>
        <v>-60.239306856881853</v>
      </c>
      <c r="BC317" s="37"/>
      <c r="BD317" s="46">
        <f t="shared" si="232"/>
        <v>-31</v>
      </c>
      <c r="BE317" s="46">
        <f t="shared" si="233"/>
        <v>-240</v>
      </c>
      <c r="BF317" s="46">
        <f t="shared" si="234"/>
        <v>-60</v>
      </c>
    </row>
    <row r="318" spans="22:58" x14ac:dyDescent="0.3">
      <c r="V318" s="29">
        <v>4.1400000000000201</v>
      </c>
      <c r="W318" s="36">
        <f t="shared" si="204"/>
        <v>138038.42646029504</v>
      </c>
      <c r="X318" s="30">
        <f t="shared" si="203"/>
        <v>3.5218251811136261</v>
      </c>
      <c r="Y318" s="31">
        <f t="shared" si="205"/>
        <v>-49.133929179144083</v>
      </c>
      <c r="Z318" s="31">
        <f t="shared" si="206"/>
        <v>-89.799817062872179</v>
      </c>
      <c r="AA318" s="31">
        <f t="shared" si="207"/>
        <v>12.782870981788797</v>
      </c>
      <c r="AB318" s="31">
        <f t="shared" si="208"/>
        <v>-76.730068791232611</v>
      </c>
      <c r="AC318" s="31">
        <f t="shared" si="209"/>
        <v>3.5562648922120407E-3</v>
      </c>
      <c r="AD318" s="31">
        <f t="shared" si="210"/>
        <v>1.639448927647283</v>
      </c>
      <c r="AE318" s="31">
        <f t="shared" si="211"/>
        <v>-32.825676751349448</v>
      </c>
      <c r="AF318" s="31">
        <f t="shared" si="212"/>
        <v>-164.89043692645751</v>
      </c>
      <c r="AG318" s="31">
        <f t="shared" si="200"/>
        <v>92.110410468749379</v>
      </c>
      <c r="AH318" s="31">
        <f t="shared" si="213"/>
        <v>-137.60809334181178</v>
      </c>
      <c r="AI318" s="31">
        <f t="shared" si="214"/>
        <v>-89.999992453979772</v>
      </c>
      <c r="AJ318" s="31">
        <f t="shared" si="215"/>
        <v>65.548651258189764</v>
      </c>
      <c r="AK318" s="31">
        <f t="shared" si="216"/>
        <v>89.969752457913884</v>
      </c>
      <c r="AL318" s="32">
        <f t="shared" si="217"/>
        <v>-12.269143057821804</v>
      </c>
      <c r="AM318" s="31">
        <f t="shared" si="218"/>
        <v>-75.905340789225207</v>
      </c>
      <c r="AN318" s="31">
        <f t="shared" si="219"/>
        <v>7.7818253273055582</v>
      </c>
      <c r="AO318" s="31">
        <f t="shared" si="220"/>
        <v>-75.935580785291094</v>
      </c>
      <c r="AP318" s="30">
        <f t="shared" si="201"/>
        <v>23.609121289162623</v>
      </c>
      <c r="AQ318" s="30">
        <f t="shared" si="202"/>
        <v>-29.542425094393248</v>
      </c>
      <c r="AR318" s="31">
        <f t="shared" si="221"/>
        <v>-30.977155229274516</v>
      </c>
      <c r="AS318" s="33">
        <f t="shared" si="222"/>
        <v>-240.82601771174859</v>
      </c>
      <c r="AT318" s="31">
        <f t="shared" si="223"/>
        <v>8.2837075183063285E-8</v>
      </c>
      <c r="AU318" s="31">
        <f t="shared" si="224"/>
        <v>7.9130307658843591E-3</v>
      </c>
      <c r="AV318" s="32">
        <f t="shared" si="225"/>
        <v>-9.2041199373132709E-11</v>
      </c>
      <c r="AW318" s="31">
        <f t="shared" si="226"/>
        <v>-2.6376769387131179E-4</v>
      </c>
      <c r="AX318" s="34">
        <f t="shared" si="227"/>
        <v>8.2745033983690151E-8</v>
      </c>
      <c r="AY318" s="35">
        <f t="shared" si="228"/>
        <v>7.6492630720130473E-3</v>
      </c>
      <c r="AZ318" s="10">
        <f t="shared" si="229"/>
        <v>-30.97715514652948</v>
      </c>
      <c r="BA318" s="10">
        <f t="shared" si="230"/>
        <v>-240.81836844867658</v>
      </c>
      <c r="BB318" s="10">
        <f t="shared" si="231"/>
        <v>-60.81836844867658</v>
      </c>
      <c r="BC318" s="48"/>
      <c r="BD318" s="46">
        <f t="shared" si="232"/>
        <v>-31</v>
      </c>
      <c r="BE318" s="46">
        <f t="shared" si="233"/>
        <v>-241</v>
      </c>
      <c r="BF318" s="46">
        <f t="shared" si="234"/>
        <v>-61</v>
      </c>
    </row>
    <row r="319" spans="22:58" x14ac:dyDescent="0.3">
      <c r="V319" s="29">
        <v>4.1500000000000199</v>
      </c>
      <c r="W319" s="38">
        <f t="shared" si="204"/>
        <v>141253.75446228212</v>
      </c>
      <c r="X319" s="30">
        <f t="shared" si="203"/>
        <v>3.5218251811136261</v>
      </c>
      <c r="Y319" s="31">
        <f t="shared" si="205"/>
        <v>-49.333926793115886</v>
      </c>
      <c r="Z319" s="31">
        <f t="shared" si="206"/>
        <v>-89.804373747012477</v>
      </c>
      <c r="AA319" s="31">
        <f t="shared" si="207"/>
        <v>12.972560078429098</v>
      </c>
      <c r="AB319" s="31">
        <f t="shared" si="208"/>
        <v>-77.02179018105177</v>
      </c>
      <c r="AC319" s="31">
        <f t="shared" si="209"/>
        <v>3.7237946593640984E-3</v>
      </c>
      <c r="AD319" s="31">
        <f t="shared" si="210"/>
        <v>1.6776150248947563</v>
      </c>
      <c r="AE319" s="31">
        <f t="shared" si="211"/>
        <v>-32.835817738913796</v>
      </c>
      <c r="AF319" s="31">
        <f t="shared" si="212"/>
        <v>-165.14854890316951</v>
      </c>
      <c r="AG319" s="31">
        <f t="shared" si="200"/>
        <v>92.110410468749379</v>
      </c>
      <c r="AH319" s="31">
        <f t="shared" si="213"/>
        <v>-137.8080933418118</v>
      </c>
      <c r="AI319" s="31">
        <f t="shared" si="214"/>
        <v>-89.999992625748163</v>
      </c>
      <c r="AJ319" s="31">
        <f t="shared" si="215"/>
        <v>65.748651203714005</v>
      </c>
      <c r="AK319" s="31">
        <f t="shared" si="216"/>
        <v>89.970440975907422</v>
      </c>
      <c r="AL319" s="32">
        <f t="shared" si="217"/>
        <v>-12.457535675069447</v>
      </c>
      <c r="AM319" s="31">
        <f t="shared" si="218"/>
        <v>-76.21380005760561</v>
      </c>
      <c r="AN319" s="31">
        <f t="shared" si="219"/>
        <v>7.5934326555821379</v>
      </c>
      <c r="AO319" s="31">
        <f t="shared" si="220"/>
        <v>-76.243351707446351</v>
      </c>
      <c r="AP319" s="30">
        <f t="shared" si="201"/>
        <v>23.609121289162623</v>
      </c>
      <c r="AQ319" s="30">
        <f t="shared" si="202"/>
        <v>-29.542425094393248</v>
      </c>
      <c r="AR319" s="31">
        <f t="shared" si="221"/>
        <v>-31.175688888562284</v>
      </c>
      <c r="AS319" s="33">
        <f t="shared" si="222"/>
        <v>-241.39190061061586</v>
      </c>
      <c r="AT319" s="31">
        <f t="shared" si="223"/>
        <v>8.6741066175167747E-8</v>
      </c>
      <c r="AU319" s="31">
        <f t="shared" si="224"/>
        <v>8.097348928005163E-3</v>
      </c>
      <c r="AV319" s="32">
        <f t="shared" si="225"/>
        <v>-9.6378744317736429E-11</v>
      </c>
      <c r="AW319" s="31">
        <f t="shared" si="226"/>
        <v>-2.6991163272847867E-4</v>
      </c>
      <c r="AX319" s="34">
        <f t="shared" si="227"/>
        <v>8.6644687430850014E-8</v>
      </c>
      <c r="AY319" s="35">
        <f t="shared" si="228"/>
        <v>7.8274372952766846E-3</v>
      </c>
      <c r="AZ319" s="10">
        <f t="shared" si="229"/>
        <v>-31.175688801917598</v>
      </c>
      <c r="BA319" s="10">
        <f t="shared" si="230"/>
        <v>-241.38407317332059</v>
      </c>
      <c r="BB319" s="10">
        <f t="shared" si="231"/>
        <v>-61.384073173320587</v>
      </c>
      <c r="BC319" s="37"/>
      <c r="BD319" s="46">
        <f t="shared" si="232"/>
        <v>-31</v>
      </c>
      <c r="BE319" s="46">
        <f t="shared" si="233"/>
        <v>-241</v>
      </c>
      <c r="BF319" s="46">
        <f t="shared" si="234"/>
        <v>-61</v>
      </c>
    </row>
    <row r="320" spans="22:58" x14ac:dyDescent="0.3">
      <c r="V320" s="29">
        <v>4.1600000000000197</v>
      </c>
      <c r="W320" s="38">
        <f t="shared" si="204"/>
        <v>144543.97707459933</v>
      </c>
      <c r="X320" s="30">
        <f t="shared" si="203"/>
        <v>3.5218251811136261</v>
      </c>
      <c r="Y320" s="31">
        <f t="shared" si="205"/>
        <v>-49.533924514475402</v>
      </c>
      <c r="Z320" s="31">
        <f t="shared" si="206"/>
        <v>-89.808826710749713</v>
      </c>
      <c r="AA320" s="31">
        <f t="shared" si="207"/>
        <v>13.162690337406033</v>
      </c>
      <c r="AB320" s="31">
        <f t="shared" si="208"/>
        <v>-77.307534253523173</v>
      </c>
      <c r="AC320" s="31">
        <f t="shared" si="209"/>
        <v>3.8992129349583989E-3</v>
      </c>
      <c r="AD320" s="31">
        <f t="shared" si="210"/>
        <v>1.7166685828908401</v>
      </c>
      <c r="AE320" s="31">
        <f t="shared" si="211"/>
        <v>-32.845509783020781</v>
      </c>
      <c r="AF320" s="31">
        <f t="shared" si="212"/>
        <v>-165.39969238138204</v>
      </c>
      <c r="AG320" s="31">
        <f t="shared" si="200"/>
        <v>92.110410468749379</v>
      </c>
      <c r="AH320" s="31">
        <f t="shared" si="213"/>
        <v>-138.00809334181176</v>
      </c>
      <c r="AI320" s="31">
        <f t="shared" si="214"/>
        <v>-89.999992793606623</v>
      </c>
      <c r="AJ320" s="31">
        <f t="shared" si="215"/>
        <v>65.948651151690044</v>
      </c>
      <c r="AK320" s="31">
        <f t="shared" si="216"/>
        <v>89.97111382132627</v>
      </c>
      <c r="AL320" s="32">
        <f t="shared" si="217"/>
        <v>-12.646421675250323</v>
      </c>
      <c r="AM320" s="31">
        <f t="shared" si="218"/>
        <v>-76.516027439768493</v>
      </c>
      <c r="AN320" s="31">
        <f t="shared" si="219"/>
        <v>7.4045466033773408</v>
      </c>
      <c r="AO320" s="31">
        <f t="shared" si="220"/>
        <v>-76.544906412048846</v>
      </c>
      <c r="AP320" s="30">
        <f t="shared" si="201"/>
        <v>23.609121289162623</v>
      </c>
      <c r="AQ320" s="30">
        <f t="shared" si="202"/>
        <v>-29.542425094393248</v>
      </c>
      <c r="AR320" s="31">
        <f t="shared" si="221"/>
        <v>-31.374266984874065</v>
      </c>
      <c r="AS320" s="33">
        <f t="shared" si="222"/>
        <v>-241.94459879343088</v>
      </c>
      <c r="AT320" s="31">
        <f t="shared" si="223"/>
        <v>9.0829046986903968E-8</v>
      </c>
      <c r="AU320" s="31">
        <f t="shared" si="224"/>
        <v>8.2859604114799076E-3</v>
      </c>
      <c r="AV320" s="32">
        <f t="shared" si="225"/>
        <v>-1.00920726685254E-10</v>
      </c>
      <c r="AW320" s="31">
        <f t="shared" si="226"/>
        <v>-2.7619868230601211E-4</v>
      </c>
      <c r="AX320" s="34">
        <f t="shared" si="227"/>
        <v>9.072812626021871E-8</v>
      </c>
      <c r="AY320" s="35">
        <f t="shared" si="228"/>
        <v>8.0097617291738955E-3</v>
      </c>
      <c r="AZ320" s="10">
        <f t="shared" si="229"/>
        <v>-31.37426689414594</v>
      </c>
      <c r="BA320" s="10">
        <f t="shared" si="230"/>
        <v>-241.93658903170171</v>
      </c>
      <c r="BB320" s="10">
        <f t="shared" si="231"/>
        <v>-61.936589031701715</v>
      </c>
      <c r="BC320" s="37"/>
      <c r="BD320" s="46">
        <f t="shared" si="232"/>
        <v>-31</v>
      </c>
      <c r="BE320" s="46">
        <f t="shared" si="233"/>
        <v>-242</v>
      </c>
      <c r="BF320" s="46">
        <f t="shared" si="234"/>
        <v>-62</v>
      </c>
    </row>
    <row r="321" spans="22:58" x14ac:dyDescent="0.3">
      <c r="V321" s="29">
        <v>4.1700000000000204</v>
      </c>
      <c r="W321" s="36">
        <f t="shared" si="204"/>
        <v>147910.83881682772</v>
      </c>
      <c r="X321" s="30">
        <f t="shared" si="203"/>
        <v>3.5218251811136261</v>
      </c>
      <c r="Y321" s="31">
        <f t="shared" si="205"/>
        <v>-49.733922338389547</v>
      </c>
      <c r="Z321" s="31">
        <f t="shared" si="206"/>
        <v>-89.81317831488893</v>
      </c>
      <c r="AA321" s="31">
        <f t="shared" si="207"/>
        <v>13.353243823292708</v>
      </c>
      <c r="AB321" s="31">
        <f t="shared" si="208"/>
        <v>-77.587395632334307</v>
      </c>
      <c r="AC321" s="31">
        <f t="shared" si="209"/>
        <v>4.0828908253254656E-3</v>
      </c>
      <c r="AD321" s="31">
        <f t="shared" si="210"/>
        <v>1.7566301631126975</v>
      </c>
      <c r="AE321" s="31">
        <f t="shared" si="211"/>
        <v>-32.854770443157889</v>
      </c>
      <c r="AF321" s="31">
        <f t="shared" si="212"/>
        <v>-165.64394378411052</v>
      </c>
      <c r="AG321" s="31">
        <f t="shared" si="200"/>
        <v>92.110410468749379</v>
      </c>
      <c r="AH321" s="31">
        <f t="shared" si="213"/>
        <v>-138.20809334181178</v>
      </c>
      <c r="AI321" s="31">
        <f t="shared" si="214"/>
        <v>-89.999992957644167</v>
      </c>
      <c r="AJ321" s="31">
        <f t="shared" si="215"/>
        <v>66.148651102007577</v>
      </c>
      <c r="AK321" s="31">
        <f t="shared" si="216"/>
        <v>89.971771350921216</v>
      </c>
      <c r="AL321" s="32">
        <f t="shared" si="217"/>
        <v>-12.835781271307212</v>
      </c>
      <c r="AM321" s="31">
        <f t="shared" si="218"/>
        <v>-76.812115877560458</v>
      </c>
      <c r="AN321" s="31">
        <f t="shared" si="219"/>
        <v>7.2151869576379681</v>
      </c>
      <c r="AO321" s="31">
        <f t="shared" si="220"/>
        <v>-76.84033748428341</v>
      </c>
      <c r="AP321" s="30">
        <f t="shared" si="201"/>
        <v>23.609121289162623</v>
      </c>
      <c r="AQ321" s="30">
        <f t="shared" si="202"/>
        <v>-29.542425094393248</v>
      </c>
      <c r="AR321" s="31">
        <f t="shared" si="221"/>
        <v>-31.572887290750547</v>
      </c>
      <c r="AS321" s="33">
        <f t="shared" si="222"/>
        <v>-242.48428126839394</v>
      </c>
      <c r="AT321" s="31">
        <f t="shared" si="223"/>
        <v>9.5109686921841542E-8</v>
      </c>
      <c r="AU321" s="31">
        <f t="shared" si="224"/>
        <v>8.4789652205973821E-3</v>
      </c>
      <c r="AV321" s="32">
        <f t="shared" si="225"/>
        <v>-1.0567871840528451E-10</v>
      </c>
      <c r="AW321" s="31">
        <f t="shared" si="226"/>
        <v>-2.8263217608081773E-4</v>
      </c>
      <c r="AX321" s="34">
        <f t="shared" si="227"/>
        <v>9.5004008203436255E-8</v>
      </c>
      <c r="AY321" s="35">
        <f t="shared" si="228"/>
        <v>8.1963330445165641E-3</v>
      </c>
      <c r="AZ321" s="10">
        <f t="shared" si="229"/>
        <v>-31.572887195746539</v>
      </c>
      <c r="BA321" s="10">
        <f t="shared" si="230"/>
        <v>-242.47608493534943</v>
      </c>
      <c r="BB321" s="10">
        <f t="shared" si="231"/>
        <v>-62.476084935349434</v>
      </c>
      <c r="BC321" s="48"/>
      <c r="BD321" s="46">
        <f t="shared" si="232"/>
        <v>-32</v>
      </c>
      <c r="BE321" s="46">
        <f t="shared" si="233"/>
        <v>-242</v>
      </c>
      <c r="BF321" s="46">
        <f t="shared" si="234"/>
        <v>-62</v>
      </c>
    </row>
    <row r="322" spans="22:58" x14ac:dyDescent="0.3">
      <c r="V322" s="29">
        <v>4.1800000000000201</v>
      </c>
      <c r="W322" s="38">
        <f t="shared" si="204"/>
        <v>151356.12484362794</v>
      </c>
      <c r="X322" s="30">
        <f t="shared" si="203"/>
        <v>3.5218251811136261</v>
      </c>
      <c r="Y322" s="31">
        <f t="shared" si="205"/>
        <v>-49.933920260242658</v>
      </c>
      <c r="Z322" s="31">
        <f t="shared" si="206"/>
        <v>-89.817430866507294</v>
      </c>
      <c r="AA322" s="31">
        <f t="shared" si="207"/>
        <v>13.544203250668406</v>
      </c>
      <c r="AB322" s="31">
        <f t="shared" si="208"/>
        <v>-77.86146926310316</v>
      </c>
      <c r="AC322" s="31">
        <f t="shared" si="209"/>
        <v>4.2752168621811382E-3</v>
      </c>
      <c r="AD322" s="31">
        <f t="shared" si="210"/>
        <v>1.7975207981150008</v>
      </c>
      <c r="AE322" s="31">
        <f t="shared" si="211"/>
        <v>-32.863616611598445</v>
      </c>
      <c r="AF322" s="31">
        <f t="shared" si="212"/>
        <v>-165.88137933149545</v>
      </c>
      <c r="AG322" s="31">
        <f t="shared" si="200"/>
        <v>92.110410468749379</v>
      </c>
      <c r="AH322" s="31">
        <f t="shared" si="213"/>
        <v>-138.40809334181176</v>
      </c>
      <c r="AI322" s="31">
        <f t="shared" si="214"/>
        <v>-89.999993117947753</v>
      </c>
      <c r="AJ322" s="31">
        <f t="shared" si="215"/>
        <v>66.348651054561174</v>
      </c>
      <c r="AK322" s="31">
        <f t="shared" si="216"/>
        <v>89.972413913322441</v>
      </c>
      <c r="AL322" s="32">
        <f t="shared" si="217"/>
        <v>-13.025595370566283</v>
      </c>
      <c r="AM322" s="31">
        <f t="shared" si="218"/>
        <v>-77.102159076032763</v>
      </c>
      <c r="AN322" s="31">
        <f t="shared" si="219"/>
        <v>7.025372810932506</v>
      </c>
      <c r="AO322" s="31">
        <f t="shared" si="220"/>
        <v>-77.129738280658074</v>
      </c>
      <c r="AP322" s="30">
        <f t="shared" si="201"/>
        <v>23.609121289162623</v>
      </c>
      <c r="AQ322" s="30">
        <f t="shared" si="202"/>
        <v>-29.542425094393248</v>
      </c>
      <c r="AR322" s="31">
        <f t="shared" si="221"/>
        <v>-31.771547605896565</v>
      </c>
      <c r="AS322" s="33">
        <f t="shared" si="222"/>
        <v>-243.01111761215353</v>
      </c>
      <c r="AT322" s="31">
        <f t="shared" si="223"/>
        <v>9.9592069944326402E-8</v>
      </c>
      <c r="AU322" s="31">
        <f t="shared" si="224"/>
        <v>8.6764656890445276E-3</v>
      </c>
      <c r="AV322" s="32">
        <f t="shared" si="225"/>
        <v>-1.106585054426277E-10</v>
      </c>
      <c r="AW322" s="31">
        <f t="shared" si="226"/>
        <v>-2.892155251764504E-4</v>
      </c>
      <c r="AX322" s="34">
        <f t="shared" si="227"/>
        <v>9.948141143888378E-8</v>
      </c>
      <c r="AY322" s="35">
        <f t="shared" si="228"/>
        <v>8.3872501638680777E-3</v>
      </c>
      <c r="AZ322" s="10">
        <f t="shared" si="229"/>
        <v>-31.771547506415153</v>
      </c>
      <c r="BA322" s="10">
        <f t="shared" si="230"/>
        <v>-243.00273036198965</v>
      </c>
      <c r="BB322" s="10">
        <f t="shared" si="231"/>
        <v>-63.002730361989649</v>
      </c>
      <c r="BC322" s="37"/>
      <c r="BD322" s="46">
        <f t="shared" si="232"/>
        <v>-32</v>
      </c>
      <c r="BE322" s="46">
        <f t="shared" si="233"/>
        <v>-243</v>
      </c>
      <c r="BF322" s="46">
        <f t="shared" si="234"/>
        <v>-63</v>
      </c>
    </row>
    <row r="323" spans="22:58" x14ac:dyDescent="0.3">
      <c r="V323" s="29">
        <v>4.1900000000000199</v>
      </c>
      <c r="W323" s="38">
        <f t="shared" si="204"/>
        <v>154881.66189125541</v>
      </c>
      <c r="X323" s="30">
        <f t="shared" si="203"/>
        <v>3.5218251811136261</v>
      </c>
      <c r="Y323" s="31">
        <f t="shared" si="205"/>
        <v>-50.133918275626854</v>
      </c>
      <c r="Z323" s="31">
        <f t="shared" si="206"/>
        <v>-89.821586620176447</v>
      </c>
      <c r="AA323" s="31">
        <f t="shared" si="207"/>
        <v>13.735551967273032</v>
      </c>
      <c r="AB323" s="31">
        <f t="shared" si="208"/>
        <v>-78.129850269943276</v>
      </c>
      <c r="AC323" s="31">
        <f t="shared" si="209"/>
        <v>4.4765978176636162E-3</v>
      </c>
      <c r="AD323" s="31">
        <f t="shared" si="210"/>
        <v>1.8393620019425445</v>
      </c>
      <c r="AE323" s="31">
        <f t="shared" si="211"/>
        <v>-32.872064529422531</v>
      </c>
      <c r="AF323" s="31">
        <f t="shared" si="212"/>
        <v>-166.1120748881772</v>
      </c>
      <c r="AG323" s="31">
        <f t="shared" si="200"/>
        <v>92.110410468749379</v>
      </c>
      <c r="AH323" s="31">
        <f t="shared" si="213"/>
        <v>-138.60809334181175</v>
      </c>
      <c r="AI323" s="31">
        <f t="shared" si="214"/>
        <v>-89.999993274602403</v>
      </c>
      <c r="AJ323" s="31">
        <f t="shared" si="215"/>
        <v>66.548651009250221</v>
      </c>
      <c r="AK323" s="31">
        <f t="shared" si="216"/>
        <v>89.97304184922443</v>
      </c>
      <c r="AL323" s="32">
        <f t="shared" si="217"/>
        <v>-13.21584555874119</v>
      </c>
      <c r="AM323" s="31">
        <f t="shared" si="218"/>
        <v>-77.386251332314643</v>
      </c>
      <c r="AN323" s="31">
        <f t="shared" si="219"/>
        <v>6.8351225774466577</v>
      </c>
      <c r="AO323" s="31">
        <f t="shared" si="220"/>
        <v>-77.413202757692616</v>
      </c>
      <c r="AP323" s="30">
        <f t="shared" si="201"/>
        <v>23.609121289162623</v>
      </c>
      <c r="AQ323" s="30">
        <f t="shared" si="202"/>
        <v>-29.542425094393248</v>
      </c>
      <c r="AR323" s="31">
        <f t="shared" si="221"/>
        <v>-31.970245757206499</v>
      </c>
      <c r="AS323" s="33">
        <f t="shared" si="222"/>
        <v>-243.52527764586983</v>
      </c>
      <c r="AT323" s="31">
        <f t="shared" si="223"/>
        <v>1.0428569853678757E-7</v>
      </c>
      <c r="AU323" s="31">
        <f t="shared" si="224"/>
        <v>8.8785665341651714E-3</v>
      </c>
      <c r="AV323" s="32">
        <f t="shared" si="225"/>
        <v>-1.1587358838181588E-10</v>
      </c>
      <c r="AW323" s="31">
        <f t="shared" si="226"/>
        <v>-2.9595222017174129E-4</v>
      </c>
      <c r="AX323" s="34">
        <f t="shared" si="227"/>
        <v>1.0416982494840575E-7</v>
      </c>
      <c r="AY323" s="35">
        <f t="shared" si="228"/>
        <v>8.5826143139934308E-3</v>
      </c>
      <c r="AZ323" s="10">
        <f t="shared" si="229"/>
        <v>-31.970245653036674</v>
      </c>
      <c r="BA323" s="10">
        <f t="shared" si="230"/>
        <v>-243.51669503155586</v>
      </c>
      <c r="BB323" s="10">
        <f t="shared" si="231"/>
        <v>-63.516695031555855</v>
      </c>
      <c r="BC323" s="37"/>
      <c r="BD323" s="46">
        <f t="shared" si="232"/>
        <v>-32</v>
      </c>
      <c r="BE323" s="46">
        <f t="shared" si="233"/>
        <v>-244</v>
      </c>
      <c r="BF323" s="46">
        <f t="shared" si="234"/>
        <v>-64</v>
      </c>
    </row>
    <row r="324" spans="22:58" x14ac:dyDescent="0.3">
      <c r="V324" s="29">
        <v>4.2000000000000197</v>
      </c>
      <c r="W324" s="36">
        <f t="shared" si="204"/>
        <v>158489.3192461188</v>
      </c>
      <c r="X324" s="30">
        <f t="shared" si="203"/>
        <v>3.5218251811136261</v>
      </c>
      <c r="Y324" s="31">
        <f t="shared" si="205"/>
        <v>-50.333916380332639</v>
      </c>
      <c r="Z324" s="31">
        <f t="shared" si="206"/>
        <v>-89.825647779156981</v>
      </c>
      <c r="AA324" s="31">
        <f t="shared" si="207"/>
        <v>13.927273936997157</v>
      </c>
      <c r="AB324" s="31">
        <f t="shared" si="208"/>
        <v>-78.392633821540628</v>
      </c>
      <c r="AC324" s="31">
        <f t="shared" si="209"/>
        <v>4.687459557193463E-3</v>
      </c>
      <c r="AD324" s="31">
        <f t="shared" si="210"/>
        <v>1.8821757807455406</v>
      </c>
      <c r="AE324" s="31">
        <f t="shared" si="211"/>
        <v>-32.880129802664662</v>
      </c>
      <c r="AF324" s="31">
        <f t="shared" si="212"/>
        <v>-166.33610581995205</v>
      </c>
      <c r="AG324" s="31">
        <f t="shared" ref="AG324:AG387" si="235">DC_gain_comp</f>
        <v>92.110410468749379</v>
      </c>
      <c r="AH324" s="31">
        <f t="shared" si="213"/>
        <v>-138.80809334181177</v>
      </c>
      <c r="AI324" s="31">
        <f t="shared" si="214"/>
        <v>-89.999993427691138</v>
      </c>
      <c r="AJ324" s="31">
        <f t="shared" si="215"/>
        <v>66.748650965978584</v>
      </c>
      <c r="AK324" s="31">
        <f t="shared" si="216"/>
        <v>89.973655491566475</v>
      </c>
      <c r="AL324" s="32">
        <f t="shared" si="217"/>
        <v>-13.40651408355065</v>
      </c>
      <c r="AM324" s="31">
        <f t="shared" si="218"/>
        <v>-77.664487374962746</v>
      </c>
      <c r="AN324" s="31">
        <f t="shared" si="219"/>
        <v>6.6444540093655426</v>
      </c>
      <c r="AO324" s="31">
        <f t="shared" si="220"/>
        <v>-77.690825311087409</v>
      </c>
      <c r="AP324" s="30">
        <f t="shared" ref="AP324:AP387" si="236">-20*LOG(GmPS*Rsns)</f>
        <v>23.609121289162623</v>
      </c>
      <c r="AQ324" s="30">
        <f t="shared" ref="AQ324:AQ387" si="237">20*LOG(Vref/Vout)</f>
        <v>-29.542425094393248</v>
      </c>
      <c r="AR324" s="31">
        <f t="shared" si="221"/>
        <v>-32.168979598529745</v>
      </c>
      <c r="AS324" s="33">
        <f t="shared" si="222"/>
        <v>-244.02693113103948</v>
      </c>
      <c r="AT324" s="31">
        <f t="shared" si="223"/>
        <v>1.0920053227283194E-7</v>
      </c>
      <c r="AU324" s="31">
        <f t="shared" si="224"/>
        <v>9.0853749124823885E-3</v>
      </c>
      <c r="AV324" s="32">
        <f t="shared" si="225"/>
        <v>-1.2133361049751516E-10</v>
      </c>
      <c r="AW324" s="31">
        <f t="shared" si="226"/>
        <v>-3.0284583295154676E-4</v>
      </c>
      <c r="AX324" s="34">
        <f t="shared" si="227"/>
        <v>1.0907919866233443E-7</v>
      </c>
      <c r="AY324" s="35">
        <f t="shared" si="228"/>
        <v>8.782529079530841E-3</v>
      </c>
      <c r="AZ324" s="10">
        <f t="shared" si="229"/>
        <v>-32.16897948945055</v>
      </c>
      <c r="BA324" s="10">
        <f t="shared" si="230"/>
        <v>-244.01814860195995</v>
      </c>
      <c r="BB324" s="10">
        <f t="shared" si="231"/>
        <v>-64.01814860195995</v>
      </c>
      <c r="BC324" s="48"/>
      <c r="BD324" s="46">
        <f t="shared" si="232"/>
        <v>-32</v>
      </c>
      <c r="BE324" s="46">
        <f t="shared" si="233"/>
        <v>-244</v>
      </c>
      <c r="BF324" s="46">
        <f t="shared" si="234"/>
        <v>-64</v>
      </c>
    </row>
    <row r="325" spans="22:58" x14ac:dyDescent="0.3">
      <c r="V325" s="29">
        <v>4.2100000000000204</v>
      </c>
      <c r="W325" s="38">
        <f t="shared" si="204"/>
        <v>162181.00973590088</v>
      </c>
      <c r="X325" s="30">
        <f t="shared" ref="X325:X388" si="238">DC_gain_power</f>
        <v>3.5218251811136261</v>
      </c>
      <c r="Y325" s="31">
        <f t="shared" si="205"/>
        <v>-50.533914570339945</v>
      </c>
      <c r="Z325" s="31">
        <f t="shared" si="206"/>
        <v>-89.829616496565848</v>
      </c>
      <c r="AA325" s="31">
        <f t="shared" si="207"/>
        <v>14.119353722776939</v>
      </c>
      <c r="AB325" s="31">
        <f t="shared" si="208"/>
        <v>-78.649915006372723</v>
      </c>
      <c r="AC325" s="31">
        <f t="shared" si="209"/>
        <v>4.908247931873065E-3</v>
      </c>
      <c r="AD325" s="31">
        <f t="shared" si="210"/>
        <v>1.9259846435995416</v>
      </c>
      <c r="AE325" s="31">
        <f t="shared" si="211"/>
        <v>-32.88782741851751</v>
      </c>
      <c r="AF325" s="31">
        <f t="shared" si="212"/>
        <v>-166.55354685933904</v>
      </c>
      <c r="AG325" s="31">
        <f t="shared" si="235"/>
        <v>92.110410468749379</v>
      </c>
      <c r="AH325" s="31">
        <f t="shared" si="213"/>
        <v>-139.00809334181179</v>
      </c>
      <c r="AI325" s="31">
        <f t="shared" si="214"/>
        <v>-89.999993577295143</v>
      </c>
      <c r="AJ325" s="31">
        <f t="shared" si="215"/>
        <v>66.948650924654515</v>
      </c>
      <c r="AK325" s="31">
        <f t="shared" si="216"/>
        <v>89.974255165709323</v>
      </c>
      <c r="AL325" s="32">
        <f t="shared" si="217"/>
        <v>-13.597583838037565</v>
      </c>
      <c r="AM325" s="31">
        <f t="shared" si="218"/>
        <v>-77.936962213443138</v>
      </c>
      <c r="AN325" s="31">
        <f t="shared" si="219"/>
        <v>6.4533842135545427</v>
      </c>
      <c r="AO325" s="31">
        <f t="shared" si="220"/>
        <v>-77.962700625028958</v>
      </c>
      <c r="AP325" s="30">
        <f t="shared" si="236"/>
        <v>23.609121289162623</v>
      </c>
      <c r="AQ325" s="30">
        <f t="shared" si="237"/>
        <v>-29.542425094393248</v>
      </c>
      <c r="AR325" s="31">
        <f t="shared" si="221"/>
        <v>-32.367747010193597</v>
      </c>
      <c r="AS325" s="33">
        <f t="shared" si="222"/>
        <v>-244.51624748436799</v>
      </c>
      <c r="AT325" s="31">
        <f t="shared" si="223"/>
        <v>1.1434699553186021E-7</v>
      </c>
      <c r="AU325" s="31">
        <f t="shared" si="224"/>
        <v>9.2970004765142462E-3</v>
      </c>
      <c r="AV325" s="32">
        <f t="shared" si="225"/>
        <v>-1.2705207237425789E-10</v>
      </c>
      <c r="AW325" s="31">
        <f t="shared" si="226"/>
        <v>-3.0990001860061014E-4</v>
      </c>
      <c r="AX325" s="34">
        <f t="shared" si="227"/>
        <v>1.1421994345948596E-7</v>
      </c>
      <c r="AY325" s="35">
        <f t="shared" si="228"/>
        <v>8.9871004579136354E-3</v>
      </c>
      <c r="AZ325" s="10">
        <f t="shared" si="229"/>
        <v>-32.367746895973653</v>
      </c>
      <c r="BA325" s="10">
        <f t="shared" si="230"/>
        <v>-244.50726038391008</v>
      </c>
      <c r="BB325" s="10">
        <f t="shared" si="231"/>
        <v>-64.507260383910079</v>
      </c>
      <c r="BC325" s="37"/>
      <c r="BD325" s="46">
        <f t="shared" si="232"/>
        <v>-32</v>
      </c>
      <c r="BE325" s="46">
        <f t="shared" si="233"/>
        <v>-245</v>
      </c>
      <c r="BF325" s="46">
        <f t="shared" si="234"/>
        <v>-65</v>
      </c>
    </row>
    <row r="326" spans="22:58" x14ac:dyDescent="0.3">
      <c r="V326" s="29">
        <v>4.2200000000000202</v>
      </c>
      <c r="W326" s="38">
        <f t="shared" si="204"/>
        <v>165958.69074376384</v>
      </c>
      <c r="X326" s="30">
        <f t="shared" si="238"/>
        <v>3.5218251811136261</v>
      </c>
      <c r="Y326" s="31">
        <f t="shared" si="205"/>
        <v>-50.733912841809612</v>
      </c>
      <c r="Z326" s="31">
        <f t="shared" si="206"/>
        <v>-89.833494876517094</v>
      </c>
      <c r="AA326" s="31">
        <f t="shared" si="207"/>
        <v>14.311776469456239</v>
      </c>
      <c r="AB326" s="31">
        <f t="shared" si="208"/>
        <v>-78.901788716695208</v>
      </c>
      <c r="AC326" s="31">
        <f t="shared" si="209"/>
        <v>5.1394297122196808E-3</v>
      </c>
      <c r="AD326" s="31">
        <f t="shared" si="210"/>
        <v>1.9708116135317184</v>
      </c>
      <c r="AE326" s="31">
        <f t="shared" si="211"/>
        <v>-32.895171761527521</v>
      </c>
      <c r="AF326" s="31">
        <f t="shared" si="212"/>
        <v>-166.76447197968059</v>
      </c>
      <c r="AG326" s="31">
        <f t="shared" si="235"/>
        <v>92.110410468749379</v>
      </c>
      <c r="AH326" s="31">
        <f t="shared" si="213"/>
        <v>-139.20809334181175</v>
      </c>
      <c r="AI326" s="31">
        <f t="shared" si="214"/>
        <v>-89.999993723493759</v>
      </c>
      <c r="AJ326" s="31">
        <f t="shared" si="215"/>
        <v>67.148650885190307</v>
      </c>
      <c r="AK326" s="31">
        <f t="shared" si="216"/>
        <v>89.974841189607602</v>
      </c>
      <c r="AL326" s="32">
        <f t="shared" si="217"/>
        <v>-13.789038343670118</v>
      </c>
      <c r="AM326" s="31">
        <f t="shared" si="218"/>
        <v>-78.203770997388489</v>
      </c>
      <c r="AN326" s="31">
        <f t="shared" si="219"/>
        <v>6.261929668457821</v>
      </c>
      <c r="AO326" s="31">
        <f t="shared" si="220"/>
        <v>-78.228923531274646</v>
      </c>
      <c r="AP326" s="30">
        <f t="shared" si="236"/>
        <v>23.609121289162623</v>
      </c>
      <c r="AQ326" s="30">
        <f t="shared" si="237"/>
        <v>-29.542425094393248</v>
      </c>
      <c r="AR326" s="31">
        <f t="shared" si="221"/>
        <v>-32.566545898300326</v>
      </c>
      <c r="AS326" s="33">
        <f t="shared" si="222"/>
        <v>-244.99339551095522</v>
      </c>
      <c r="AT326" s="31">
        <f t="shared" si="223"/>
        <v>1.1973600257157668E-7</v>
      </c>
      <c r="AU326" s="31">
        <f t="shared" si="224"/>
        <v>9.5135554329128305E-3</v>
      </c>
      <c r="AV326" s="32">
        <f t="shared" si="225"/>
        <v>-1.3303861728671035E-10</v>
      </c>
      <c r="AW326" s="31">
        <f t="shared" si="226"/>
        <v>-3.1711851734153346E-4</v>
      </c>
      <c r="AX326" s="34">
        <f t="shared" si="227"/>
        <v>1.1960296395428996E-7</v>
      </c>
      <c r="AY326" s="35">
        <f t="shared" si="228"/>
        <v>9.1964369155712964E-3</v>
      </c>
      <c r="AZ326" s="10">
        <f t="shared" si="229"/>
        <v>-32.56654577869736</v>
      </c>
      <c r="BA326" s="10">
        <f t="shared" si="230"/>
        <v>-244.98419907403965</v>
      </c>
      <c r="BB326" s="10">
        <f t="shared" si="231"/>
        <v>-64.984199074039651</v>
      </c>
      <c r="BC326" s="37"/>
      <c r="BD326" s="46">
        <f t="shared" si="232"/>
        <v>-33</v>
      </c>
      <c r="BE326" s="46">
        <f t="shared" si="233"/>
        <v>-245</v>
      </c>
      <c r="BF326" s="46">
        <f t="shared" si="234"/>
        <v>-65</v>
      </c>
    </row>
    <row r="327" spans="22:58" x14ac:dyDescent="0.3">
      <c r="V327" s="29">
        <v>4.23000000000002</v>
      </c>
      <c r="W327" s="36">
        <f t="shared" si="204"/>
        <v>169824.36524618237</v>
      </c>
      <c r="X327" s="30">
        <f t="shared" si="238"/>
        <v>3.5218251811136261</v>
      </c>
      <c r="Y327" s="31">
        <f t="shared" si="205"/>
        <v>-50.933911191075332</v>
      </c>
      <c r="Z327" s="31">
        <f t="shared" si="206"/>
        <v>-89.837284975236884</v>
      </c>
      <c r="AA327" s="31">
        <f t="shared" si="207"/>
        <v>14.504527886672863</v>
      </c>
      <c r="AB327" s="31">
        <f t="shared" si="208"/>
        <v>-79.148349540920591</v>
      </c>
      <c r="AC327" s="31">
        <f t="shared" si="209"/>
        <v>5.381493565141773E-3</v>
      </c>
      <c r="AD327" s="31">
        <f t="shared" si="210"/>
        <v>2.0166802387551255</v>
      </c>
      <c r="AE327" s="31">
        <f t="shared" si="211"/>
        <v>-32.902176629723705</v>
      </c>
      <c r="AF327" s="31">
        <f t="shared" si="212"/>
        <v>-166.96895427740233</v>
      </c>
      <c r="AG327" s="31">
        <f t="shared" si="235"/>
        <v>92.110410468749379</v>
      </c>
      <c r="AH327" s="31">
        <f t="shared" si="213"/>
        <v>-139.40809334181176</v>
      </c>
      <c r="AI327" s="31">
        <f t="shared" si="214"/>
        <v>-89.999993866364477</v>
      </c>
      <c r="AJ327" s="31">
        <f t="shared" si="215"/>
        <v>67.348650847502284</v>
      </c>
      <c r="AK327" s="31">
        <f t="shared" si="216"/>
        <v>89.975413873978454</v>
      </c>
      <c r="AL327" s="32">
        <f t="shared" si="217"/>
        <v>-13.980861733298793</v>
      </c>
      <c r="AM327" s="31">
        <f t="shared" si="218"/>
        <v>-78.465008885264993</v>
      </c>
      <c r="AN327" s="31">
        <f t="shared" si="219"/>
        <v>6.0701062411411062</v>
      </c>
      <c r="AO327" s="31">
        <f t="shared" si="220"/>
        <v>-78.489588877651016</v>
      </c>
      <c r="AP327" s="30">
        <f t="shared" si="236"/>
        <v>23.609121289162623</v>
      </c>
      <c r="AQ327" s="30">
        <f t="shared" si="237"/>
        <v>-29.542425094393248</v>
      </c>
      <c r="AR327" s="31">
        <f t="shared" si="221"/>
        <v>-32.76537419381323</v>
      </c>
      <c r="AS327" s="33">
        <f t="shared" si="222"/>
        <v>-245.45854315505335</v>
      </c>
      <c r="AT327" s="31">
        <f t="shared" si="223"/>
        <v>1.2537898645780831E-7</v>
      </c>
      <c r="AU327" s="31">
        <f t="shared" si="224"/>
        <v>9.7351546019577538E-3</v>
      </c>
      <c r="AV327" s="32">
        <f t="shared" si="225"/>
        <v>-1.3931060312927124E-10</v>
      </c>
      <c r="AW327" s="31">
        <f t="shared" si="226"/>
        <v>-3.2450515651789771E-4</v>
      </c>
      <c r="AX327" s="34">
        <f t="shared" si="227"/>
        <v>1.2523967585467905E-7</v>
      </c>
      <c r="AY327" s="35">
        <f t="shared" si="228"/>
        <v>9.4106494454398552E-3</v>
      </c>
      <c r="AZ327" s="10">
        <f t="shared" si="229"/>
        <v>-32.765374068573557</v>
      </c>
      <c r="BA327" s="10">
        <f t="shared" si="230"/>
        <v>-245.44913250560791</v>
      </c>
      <c r="BB327" s="10">
        <f t="shared" si="231"/>
        <v>-65.449132505607906</v>
      </c>
      <c r="BC327" s="48"/>
      <c r="BD327" s="46">
        <f t="shared" si="232"/>
        <v>-33</v>
      </c>
      <c r="BE327" s="46">
        <f t="shared" si="233"/>
        <v>-245</v>
      </c>
      <c r="BF327" s="46">
        <f t="shared" si="234"/>
        <v>-65</v>
      </c>
    </row>
    <row r="328" spans="22:58" x14ac:dyDescent="0.3">
      <c r="V328" s="29">
        <v>4.2400000000000198</v>
      </c>
      <c r="W328" s="38">
        <f t="shared" si="204"/>
        <v>173780.08287494563</v>
      </c>
      <c r="X328" s="30">
        <f t="shared" si="238"/>
        <v>3.5218251811136261</v>
      </c>
      <c r="Y328" s="31">
        <f t="shared" si="205"/>
        <v>-51.133909614635755</v>
      </c>
      <c r="Z328" s="31">
        <f t="shared" si="206"/>
        <v>-89.840988802152964</v>
      </c>
      <c r="AA328" s="31">
        <f t="shared" si="207"/>
        <v>14.697594231819407</v>
      </c>
      <c r="AB328" s="31">
        <f t="shared" si="208"/>
        <v>-79.389691664014421</v>
      </c>
      <c r="AC328" s="31">
        <f t="shared" si="209"/>
        <v>5.6349510760716074E-3</v>
      </c>
      <c r="AD328" s="31">
        <f t="shared" si="210"/>
        <v>2.0636146041122405</v>
      </c>
      <c r="AE328" s="31">
        <f t="shared" si="211"/>
        <v>-32.908855250626651</v>
      </c>
      <c r="AF328" s="31">
        <f t="shared" si="212"/>
        <v>-167.16706586205513</v>
      </c>
      <c r="AG328" s="31">
        <f t="shared" si="235"/>
        <v>92.110410468749379</v>
      </c>
      <c r="AH328" s="31">
        <f t="shared" si="213"/>
        <v>-139.60809334181175</v>
      </c>
      <c r="AI328" s="31">
        <f t="shared" si="214"/>
        <v>-89.999994005983069</v>
      </c>
      <c r="AJ328" s="31">
        <f t="shared" si="215"/>
        <v>67.548650811510498</v>
      </c>
      <c r="AK328" s="31">
        <f t="shared" si="216"/>
        <v>89.975973522466262</v>
      </c>
      <c r="AL328" s="32">
        <f t="shared" si="217"/>
        <v>-14.173038734035961</v>
      </c>
      <c r="AM328" s="31">
        <f t="shared" si="218"/>
        <v>-78.720770922076639</v>
      </c>
      <c r="AN328" s="31">
        <f t="shared" si="219"/>
        <v>5.8779292044121636</v>
      </c>
      <c r="AO328" s="31">
        <f t="shared" si="220"/>
        <v>-78.744791405593446</v>
      </c>
      <c r="AP328" s="30">
        <f t="shared" si="236"/>
        <v>23.609121289162623</v>
      </c>
      <c r="AQ328" s="30">
        <f t="shared" si="237"/>
        <v>-29.542425094393248</v>
      </c>
      <c r="AR328" s="31">
        <f t="shared" si="221"/>
        <v>-32.964229851445111</v>
      </c>
      <c r="AS328" s="33">
        <f t="shared" si="222"/>
        <v>-245.91185726764857</v>
      </c>
      <c r="AT328" s="31">
        <f t="shared" si="223"/>
        <v>1.3128791449373914E-7</v>
      </c>
      <c r="AU328" s="31">
        <f t="shared" si="224"/>
        <v>9.9619154784351023E-3</v>
      </c>
      <c r="AV328" s="32">
        <f t="shared" si="225"/>
        <v>-1.458757445216738E-10</v>
      </c>
      <c r="AW328" s="31">
        <f t="shared" si="226"/>
        <v>-3.3206385262356659E-4</v>
      </c>
      <c r="AX328" s="34">
        <f t="shared" si="227"/>
        <v>1.3114203874921748E-7</v>
      </c>
      <c r="AY328" s="35">
        <f t="shared" si="228"/>
        <v>9.6298516258115363E-3</v>
      </c>
      <c r="AZ328" s="10">
        <f t="shared" si="229"/>
        <v>-32.964229720303074</v>
      </c>
      <c r="BA328" s="10">
        <f t="shared" si="230"/>
        <v>-245.90222741602275</v>
      </c>
      <c r="BB328" s="10">
        <f t="shared" si="231"/>
        <v>-65.902227416022754</v>
      </c>
      <c r="BC328" s="37"/>
      <c r="BD328" s="46">
        <f t="shared" si="232"/>
        <v>-33</v>
      </c>
      <c r="BE328" s="46">
        <f t="shared" si="233"/>
        <v>-246</v>
      </c>
      <c r="BF328" s="46">
        <f t="shared" si="234"/>
        <v>-66</v>
      </c>
    </row>
    <row r="329" spans="22:58" x14ac:dyDescent="0.3">
      <c r="V329" s="29">
        <v>4.2500000000000204</v>
      </c>
      <c r="W329" s="38">
        <f t="shared" si="204"/>
        <v>177827.94100390084</v>
      </c>
      <c r="X329" s="30">
        <f t="shared" si="238"/>
        <v>3.5218251811136261</v>
      </c>
      <c r="Y329" s="31">
        <f t="shared" si="205"/>
        <v>-51.333908109147117</v>
      </c>
      <c r="Z329" s="31">
        <f t="shared" si="206"/>
        <v>-89.844608320959509</v>
      </c>
      <c r="AA329" s="31">
        <f t="shared" si="207"/>
        <v>14.890962293124803</v>
      </c>
      <c r="AB329" s="31">
        <f t="shared" si="208"/>
        <v>-79.625908775537681</v>
      </c>
      <c r="AC329" s="31">
        <f t="shared" si="209"/>
        <v>5.9003378183548269E-3</v>
      </c>
      <c r="AD329" s="31">
        <f t="shared" si="210"/>
        <v>2.1116393427290676</v>
      </c>
      <c r="AE329" s="31">
        <f t="shared" si="211"/>
        <v>-32.915220297090336</v>
      </c>
      <c r="AF329" s="31">
        <f t="shared" si="212"/>
        <v>-167.35887775376813</v>
      </c>
      <c r="AG329" s="31">
        <f t="shared" si="235"/>
        <v>92.110410468749379</v>
      </c>
      <c r="AH329" s="31">
        <f t="shared" si="213"/>
        <v>-139.80809334181177</v>
      </c>
      <c r="AI329" s="31">
        <f t="shared" si="214"/>
        <v>-89.99999414242356</v>
      </c>
      <c r="AJ329" s="31">
        <f t="shared" si="215"/>
        <v>67.748650777138636</v>
      </c>
      <c r="AK329" s="31">
        <f t="shared" si="216"/>
        <v>89.976520431803635</v>
      </c>
      <c r="AL329" s="32">
        <f t="shared" si="217"/>
        <v>-14.365554650119371</v>
      </c>
      <c r="AM329" s="31">
        <f t="shared" si="218"/>
        <v>-78.971151925732514</v>
      </c>
      <c r="AN329" s="31">
        <f t="shared" si="219"/>
        <v>5.6854132539568738</v>
      </c>
      <c r="AO329" s="31">
        <f t="shared" si="220"/>
        <v>-78.994625636352438</v>
      </c>
      <c r="AP329" s="30">
        <f t="shared" si="236"/>
        <v>23.609121289162623</v>
      </c>
      <c r="AQ329" s="30">
        <f t="shared" si="237"/>
        <v>-29.542425094393248</v>
      </c>
      <c r="AR329" s="31">
        <f t="shared" si="221"/>
        <v>-33.163110848364084</v>
      </c>
      <c r="AS329" s="33">
        <f t="shared" si="222"/>
        <v>-246.35350339012058</v>
      </c>
      <c r="AT329" s="31">
        <f t="shared" si="223"/>
        <v>1.3747532486434812E-7</v>
      </c>
      <c r="AU329" s="31">
        <f t="shared" si="224"/>
        <v>1.0193958293934709E-2</v>
      </c>
      <c r="AV329" s="32">
        <f t="shared" si="225"/>
        <v>-1.5274947070338381E-10</v>
      </c>
      <c r="AW329" s="31">
        <f t="shared" si="226"/>
        <v>-3.397986133792661E-4</v>
      </c>
      <c r="AX329" s="34">
        <f t="shared" si="227"/>
        <v>1.3732257539364473E-7</v>
      </c>
      <c r="AY329" s="35">
        <f t="shared" si="228"/>
        <v>9.8541596805554431E-3</v>
      </c>
      <c r="AZ329" s="10">
        <f t="shared" si="229"/>
        <v>-33.163110711041512</v>
      </c>
      <c r="BA329" s="10">
        <f t="shared" si="230"/>
        <v>-246.34364923044004</v>
      </c>
      <c r="BB329" s="10">
        <f t="shared" si="231"/>
        <v>-66.343649230440036</v>
      </c>
      <c r="BC329" s="37"/>
      <c r="BD329" s="46">
        <f t="shared" si="232"/>
        <v>-33</v>
      </c>
      <c r="BE329" s="46">
        <f t="shared" si="233"/>
        <v>-246</v>
      </c>
      <c r="BF329" s="46">
        <f t="shared" si="234"/>
        <v>-66</v>
      </c>
    </row>
    <row r="330" spans="22:58" x14ac:dyDescent="0.3">
      <c r="V330" s="29">
        <v>4.2600000000000202</v>
      </c>
      <c r="W330" s="36">
        <f t="shared" si="204"/>
        <v>181970.0858610071</v>
      </c>
      <c r="X330" s="30">
        <f t="shared" si="238"/>
        <v>3.5218251811136261</v>
      </c>
      <c r="Y330" s="31">
        <f t="shared" si="205"/>
        <v>-51.533906671416133</v>
      </c>
      <c r="Z330" s="31">
        <f t="shared" si="206"/>
        <v>-89.848145450657654</v>
      </c>
      <c r="AA330" s="31">
        <f t="shared" si="207"/>
        <v>15.08461937289689</v>
      </c>
      <c r="AB330" s="31">
        <f t="shared" si="208"/>
        <v>-79.857093984968159</v>
      </c>
      <c r="AC330" s="31">
        <f t="shared" si="209"/>
        <v>6.1782144719919104E-3</v>
      </c>
      <c r="AD330" s="31">
        <f t="shared" si="210"/>
        <v>2.1607796478806609</v>
      </c>
      <c r="AE330" s="31">
        <f t="shared" si="211"/>
        <v>-32.921283902933624</v>
      </c>
      <c r="AF330" s="31">
        <f t="shared" si="212"/>
        <v>-167.54445978774513</v>
      </c>
      <c r="AG330" s="31">
        <f t="shared" si="235"/>
        <v>92.110410468749379</v>
      </c>
      <c r="AH330" s="31">
        <f t="shared" si="213"/>
        <v>-140.00809334181179</v>
      </c>
      <c r="AI330" s="31">
        <f t="shared" si="214"/>
        <v>-89.999994275758283</v>
      </c>
      <c r="AJ330" s="31">
        <f t="shared" si="215"/>
        <v>67.948650744313738</v>
      </c>
      <c r="AK330" s="31">
        <f t="shared" si="216"/>
        <v>89.977054891968734</v>
      </c>
      <c r="AL330" s="32">
        <f t="shared" si="217"/>
        <v>-14.558395345814215</v>
      </c>
      <c r="AM330" s="31">
        <f t="shared" si="218"/>
        <v>-79.21624638170131</v>
      </c>
      <c r="AN330" s="31">
        <f t="shared" si="219"/>
        <v>5.4925725254371152</v>
      </c>
      <c r="AO330" s="31">
        <f t="shared" si="220"/>
        <v>-79.239185765490859</v>
      </c>
      <c r="AP330" s="30">
        <f t="shared" si="236"/>
        <v>23.609121289162623</v>
      </c>
      <c r="AQ330" s="30">
        <f t="shared" si="237"/>
        <v>-29.542425094393248</v>
      </c>
      <c r="AR330" s="31">
        <f t="shared" si="221"/>
        <v>-33.362015182727134</v>
      </c>
      <c r="AS330" s="33">
        <f t="shared" si="222"/>
        <v>-246.783645553236</v>
      </c>
      <c r="AT330" s="31">
        <f t="shared" si="223"/>
        <v>1.439543362796777E-7</v>
      </c>
      <c r="AU330" s="31">
        <f t="shared" si="224"/>
        <v>1.0431406080598305E-2</v>
      </c>
      <c r="AV330" s="32">
        <f t="shared" si="225"/>
        <v>-1.5994913956880023E-10</v>
      </c>
      <c r="AW330" s="31">
        <f t="shared" si="226"/>
        <v>-3.4771353985752818E-4</v>
      </c>
      <c r="AX330" s="34">
        <f t="shared" si="227"/>
        <v>1.4379438714010891E-7</v>
      </c>
      <c r="AY330" s="35">
        <f t="shared" si="228"/>
        <v>1.0083692540740777E-2</v>
      </c>
      <c r="AZ330" s="10">
        <f t="shared" si="229"/>
        <v>-33.362015038932746</v>
      </c>
      <c r="BA330" s="10">
        <f t="shared" si="230"/>
        <v>-246.77356186069525</v>
      </c>
      <c r="BB330" s="10">
        <f t="shared" si="231"/>
        <v>-66.773561860695253</v>
      </c>
      <c r="BC330" s="48"/>
      <c r="BD330" s="46">
        <f t="shared" si="232"/>
        <v>-33</v>
      </c>
      <c r="BE330" s="46">
        <f t="shared" si="233"/>
        <v>-247</v>
      </c>
      <c r="BF330" s="46">
        <f t="shared" si="234"/>
        <v>-67</v>
      </c>
    </row>
    <row r="331" spans="22:58" x14ac:dyDescent="0.3">
      <c r="V331" s="29">
        <v>4.27000000000002</v>
      </c>
      <c r="W331" s="38">
        <f t="shared" si="204"/>
        <v>186208.71366629537</v>
      </c>
      <c r="X331" s="30">
        <f t="shared" si="238"/>
        <v>3.5218251811136261</v>
      </c>
      <c r="Y331" s="31">
        <f t="shared" si="205"/>
        <v>-51.733905298393239</v>
      </c>
      <c r="Z331" s="31">
        <f t="shared" si="206"/>
        <v>-89.851602066572497</v>
      </c>
      <c r="AA331" s="31">
        <f t="shared" si="207"/>
        <v>15.278553270962282</v>
      </c>
      <c r="AB331" s="31">
        <f t="shared" si="208"/>
        <v>-80.083339743940542</v>
      </c>
      <c r="AC331" s="31">
        <f t="shared" si="209"/>
        <v>6.4691679939684948E-3</v>
      </c>
      <c r="AD331" s="31">
        <f t="shared" si="210"/>
        <v>2.2110612850688418</v>
      </c>
      <c r="AE331" s="31">
        <f t="shared" si="211"/>
        <v>-32.927057678323358</v>
      </c>
      <c r="AF331" s="31">
        <f t="shared" si="212"/>
        <v>-167.7238805254442</v>
      </c>
      <c r="AG331" s="31">
        <f t="shared" si="235"/>
        <v>92.110410468749379</v>
      </c>
      <c r="AH331" s="31">
        <f t="shared" si="213"/>
        <v>-140.20809334181175</v>
      </c>
      <c r="AI331" s="31">
        <f t="shared" si="214"/>
        <v>-89.999994406057922</v>
      </c>
      <c r="AJ331" s="31">
        <f t="shared" si="215"/>
        <v>68.148650712966202</v>
      </c>
      <c r="AK331" s="31">
        <f t="shared" si="216"/>
        <v>89.977577186339047</v>
      </c>
      <c r="AL331" s="32">
        <f t="shared" si="217"/>
        <v>-14.751547228403414</v>
      </c>
      <c r="AM331" s="31">
        <f t="shared" si="218"/>
        <v>-79.456148345579379</v>
      </c>
      <c r="AN331" s="31">
        <f t="shared" si="219"/>
        <v>5.2994206115004197</v>
      </c>
      <c r="AO331" s="31">
        <f t="shared" si="220"/>
        <v>-79.478565565298254</v>
      </c>
      <c r="AP331" s="30">
        <f t="shared" si="236"/>
        <v>23.609121289162623</v>
      </c>
      <c r="AQ331" s="30">
        <f t="shared" si="237"/>
        <v>-29.542425094393248</v>
      </c>
      <c r="AR331" s="31">
        <f t="shared" si="221"/>
        <v>-33.560940872053564</v>
      </c>
      <c r="AS331" s="33">
        <f t="shared" si="222"/>
        <v>-247.20244609074246</v>
      </c>
      <c r="AT331" s="31">
        <f t="shared" si="223"/>
        <v>1.5073869619119992E-7</v>
      </c>
      <c r="AU331" s="31">
        <f t="shared" si="224"/>
        <v>1.067438473635272E-2</v>
      </c>
      <c r="AV331" s="32">
        <f t="shared" si="225"/>
        <v>-1.6748825170245593E-10</v>
      </c>
      <c r="AW331" s="31">
        <f t="shared" si="226"/>
        <v>-3.5581282865713673E-4</v>
      </c>
      <c r="AX331" s="34">
        <f t="shared" si="227"/>
        <v>1.5057120793949746E-7</v>
      </c>
      <c r="AY331" s="35">
        <f t="shared" si="228"/>
        <v>1.0318571907695584E-2</v>
      </c>
      <c r="AZ331" s="10">
        <f t="shared" si="229"/>
        <v>-33.560940721482353</v>
      </c>
      <c r="BA331" s="10">
        <f t="shared" si="230"/>
        <v>-247.19212751883475</v>
      </c>
      <c r="BB331" s="10">
        <f t="shared" si="231"/>
        <v>-67.192127518834752</v>
      </c>
      <c r="BC331" s="37"/>
      <c r="BD331" s="46">
        <f t="shared" si="232"/>
        <v>-34</v>
      </c>
      <c r="BE331" s="46">
        <f t="shared" si="233"/>
        <v>-247</v>
      </c>
      <c r="BF331" s="46">
        <f t="shared" si="234"/>
        <v>-67</v>
      </c>
    </row>
    <row r="332" spans="22:58" x14ac:dyDescent="0.3">
      <c r="V332" s="29">
        <v>4.2800000000000198</v>
      </c>
      <c r="W332" s="38">
        <f t="shared" si="204"/>
        <v>190546.07179633353</v>
      </c>
      <c r="X332" s="30">
        <f t="shared" si="238"/>
        <v>3.5218251811136261</v>
      </c>
      <c r="Y332" s="31">
        <f t="shared" si="205"/>
        <v>-51.933903987166168</v>
      </c>
      <c r="Z332" s="31">
        <f t="shared" si="206"/>
        <v>-89.854980001346846</v>
      </c>
      <c r="AA332" s="31">
        <f t="shared" si="207"/>
        <v>15.472752268335093</v>
      </c>
      <c r="AB332" s="31">
        <f t="shared" si="208"/>
        <v>-80.304737775051663</v>
      </c>
      <c r="AC332" s="31">
        <f t="shared" si="209"/>
        <v>6.7738128425217526E-3</v>
      </c>
      <c r="AD332" s="31">
        <f t="shared" si="210"/>
        <v>2.2625106043124643</v>
      </c>
      <c r="AE332" s="31">
        <f t="shared" si="211"/>
        <v>-32.932552724874924</v>
      </c>
      <c r="AF332" s="31">
        <f t="shared" si="212"/>
        <v>-167.89720717208604</v>
      </c>
      <c r="AG332" s="31">
        <f t="shared" si="235"/>
        <v>92.110410468749379</v>
      </c>
      <c r="AH332" s="31">
        <f t="shared" si="213"/>
        <v>-140.40809334181174</v>
      </c>
      <c r="AI332" s="31">
        <f t="shared" si="214"/>
        <v>-89.999994533391586</v>
      </c>
      <c r="AJ332" s="31">
        <f t="shared" si="215"/>
        <v>68.348650683029547</v>
      </c>
      <c r="AK332" s="31">
        <f t="shared" si="216"/>
        <v>89.978087591841614</v>
      </c>
      <c r="AL332" s="32">
        <f t="shared" si="217"/>
        <v>-14.944997231310222</v>
      </c>
      <c r="AM332" s="31">
        <f t="shared" si="218"/>
        <v>-79.690951353201925</v>
      </c>
      <c r="AN332" s="31">
        <f t="shared" si="219"/>
        <v>5.1059705786569687</v>
      </c>
      <c r="AO332" s="31">
        <f t="shared" si="220"/>
        <v>-79.712858294751896</v>
      </c>
      <c r="AP332" s="30">
        <f t="shared" si="236"/>
        <v>23.609121289162623</v>
      </c>
      <c r="AQ332" s="30">
        <f t="shared" si="237"/>
        <v>-29.542425094393248</v>
      </c>
      <c r="AR332" s="31">
        <f t="shared" si="221"/>
        <v>-33.759885951448581</v>
      </c>
      <c r="AS332" s="33">
        <f t="shared" si="222"/>
        <v>-247.61006546683794</v>
      </c>
      <c r="AT332" s="31">
        <f t="shared" si="223"/>
        <v>1.5784279043508398E-7</v>
      </c>
      <c r="AU332" s="31">
        <f t="shared" si="224"/>
        <v>1.0923023091662501E-2</v>
      </c>
      <c r="AV332" s="32">
        <f t="shared" si="225"/>
        <v>-1.7538030768888382E-10</v>
      </c>
      <c r="AW332" s="31">
        <f t="shared" si="226"/>
        <v>-3.6410077412822015E-4</v>
      </c>
      <c r="AX332" s="34">
        <f t="shared" si="227"/>
        <v>1.5766741012739509E-7</v>
      </c>
      <c r="AY332" s="35">
        <f t="shared" si="228"/>
        <v>1.055892231753428E-2</v>
      </c>
      <c r="AZ332" s="10">
        <f t="shared" si="229"/>
        <v>-33.759885793781173</v>
      </c>
      <c r="BA332" s="10">
        <f t="shared" si="230"/>
        <v>-247.59950654452041</v>
      </c>
      <c r="BB332" s="10">
        <f t="shared" si="231"/>
        <v>-67.599506544520409</v>
      </c>
      <c r="BC332" s="37"/>
      <c r="BD332" s="46">
        <f t="shared" si="232"/>
        <v>-34</v>
      </c>
      <c r="BE332" s="46">
        <f t="shared" si="233"/>
        <v>-248</v>
      </c>
      <c r="BF332" s="46">
        <f t="shared" si="234"/>
        <v>-68</v>
      </c>
    </row>
    <row r="333" spans="22:58" x14ac:dyDescent="0.3">
      <c r="V333" s="29">
        <v>4.2900000000000196</v>
      </c>
      <c r="W333" s="36">
        <f t="shared" si="204"/>
        <v>194984.45997581352</v>
      </c>
      <c r="X333" s="30">
        <f t="shared" si="238"/>
        <v>3.5218251811136261</v>
      </c>
      <c r="Y333" s="31">
        <f t="shared" si="205"/>
        <v>-52.133902734953665</v>
      </c>
      <c r="Z333" s="31">
        <f t="shared" si="206"/>
        <v>-89.858281045912435</v>
      </c>
      <c r="AA333" s="31">
        <f t="shared" si="207"/>
        <v>15.667205111142078</v>
      </c>
      <c r="AB333" s="31">
        <f t="shared" si="208"/>
        <v>-80.521379006885851</v>
      </c>
      <c r="AC333" s="31">
        <f t="shared" si="209"/>
        <v>7.0927922577417478E-3</v>
      </c>
      <c r="AD333" s="31">
        <f t="shared" si="210"/>
        <v>2.3151545526503297</v>
      </c>
      <c r="AE333" s="31">
        <f t="shared" si="211"/>
        <v>-32.937779650440213</v>
      </c>
      <c r="AF333" s="31">
        <f t="shared" si="212"/>
        <v>-168.06450550014793</v>
      </c>
      <c r="AG333" s="31">
        <f t="shared" si="235"/>
        <v>92.110410468749379</v>
      </c>
      <c r="AH333" s="31">
        <f t="shared" si="213"/>
        <v>-140.60809334181175</v>
      </c>
      <c r="AI333" s="31">
        <f t="shared" si="214"/>
        <v>-89.99999465782679</v>
      </c>
      <c r="AJ333" s="31">
        <f t="shared" si="215"/>
        <v>68.548650654440252</v>
      </c>
      <c r="AK333" s="31">
        <f t="shared" si="216"/>
        <v>89.978586379099866</v>
      </c>
      <c r="AL333" s="32">
        <f t="shared" si="217"/>
        <v>-15.138732797392384</v>
      </c>
      <c r="AM333" s="31">
        <f t="shared" si="218"/>
        <v>-79.920748337931727</v>
      </c>
      <c r="AN333" s="31">
        <f t="shared" si="219"/>
        <v>4.9122349839854937</v>
      </c>
      <c r="AO333" s="31">
        <f t="shared" si="220"/>
        <v>-79.94215661665865</v>
      </c>
      <c r="AP333" s="30">
        <f t="shared" si="236"/>
        <v>23.609121289162623</v>
      </c>
      <c r="AQ333" s="30">
        <f t="shared" si="237"/>
        <v>-29.542425094393248</v>
      </c>
      <c r="AR333" s="31">
        <f t="shared" si="221"/>
        <v>-33.958848471685343</v>
      </c>
      <c r="AS333" s="33">
        <f t="shared" si="222"/>
        <v>-248.00666211680658</v>
      </c>
      <c r="AT333" s="31">
        <f t="shared" si="223"/>
        <v>1.652816933772156E-7</v>
      </c>
      <c r="AU333" s="31">
        <f t="shared" si="224"/>
        <v>1.117745297783725E-2</v>
      </c>
      <c r="AV333" s="32">
        <f t="shared" si="225"/>
        <v>-1.8364652273234942E-10</v>
      </c>
      <c r="AW333" s="31">
        <f t="shared" si="226"/>
        <v>-3.7258177064916891E-4</v>
      </c>
      <c r="AX333" s="34">
        <f t="shared" si="227"/>
        <v>1.6509804685448326E-7</v>
      </c>
      <c r="AY333" s="35">
        <f t="shared" si="228"/>
        <v>1.080487120718808E-2</v>
      </c>
      <c r="AZ333" s="10">
        <f t="shared" si="229"/>
        <v>-33.958848306587299</v>
      </c>
      <c r="BA333" s="10">
        <f t="shared" si="230"/>
        <v>-247.99585724559938</v>
      </c>
      <c r="BB333" s="10">
        <f t="shared" si="231"/>
        <v>-67.995857245599382</v>
      </c>
      <c r="BC333" s="48"/>
      <c r="BD333" s="46">
        <f t="shared" si="232"/>
        <v>-34</v>
      </c>
      <c r="BE333" s="46">
        <f t="shared" si="233"/>
        <v>-248</v>
      </c>
      <c r="BF333" s="46">
        <f t="shared" si="234"/>
        <v>-68</v>
      </c>
    </row>
    <row r="334" spans="22:58" x14ac:dyDescent="0.3">
      <c r="V334" s="29">
        <v>4.3000000000000203</v>
      </c>
      <c r="W334" s="38">
        <f t="shared" si="204"/>
        <v>199526.2314968975</v>
      </c>
      <c r="X334" s="30">
        <f t="shared" si="238"/>
        <v>3.5218251811136261</v>
      </c>
      <c r="Y334" s="31">
        <f t="shared" si="205"/>
        <v>-52.333901539099685</v>
      </c>
      <c r="Z334" s="31">
        <f t="shared" si="206"/>
        <v>-89.861506950439079</v>
      </c>
      <c r="AA334" s="31">
        <f t="shared" si="207"/>
        <v>15.861900994828504</v>
      </c>
      <c r="AB334" s="31">
        <f t="shared" si="208"/>
        <v>-80.73335351492554</v>
      </c>
      <c r="AC334" s="31">
        <f t="shared" si="209"/>
        <v>7.4267796010150933E-3</v>
      </c>
      <c r="AD334" s="31">
        <f t="shared" si="210"/>
        <v>2.3690206868565973</v>
      </c>
      <c r="AE334" s="31">
        <f t="shared" si="211"/>
        <v>-32.942748583556543</v>
      </c>
      <c r="AF334" s="31">
        <f t="shared" si="212"/>
        <v>-168.225839778508</v>
      </c>
      <c r="AG334" s="31">
        <f t="shared" si="235"/>
        <v>92.110410468749379</v>
      </c>
      <c r="AH334" s="31">
        <f t="shared" si="213"/>
        <v>-140.80809334181174</v>
      </c>
      <c r="AI334" s="31">
        <f t="shared" si="214"/>
        <v>-89.9999947794295</v>
      </c>
      <c r="AJ334" s="31">
        <f t="shared" si="215"/>
        <v>68.748650627137721</v>
      </c>
      <c r="AK334" s="31">
        <f t="shared" si="216"/>
        <v>89.979073812577084</v>
      </c>
      <c r="AL334" s="32">
        <f t="shared" si="217"/>
        <v>-15.332741862442917</v>
      </c>
      <c r="AM334" s="31">
        <f t="shared" si="218"/>
        <v>-80.145631554767405</v>
      </c>
      <c r="AN334" s="31">
        <f t="shared" si="219"/>
        <v>4.7182258916324411</v>
      </c>
      <c r="AO334" s="31">
        <f t="shared" si="220"/>
        <v>-80.16655252161982</v>
      </c>
      <c r="AP334" s="30">
        <f t="shared" si="236"/>
        <v>23.609121289162623</v>
      </c>
      <c r="AQ334" s="30">
        <f t="shared" si="237"/>
        <v>-29.542425094393248</v>
      </c>
      <c r="AR334" s="31">
        <f t="shared" si="221"/>
        <v>-34.15782649715473</v>
      </c>
      <c r="AS334" s="33">
        <f t="shared" si="222"/>
        <v>-248.39239230012782</v>
      </c>
      <c r="AT334" s="31">
        <f t="shared" si="223"/>
        <v>1.7307117948511818E-7</v>
      </c>
      <c r="AU334" s="31">
        <f t="shared" si="224"/>
        <v>1.1437809296930258E-2</v>
      </c>
      <c r="AV334" s="32">
        <f t="shared" si="225"/>
        <v>-1.9230232607231904E-10</v>
      </c>
      <c r="AW334" s="31">
        <f t="shared" si="226"/>
        <v>-3.8126031495659717E-4</v>
      </c>
      <c r="AX334" s="34">
        <f t="shared" si="227"/>
        <v>1.7287887715904587E-7</v>
      </c>
      <c r="AY334" s="35">
        <f t="shared" si="228"/>
        <v>1.1056548981973661E-2</v>
      </c>
      <c r="AZ334" s="10">
        <f t="shared" si="229"/>
        <v>-34.157826324275852</v>
      </c>
      <c r="BA334" s="10">
        <f t="shared" si="230"/>
        <v>-248.38133575114585</v>
      </c>
      <c r="BB334" s="10">
        <f t="shared" si="231"/>
        <v>-68.381335751145855</v>
      </c>
      <c r="BC334" s="37"/>
      <c r="BD334" s="46">
        <f t="shared" si="232"/>
        <v>-34</v>
      </c>
      <c r="BE334" s="46">
        <f t="shared" si="233"/>
        <v>-248</v>
      </c>
      <c r="BF334" s="46">
        <f t="shared" si="234"/>
        <v>-68</v>
      </c>
    </row>
    <row r="335" spans="22:58" x14ac:dyDescent="0.3">
      <c r="V335" s="29">
        <v>4.31000000000002</v>
      </c>
      <c r="W335" s="38">
        <f t="shared" si="204"/>
        <v>204173.79446696263</v>
      </c>
      <c r="X335" s="30">
        <f t="shared" si="238"/>
        <v>3.5218251811136261</v>
      </c>
      <c r="Y335" s="31">
        <f t="shared" si="205"/>
        <v>-52.533900397067683</v>
      </c>
      <c r="Z335" s="31">
        <f t="shared" si="206"/>
        <v>-89.864659425262218</v>
      </c>
      <c r="AA335" s="31">
        <f t="shared" si="207"/>
        <v>16.056829548664894</v>
      </c>
      <c r="AB335" s="31">
        <f t="shared" si="208"/>
        <v>-80.940750468020624</v>
      </c>
      <c r="AC335" s="31">
        <f t="shared" si="209"/>
        <v>7.7764797560047633E-3</v>
      </c>
      <c r="AD335" s="31">
        <f t="shared" si="210"/>
        <v>2.4241371863679917</v>
      </c>
      <c r="AE335" s="31">
        <f t="shared" si="211"/>
        <v>-32.947469187533159</v>
      </c>
      <c r="AF335" s="31">
        <f t="shared" si="212"/>
        <v>-168.38127270691484</v>
      </c>
      <c r="AG335" s="31">
        <f t="shared" si="235"/>
        <v>92.110410468749379</v>
      </c>
      <c r="AH335" s="31">
        <f t="shared" si="213"/>
        <v>-141.00809334181176</v>
      </c>
      <c r="AI335" s="31">
        <f t="shared" si="214"/>
        <v>-89.999994898264191</v>
      </c>
      <c r="AJ335" s="31">
        <f t="shared" si="215"/>
        <v>68.948650601063974</v>
      </c>
      <c r="AK335" s="31">
        <f t="shared" si="216"/>
        <v>89.979550150716719</v>
      </c>
      <c r="AL335" s="32">
        <f t="shared" si="217"/>
        <v>-15.52701283892773</v>
      </c>
      <c r="AM335" s="31">
        <f t="shared" si="218"/>
        <v>-80.365692510919217</v>
      </c>
      <c r="AN335" s="31">
        <f t="shared" si="219"/>
        <v>4.523954889073865</v>
      </c>
      <c r="AO335" s="31">
        <f t="shared" si="220"/>
        <v>-80.38613725846669</v>
      </c>
      <c r="AP335" s="30">
        <f t="shared" si="236"/>
        <v>23.609121289162623</v>
      </c>
      <c r="AQ335" s="30">
        <f t="shared" si="237"/>
        <v>-29.542425094393248</v>
      </c>
      <c r="AR335" s="31">
        <f t="shared" si="221"/>
        <v>-34.356818103689918</v>
      </c>
      <c r="AS335" s="33">
        <f t="shared" si="222"/>
        <v>-248.76740996538155</v>
      </c>
      <c r="AT335" s="31">
        <f t="shared" si="223"/>
        <v>1.8122777347297058E-7</v>
      </c>
      <c r="AU335" s="31">
        <f t="shared" si="224"/>
        <v>1.1704230093265053E-2</v>
      </c>
      <c r="AV335" s="32">
        <f t="shared" si="225"/>
        <v>-2.0136314694825908E-10</v>
      </c>
      <c r="AW335" s="31">
        <f t="shared" si="226"/>
        <v>-3.901410085295675E-4</v>
      </c>
      <c r="AX335" s="34">
        <f t="shared" si="227"/>
        <v>1.8102641032602232E-7</v>
      </c>
      <c r="AY335" s="35">
        <f t="shared" si="228"/>
        <v>1.1314089084735485E-2</v>
      </c>
      <c r="AZ335" s="10">
        <f t="shared" si="229"/>
        <v>-34.35681792266351</v>
      </c>
      <c r="BA335" s="10">
        <f t="shared" si="230"/>
        <v>-248.7560958762968</v>
      </c>
      <c r="BB335" s="10">
        <f t="shared" si="231"/>
        <v>-68.756095876296797</v>
      </c>
      <c r="BC335" s="37"/>
      <c r="BD335" s="46">
        <f t="shared" si="232"/>
        <v>-34</v>
      </c>
      <c r="BE335" s="46">
        <f t="shared" si="233"/>
        <v>-249</v>
      </c>
      <c r="BF335" s="46">
        <f t="shared" si="234"/>
        <v>-69</v>
      </c>
    </row>
    <row r="336" spans="22:58" x14ac:dyDescent="0.3">
      <c r="V336" s="29">
        <v>4.3200000000000198</v>
      </c>
      <c r="W336" s="36">
        <f t="shared" si="204"/>
        <v>208929.61308541353</v>
      </c>
      <c r="X336" s="30">
        <f t="shared" si="238"/>
        <v>3.5218251811136261</v>
      </c>
      <c r="Y336" s="31">
        <f t="shared" si="205"/>
        <v>-52.733899306435283</v>
      </c>
      <c r="Z336" s="31">
        <f t="shared" si="206"/>
        <v>-89.867740141789326</v>
      </c>
      <c r="AA336" s="31">
        <f t="shared" si="207"/>
        <v>16.251980820572371</v>
      </c>
      <c r="AB336" s="31">
        <f t="shared" si="208"/>
        <v>-81.143658080102469</v>
      </c>
      <c r="AC336" s="31">
        <f t="shared" si="209"/>
        <v>8.1426305938331837E-3</v>
      </c>
      <c r="AD336" s="31">
        <f t="shared" si="210"/>
        <v>2.4805328664219237</v>
      </c>
      <c r="AE336" s="31">
        <f t="shared" si="211"/>
        <v>-32.951950674155455</v>
      </c>
      <c r="AF336" s="31">
        <f t="shared" si="212"/>
        <v>-168.53086535546987</v>
      </c>
      <c r="AG336" s="31">
        <f t="shared" si="235"/>
        <v>92.110410468749379</v>
      </c>
      <c r="AH336" s="31">
        <f t="shared" si="213"/>
        <v>-141.20809334181172</v>
      </c>
      <c r="AI336" s="31">
        <f t="shared" si="214"/>
        <v>-89.999995014393875</v>
      </c>
      <c r="AJ336" s="31">
        <f t="shared" si="215"/>
        <v>69.148650576163732</v>
      </c>
      <c r="AK336" s="31">
        <f t="shared" si="216"/>
        <v>89.980015646079238</v>
      </c>
      <c r="AL336" s="32">
        <f t="shared" si="217"/>
        <v>-15.721534599987004</v>
      </c>
      <c r="AM336" s="31">
        <f t="shared" si="218"/>
        <v>-80.58102190251104</v>
      </c>
      <c r="AN336" s="31">
        <f t="shared" si="219"/>
        <v>4.329433103114388</v>
      </c>
      <c r="AO336" s="31">
        <f t="shared" si="220"/>
        <v>-80.601001270825677</v>
      </c>
      <c r="AP336" s="30">
        <f t="shared" si="236"/>
        <v>23.609121289162623</v>
      </c>
      <c r="AQ336" s="30">
        <f t="shared" si="237"/>
        <v>-29.542425094393248</v>
      </c>
      <c r="AR336" s="31">
        <f t="shared" si="221"/>
        <v>-34.555821376271695</v>
      </c>
      <c r="AS336" s="33">
        <f t="shared" si="222"/>
        <v>-249.13186662629556</v>
      </c>
      <c r="AT336" s="31">
        <f t="shared" si="223"/>
        <v>1.8976877344545577E-7</v>
      </c>
      <c r="AU336" s="31">
        <f t="shared" si="224"/>
        <v>1.1976856626628245E-2</v>
      </c>
      <c r="AV336" s="32">
        <f t="shared" si="225"/>
        <v>-2.1085405787430172E-10</v>
      </c>
      <c r="AW336" s="31">
        <f t="shared" si="226"/>
        <v>-3.9922856002936089E-4</v>
      </c>
      <c r="AX336" s="34">
        <f t="shared" si="227"/>
        <v>1.8955791938758148E-7</v>
      </c>
      <c r="AY336" s="35">
        <f t="shared" si="228"/>
        <v>1.1577628066598884E-2</v>
      </c>
      <c r="AZ336" s="10">
        <f t="shared" si="229"/>
        <v>-34.555821186713779</v>
      </c>
      <c r="BA336" s="10">
        <f t="shared" si="230"/>
        <v>-249.12028899822897</v>
      </c>
      <c r="BB336" s="10">
        <f t="shared" si="231"/>
        <v>-69.120288998228972</v>
      </c>
      <c r="BC336" s="48"/>
      <c r="BD336" s="46">
        <f t="shared" si="232"/>
        <v>-35</v>
      </c>
      <c r="BE336" s="46">
        <f t="shared" si="233"/>
        <v>-249</v>
      </c>
      <c r="BF336" s="46">
        <f t="shared" si="234"/>
        <v>-69</v>
      </c>
    </row>
    <row r="337" spans="22:58" x14ac:dyDescent="0.3">
      <c r="V337" s="29">
        <v>4.3300000000000196</v>
      </c>
      <c r="W337" s="38">
        <f t="shared" si="204"/>
        <v>213796.20895023298</v>
      </c>
      <c r="X337" s="30">
        <f t="shared" si="238"/>
        <v>3.5218251811136261</v>
      </c>
      <c r="Y337" s="31">
        <f t="shared" si="205"/>
        <v>-52.933898264889194</v>
      </c>
      <c r="Z337" s="31">
        <f t="shared" si="206"/>
        <v>-89.870750733385776</v>
      </c>
      <c r="AA337" s="31">
        <f t="shared" si="207"/>
        <v>16.447345262280809</v>
      </c>
      <c r="AB337" s="31">
        <f t="shared" si="208"/>
        <v>-81.342163566837527</v>
      </c>
      <c r="AC337" s="31">
        <f t="shared" si="209"/>
        <v>8.5260045053911215E-3</v>
      </c>
      <c r="AD337" s="31">
        <f t="shared" si="210"/>
        <v>2.5382371914040163</v>
      </c>
      <c r="AE337" s="31">
        <f t="shared" si="211"/>
        <v>-32.95620181698937</v>
      </c>
      <c r="AF337" s="31">
        <f t="shared" si="212"/>
        <v>-168.67467710881928</v>
      </c>
      <c r="AG337" s="31">
        <f t="shared" si="235"/>
        <v>92.110410468749379</v>
      </c>
      <c r="AH337" s="31">
        <f t="shared" si="213"/>
        <v>-141.40809334181174</v>
      </c>
      <c r="AI337" s="31">
        <f t="shared" si="214"/>
        <v>-89.999995127880126</v>
      </c>
      <c r="AJ337" s="31">
        <f t="shared" si="215"/>
        <v>69.3486505523842</v>
      </c>
      <c r="AK337" s="31">
        <f t="shared" si="216"/>
        <v>89.980470545476237</v>
      </c>
      <c r="AL337" s="32">
        <f t="shared" si="217"/>
        <v>-15.916296463723077</v>
      </c>
      <c r="AM337" s="31">
        <f t="shared" si="218"/>
        <v>-80.791709557074952</v>
      </c>
      <c r="AN337" s="31">
        <f t="shared" si="219"/>
        <v>4.1346712155987664</v>
      </c>
      <c r="AO337" s="31">
        <f t="shared" si="220"/>
        <v>-80.811234139478842</v>
      </c>
      <c r="AP337" s="30">
        <f t="shared" si="236"/>
        <v>23.609121289162623</v>
      </c>
      <c r="AQ337" s="30">
        <f t="shared" si="237"/>
        <v>-29.542425094393248</v>
      </c>
      <c r="AR337" s="31">
        <f t="shared" si="221"/>
        <v>-34.754834406621228</v>
      </c>
      <c r="AS337" s="33">
        <f t="shared" si="222"/>
        <v>-249.48591124829812</v>
      </c>
      <c r="AT337" s="31">
        <f t="shared" si="223"/>
        <v>1.9871230104277661E-7</v>
      </c>
      <c r="AU337" s="31">
        <f t="shared" si="224"/>
        <v>1.2255833447167087E-2</v>
      </c>
      <c r="AV337" s="32">
        <f t="shared" si="225"/>
        <v>-2.2079241674484685E-10</v>
      </c>
      <c r="AW337" s="31">
        <f t="shared" si="226"/>
        <v>-4.0852778779606975E-4</v>
      </c>
      <c r="AX337" s="34">
        <f t="shared" si="227"/>
        <v>1.9849150862603177E-7</v>
      </c>
      <c r="AY337" s="35">
        <f t="shared" si="228"/>
        <v>1.1847305659371017E-2</v>
      </c>
      <c r="AZ337" s="10">
        <f t="shared" si="229"/>
        <v>-34.754834208129722</v>
      </c>
      <c r="BA337" s="10">
        <f t="shared" si="230"/>
        <v>-249.47406394263876</v>
      </c>
      <c r="BB337" s="10">
        <f t="shared" si="231"/>
        <v>-69.474063942638765</v>
      </c>
      <c r="BC337" s="37"/>
      <c r="BD337" s="46">
        <f t="shared" si="232"/>
        <v>-35</v>
      </c>
      <c r="BE337" s="46">
        <f t="shared" si="233"/>
        <v>-249</v>
      </c>
      <c r="BF337" s="46">
        <f t="shared" si="234"/>
        <v>-69</v>
      </c>
    </row>
    <row r="338" spans="22:58" x14ac:dyDescent="0.3">
      <c r="V338" s="29">
        <v>4.3400000000000203</v>
      </c>
      <c r="W338" s="38">
        <f t="shared" si="204"/>
        <v>218776.16239496562</v>
      </c>
      <c r="X338" s="30">
        <f t="shared" si="238"/>
        <v>3.5218251811136261</v>
      </c>
      <c r="Y338" s="31">
        <f t="shared" si="205"/>
        <v>-53.133897270220189</v>
      </c>
      <c r="Z338" s="31">
        <f t="shared" si="206"/>
        <v>-89.873692796240576</v>
      </c>
      <c r="AA338" s="31">
        <f t="shared" si="207"/>
        <v>16.642913714831728</v>
      </c>
      <c r="AB338" s="31">
        <f t="shared" si="208"/>
        <v>-81.536353106928473</v>
      </c>
      <c r="AC338" s="31">
        <f t="shared" si="209"/>
        <v>8.9274100036944408E-3</v>
      </c>
      <c r="AD338" s="31">
        <f t="shared" si="210"/>
        <v>2.5972802884031441</v>
      </c>
      <c r="AE338" s="31">
        <f t="shared" si="211"/>
        <v>-32.96023096427114</v>
      </c>
      <c r="AF338" s="31">
        <f t="shared" si="212"/>
        <v>-168.81276561476591</v>
      </c>
      <c r="AG338" s="31">
        <f t="shared" si="235"/>
        <v>92.110410468749379</v>
      </c>
      <c r="AH338" s="31">
        <f t="shared" si="213"/>
        <v>-141.60809334181175</v>
      </c>
      <c r="AI338" s="31">
        <f t="shared" si="214"/>
        <v>-89.999995238783114</v>
      </c>
      <c r="AJ338" s="31">
        <f t="shared" si="215"/>
        <v>69.54865052967493</v>
      </c>
      <c r="AK338" s="31">
        <f t="shared" si="216"/>
        <v>89.980915090101149</v>
      </c>
      <c r="AL338" s="32">
        <f t="shared" si="217"/>
        <v>-16.111288177794496</v>
      </c>
      <c r="AM338" s="31">
        <f t="shared" si="218"/>
        <v>-80.997844381516089</v>
      </c>
      <c r="AN338" s="31">
        <f t="shared" si="219"/>
        <v>3.9396794788180607</v>
      </c>
      <c r="AO338" s="31">
        <f t="shared" si="220"/>
        <v>-81.016924530198054</v>
      </c>
      <c r="AP338" s="30">
        <f t="shared" si="236"/>
        <v>23.609121289162623</v>
      </c>
      <c r="AQ338" s="30">
        <f t="shared" si="237"/>
        <v>-29.542425094393248</v>
      </c>
      <c r="AR338" s="31">
        <f t="shared" si="221"/>
        <v>-34.953855290683705</v>
      </c>
      <c r="AS338" s="33">
        <f t="shared" si="222"/>
        <v>-249.82969014496396</v>
      </c>
      <c r="AT338" s="31">
        <f t="shared" si="223"/>
        <v>2.0807732265584752E-7</v>
      </c>
      <c r="AU338" s="31">
        <f t="shared" si="224"/>
        <v>1.2541308472031588E-2</v>
      </c>
      <c r="AV338" s="32">
        <f t="shared" si="225"/>
        <v>-2.3119751010922753E-10</v>
      </c>
      <c r="AW338" s="31">
        <f t="shared" si="226"/>
        <v>-4.1804362240334403E-4</v>
      </c>
      <c r="AX338" s="34">
        <f t="shared" si="227"/>
        <v>2.0784612514573829E-7</v>
      </c>
      <c r="AY338" s="35">
        <f t="shared" si="228"/>
        <v>1.2123264849628244E-2</v>
      </c>
      <c r="AZ338" s="10">
        <f t="shared" si="229"/>
        <v>-34.953855082837578</v>
      </c>
      <c r="BA338" s="10">
        <f t="shared" si="230"/>
        <v>-249.81756688011433</v>
      </c>
      <c r="BB338" s="10">
        <f t="shared" si="231"/>
        <v>-69.817566880114327</v>
      </c>
      <c r="BC338" s="37"/>
      <c r="BD338" s="46">
        <f t="shared" si="232"/>
        <v>-35</v>
      </c>
      <c r="BE338" s="46">
        <f t="shared" si="233"/>
        <v>-250</v>
      </c>
      <c r="BF338" s="46">
        <f t="shared" si="234"/>
        <v>-70</v>
      </c>
    </row>
    <row r="339" spans="22:58" x14ac:dyDescent="0.3">
      <c r="V339" s="29">
        <v>4.3500000000000298</v>
      </c>
      <c r="W339" s="36">
        <f t="shared" si="204"/>
        <v>223872.11385684973</v>
      </c>
      <c r="X339" s="30">
        <f t="shared" si="238"/>
        <v>3.5218251811136261</v>
      </c>
      <c r="Y339" s="31">
        <f t="shared" si="205"/>
        <v>-53.33389632031863</v>
      </c>
      <c r="Z339" s="31">
        <f t="shared" si="206"/>
        <v>-89.8765678902123</v>
      </c>
      <c r="AA339" s="31">
        <f t="shared" si="207"/>
        <v>16.838677394435564</v>
      </c>
      <c r="AB339" s="31">
        <f t="shared" si="208"/>
        <v>-81.726311807780746</v>
      </c>
      <c r="AC339" s="31">
        <f t="shared" si="209"/>
        <v>9.347693399426751E-3</v>
      </c>
      <c r="AD339" s="31">
        <f t="shared" si="210"/>
        <v>2.6576929609716715</v>
      </c>
      <c r="AE339" s="31">
        <f t="shared" si="211"/>
        <v>-32.964046051370012</v>
      </c>
      <c r="AF339" s="31">
        <f t="shared" si="212"/>
        <v>-168.94518673702137</v>
      </c>
      <c r="AG339" s="31">
        <f t="shared" si="235"/>
        <v>92.110410468749379</v>
      </c>
      <c r="AH339" s="31">
        <f t="shared" si="213"/>
        <v>-141.80809334181194</v>
      </c>
      <c r="AI339" s="31">
        <f t="shared" si="214"/>
        <v>-89.999995347161644</v>
      </c>
      <c r="AJ339" s="31">
        <f t="shared" si="215"/>
        <v>69.748650507987946</v>
      </c>
      <c r="AK339" s="31">
        <f t="shared" si="216"/>
        <v>89.981349515657215</v>
      </c>
      <c r="AL339" s="32">
        <f t="shared" si="217"/>
        <v>-16.306499904333084</v>
      </c>
      <c r="AM339" s="31">
        <f t="shared" si="218"/>
        <v>-81.199514315235788</v>
      </c>
      <c r="AN339" s="31">
        <f t="shared" si="219"/>
        <v>3.7444677305923015</v>
      </c>
      <c r="AO339" s="31">
        <f t="shared" si="220"/>
        <v>-81.218160146740217</v>
      </c>
      <c r="AP339" s="30">
        <f t="shared" si="236"/>
        <v>23.609121289162623</v>
      </c>
      <c r="AQ339" s="30">
        <f t="shared" si="237"/>
        <v>-29.542425094393248</v>
      </c>
      <c r="AR339" s="31">
        <f t="shared" si="221"/>
        <v>-35.152882126008336</v>
      </c>
      <c r="AS339" s="33">
        <f t="shared" si="222"/>
        <v>-250.16334688376159</v>
      </c>
      <c r="AT339" s="31">
        <f t="shared" si="223"/>
        <v>2.1788370342861797E-7</v>
      </c>
      <c r="AU339" s="31">
        <f t="shared" si="224"/>
        <v>1.2833433063802161E-2</v>
      </c>
      <c r="AV339" s="32">
        <f t="shared" si="225"/>
        <v>-2.4209248182664343E-10</v>
      </c>
      <c r="AW339" s="31">
        <f t="shared" si="226"/>
        <v>-4.2778110927265572E-4</v>
      </c>
      <c r="AX339" s="34">
        <f t="shared" si="227"/>
        <v>2.1764161094679133E-7</v>
      </c>
      <c r="AY339" s="35">
        <f t="shared" si="228"/>
        <v>1.2405651954529506E-2</v>
      </c>
      <c r="AZ339" s="10">
        <f t="shared" si="229"/>
        <v>-35.152881908366723</v>
      </c>
      <c r="BA339" s="10">
        <f t="shared" si="230"/>
        <v>-250.15094123180705</v>
      </c>
      <c r="BB339" s="10">
        <f t="shared" si="231"/>
        <v>-70.150941231807053</v>
      </c>
      <c r="BC339" s="48"/>
      <c r="BD339" s="46">
        <f t="shared" si="232"/>
        <v>-35</v>
      </c>
      <c r="BE339" s="46">
        <f t="shared" si="233"/>
        <v>-250</v>
      </c>
      <c r="BF339" s="46">
        <f t="shared" si="234"/>
        <v>-70</v>
      </c>
    </row>
    <row r="340" spans="22:58" x14ac:dyDescent="0.3">
      <c r="V340" s="29">
        <v>4.3600000000000296</v>
      </c>
      <c r="W340" s="38">
        <f t="shared" si="204"/>
        <v>229086.76527679298</v>
      </c>
      <c r="X340" s="30">
        <f t="shared" si="238"/>
        <v>3.5218251811136261</v>
      </c>
      <c r="Y340" s="31">
        <f t="shared" si="205"/>
        <v>-53.533895413169283</v>
      </c>
      <c r="Z340" s="31">
        <f t="shared" si="206"/>
        <v>-89.879377539655863</v>
      </c>
      <c r="AA340" s="31">
        <f t="shared" si="207"/>
        <v>17.03462787868942</v>
      </c>
      <c r="AB340" s="31">
        <f t="shared" si="208"/>
        <v>-81.912123675264155</v>
      </c>
      <c r="AC340" s="31">
        <f t="shared" si="209"/>
        <v>9.7877405528697791E-3</v>
      </c>
      <c r="AD340" s="31">
        <f t="shared" si="210"/>
        <v>2.7195067030875486</v>
      </c>
      <c r="AE340" s="31">
        <f t="shared" si="211"/>
        <v>-32.967654612813369</v>
      </c>
      <c r="AF340" s="31">
        <f t="shared" si="212"/>
        <v>-169.07199451183246</v>
      </c>
      <c r="AG340" s="31">
        <f t="shared" si="235"/>
        <v>92.110410468749379</v>
      </c>
      <c r="AH340" s="31">
        <f t="shared" si="213"/>
        <v>-142.00809334181193</v>
      </c>
      <c r="AI340" s="31">
        <f t="shared" si="214"/>
        <v>-89.999995453073169</v>
      </c>
      <c r="AJ340" s="31">
        <f t="shared" si="215"/>
        <v>69.948650487276822</v>
      </c>
      <c r="AK340" s="31">
        <f t="shared" si="216"/>
        <v>89.981774052482407</v>
      </c>
      <c r="AL340" s="32">
        <f t="shared" si="217"/>
        <v>-16.501922205196536</v>
      </c>
      <c r="AM340" s="31">
        <f t="shared" si="218"/>
        <v>-81.396806288111065</v>
      </c>
      <c r="AN340" s="31">
        <f t="shared" si="219"/>
        <v>3.5490454090177366</v>
      </c>
      <c r="AO340" s="31">
        <f t="shared" si="220"/>
        <v>-81.415027688701826</v>
      </c>
      <c r="AP340" s="30">
        <f t="shared" si="236"/>
        <v>23.609121289162623</v>
      </c>
      <c r="AQ340" s="30">
        <f t="shared" si="237"/>
        <v>-29.542425094393248</v>
      </c>
      <c r="AR340" s="31">
        <f t="shared" si="221"/>
        <v>-35.351913009026262</v>
      </c>
      <c r="AS340" s="33">
        <f t="shared" si="222"/>
        <v>-250.48702220053428</v>
      </c>
      <c r="AT340" s="31">
        <f t="shared" si="223"/>
        <v>2.2815224583115506E-7</v>
      </c>
      <c r="AU340" s="31">
        <f t="shared" si="224"/>
        <v>1.3132362110742717E-2</v>
      </c>
      <c r="AV340" s="32">
        <f t="shared" si="225"/>
        <v>-2.5350240441122743E-10</v>
      </c>
      <c r="AW340" s="31">
        <f t="shared" si="226"/>
        <v>-4.3774541134841184E-4</v>
      </c>
      <c r="AX340" s="34">
        <f t="shared" si="227"/>
        <v>2.2789874342674382E-7</v>
      </c>
      <c r="AY340" s="35">
        <f t="shared" si="228"/>
        <v>1.2694616699394305E-2</v>
      </c>
      <c r="AZ340" s="10">
        <f t="shared" si="229"/>
        <v>-35.351912781127517</v>
      </c>
      <c r="BA340" s="10">
        <f t="shared" si="230"/>
        <v>-250.47432758383488</v>
      </c>
      <c r="BB340" s="10">
        <f t="shared" si="231"/>
        <v>-70.474327583834878</v>
      </c>
      <c r="BC340" s="37"/>
      <c r="BD340" s="46">
        <f t="shared" si="232"/>
        <v>-35</v>
      </c>
      <c r="BE340" s="46">
        <f t="shared" si="233"/>
        <v>-250</v>
      </c>
      <c r="BF340" s="46">
        <f t="shared" si="234"/>
        <v>-70</v>
      </c>
    </row>
    <row r="341" spans="22:58" x14ac:dyDescent="0.3">
      <c r="V341" s="29">
        <v>4.3700000000000303</v>
      </c>
      <c r="W341" s="38">
        <f t="shared" si="204"/>
        <v>234422.88153200864</v>
      </c>
      <c r="X341" s="30">
        <f t="shared" si="238"/>
        <v>3.5218251811136261</v>
      </c>
      <c r="Y341" s="31">
        <f t="shared" si="205"/>
        <v>-53.733894546848227</v>
      </c>
      <c r="Z341" s="31">
        <f t="shared" si="206"/>
        <v>-89.882123234230505</v>
      </c>
      <c r="AA341" s="31">
        <f t="shared" si="207"/>
        <v>17.230757093163348</v>
      </c>
      <c r="AB341" s="31">
        <f t="shared" si="208"/>
        <v>-82.093871587313231</v>
      </c>
      <c r="AC341" s="31">
        <f t="shared" si="209"/>
        <v>1.0248478705579919E-2</v>
      </c>
      <c r="AD341" s="31">
        <f t="shared" si="210"/>
        <v>2.7827537133155795</v>
      </c>
      <c r="AE341" s="31">
        <f t="shared" si="211"/>
        <v>-32.971063793865675</v>
      </c>
      <c r="AF341" s="31">
        <f t="shared" si="212"/>
        <v>-169.19324110822816</v>
      </c>
      <c r="AG341" s="31">
        <f t="shared" si="235"/>
        <v>92.110410468749379</v>
      </c>
      <c r="AH341" s="31">
        <f t="shared" si="213"/>
        <v>-142.20809334181195</v>
      </c>
      <c r="AI341" s="31">
        <f t="shared" si="214"/>
        <v>-89.999995556573865</v>
      </c>
      <c r="AJ341" s="31">
        <f t="shared" si="215"/>
        <v>70.148650467497873</v>
      </c>
      <c r="AK341" s="31">
        <f t="shared" si="216"/>
        <v>89.982188925671579</v>
      </c>
      <c r="AL341" s="32">
        <f t="shared" si="217"/>
        <v>-16.697546027570567</v>
      </c>
      <c r="AM341" s="31">
        <f t="shared" si="218"/>
        <v>-81.589806183043322</v>
      </c>
      <c r="AN341" s="31">
        <f t="shared" si="219"/>
        <v>3.3534215668647391</v>
      </c>
      <c r="AO341" s="31">
        <f t="shared" si="220"/>
        <v>-81.607612813945607</v>
      </c>
      <c r="AP341" s="30">
        <f t="shared" si="236"/>
        <v>23.609121289162623</v>
      </c>
      <c r="AQ341" s="30">
        <f t="shared" si="237"/>
        <v>-29.542425094393248</v>
      </c>
      <c r="AR341" s="31">
        <f t="shared" si="221"/>
        <v>-35.550946032231565</v>
      </c>
      <c r="AS341" s="33">
        <f t="shared" si="222"/>
        <v>-250.80085392217376</v>
      </c>
      <c r="AT341" s="31">
        <f t="shared" si="223"/>
        <v>2.3890473016138022E-7</v>
      </c>
      <c r="AU341" s="31">
        <f t="shared" si="224"/>
        <v>1.3438254108925966E-2</v>
      </c>
      <c r="AV341" s="32">
        <f t="shared" si="225"/>
        <v>-2.654484930672464E-10</v>
      </c>
      <c r="AW341" s="31">
        <f t="shared" si="226"/>
        <v>-4.4794181183547605E-4</v>
      </c>
      <c r="AX341" s="34">
        <f t="shared" si="227"/>
        <v>2.3863928166831298E-7</v>
      </c>
      <c r="AY341" s="35">
        <f t="shared" si="228"/>
        <v>1.299031229709049E-2</v>
      </c>
      <c r="AZ341" s="10">
        <f t="shared" si="229"/>
        <v>-35.550945793592284</v>
      </c>
      <c r="BA341" s="10">
        <f t="shared" si="230"/>
        <v>-250.78786360987667</v>
      </c>
      <c r="BB341" s="10">
        <f t="shared" si="231"/>
        <v>-70.787863609876666</v>
      </c>
      <c r="BC341" s="37"/>
      <c r="BD341" s="46">
        <f t="shared" si="232"/>
        <v>-36</v>
      </c>
      <c r="BE341" s="46">
        <f t="shared" si="233"/>
        <v>-251</v>
      </c>
      <c r="BF341" s="46">
        <f t="shared" si="234"/>
        <v>-71</v>
      </c>
    </row>
    <row r="342" spans="22:58" x14ac:dyDescent="0.3">
      <c r="V342" s="29">
        <v>4.3800000000000301</v>
      </c>
      <c r="W342" s="36">
        <f t="shared" si="204"/>
        <v>239883.29190196586</v>
      </c>
      <c r="X342" s="30">
        <f t="shared" si="238"/>
        <v>3.5218251811136261</v>
      </c>
      <c r="Y342" s="31">
        <f t="shared" si="205"/>
        <v>-53.933893719517876</v>
      </c>
      <c r="Z342" s="31">
        <f t="shared" si="206"/>
        <v>-89.884806429689363</v>
      </c>
      <c r="AA342" s="31">
        <f t="shared" si="207"/>
        <v>17.427057298354548</v>
      </c>
      <c r="AB342" s="31">
        <f t="shared" si="208"/>
        <v>-82.271637271115551</v>
      </c>
      <c r="AC342" s="31">
        <f t="shared" si="209"/>
        <v>1.0730878395304712E-2</v>
      </c>
      <c r="AD342" s="31">
        <f t="shared" si="210"/>
        <v>2.8474669091623781</v>
      </c>
      <c r="AE342" s="31">
        <f t="shared" si="211"/>
        <v>-32.974280361654394</v>
      </c>
      <c r="AF342" s="31">
        <f t="shared" si="212"/>
        <v>-169.30897679164252</v>
      </c>
      <c r="AG342" s="31">
        <f t="shared" si="235"/>
        <v>92.110410468749379</v>
      </c>
      <c r="AH342" s="31">
        <f t="shared" si="213"/>
        <v>-142.40809334181193</v>
      </c>
      <c r="AI342" s="31">
        <f t="shared" si="214"/>
        <v>-89.9999956577186</v>
      </c>
      <c r="AJ342" s="31">
        <f t="shared" si="215"/>
        <v>70.348650448609121</v>
      </c>
      <c r="AK342" s="31">
        <f t="shared" si="216"/>
        <v>89.982594355195829</v>
      </c>
      <c r="AL342" s="32">
        <f t="shared" si="217"/>
        <v>-16.893362689925326</v>
      </c>
      <c r="AM342" s="31">
        <f t="shared" si="218"/>
        <v>-81.778598802794065</v>
      </c>
      <c r="AN342" s="31">
        <f t="shared" si="219"/>
        <v>3.1576048856212395</v>
      </c>
      <c r="AO342" s="31">
        <f t="shared" si="220"/>
        <v>-81.796000105316836</v>
      </c>
      <c r="AP342" s="30">
        <f t="shared" si="236"/>
        <v>23.609121289162623</v>
      </c>
      <c r="AQ342" s="30">
        <f t="shared" si="237"/>
        <v>-29.542425094393248</v>
      </c>
      <c r="AR342" s="31">
        <f t="shared" si="221"/>
        <v>-35.749979281263776</v>
      </c>
      <c r="AS342" s="33">
        <f t="shared" si="222"/>
        <v>-251.10497689695936</v>
      </c>
      <c r="AT342" s="31">
        <f t="shared" si="223"/>
        <v>2.5016396276142342E-7</v>
      </c>
      <c r="AU342" s="31">
        <f t="shared" si="224"/>
        <v>1.3751271246268444E-2</v>
      </c>
      <c r="AV342" s="32">
        <f t="shared" si="225"/>
        <v>-2.7795967761870011E-10</v>
      </c>
      <c r="AW342" s="31">
        <f t="shared" si="226"/>
        <v>-4.5837571700034664E-4</v>
      </c>
      <c r="AX342" s="34">
        <f t="shared" si="227"/>
        <v>2.4988600308380473E-7</v>
      </c>
      <c r="AY342" s="35">
        <f t="shared" si="228"/>
        <v>1.3292895529268097E-2</v>
      </c>
      <c r="AZ342" s="10">
        <f t="shared" si="229"/>
        <v>-35.749979031377777</v>
      </c>
      <c r="BA342" s="10">
        <f t="shared" si="230"/>
        <v>-251.09168400143008</v>
      </c>
      <c r="BB342" s="10">
        <f t="shared" si="231"/>
        <v>-71.091684001430082</v>
      </c>
      <c r="BC342" s="48"/>
      <c r="BD342" s="46">
        <f t="shared" si="232"/>
        <v>-36</v>
      </c>
      <c r="BE342" s="46">
        <f t="shared" si="233"/>
        <v>-251</v>
      </c>
      <c r="BF342" s="46">
        <f t="shared" si="234"/>
        <v>-71</v>
      </c>
    </row>
    <row r="343" spans="22:58" x14ac:dyDescent="0.3">
      <c r="V343" s="29">
        <v>4.3900000000000299</v>
      </c>
      <c r="W343" s="38">
        <f t="shared" si="204"/>
        <v>245470.89156852019</v>
      </c>
      <c r="X343" s="30">
        <f t="shared" si="238"/>
        <v>3.5218251811136261</v>
      </c>
      <c r="Y343" s="31">
        <f t="shared" si="205"/>
        <v>-54.133892929423375</v>
      </c>
      <c r="Z343" s="31">
        <f t="shared" si="206"/>
        <v>-89.887428548651087</v>
      </c>
      <c r="AA343" s="31">
        <f t="shared" si="207"/>
        <v>17.623521077014676</v>
      </c>
      <c r="AB343" s="31">
        <f t="shared" si="208"/>
        <v>-82.445501283655517</v>
      </c>
      <c r="AC343" s="31">
        <f t="shared" si="209"/>
        <v>1.1235955457768019E-2</v>
      </c>
      <c r="AD343" s="31">
        <f t="shared" si="210"/>
        <v>2.9136799416211305</v>
      </c>
      <c r="AE343" s="31">
        <f t="shared" si="211"/>
        <v>-32.977310715837298</v>
      </c>
      <c r="AF343" s="31">
        <f t="shared" si="212"/>
        <v>-169.41924989068548</v>
      </c>
      <c r="AG343" s="31">
        <f t="shared" si="235"/>
        <v>92.110410468749379</v>
      </c>
      <c r="AH343" s="31">
        <f t="shared" si="213"/>
        <v>-142.60809334181192</v>
      </c>
      <c r="AI343" s="31">
        <f t="shared" si="214"/>
        <v>-89.999995756560992</v>
      </c>
      <c r="AJ343" s="31">
        <f t="shared" si="215"/>
        <v>70.548650430570504</v>
      </c>
      <c r="AK343" s="31">
        <f t="shared" si="216"/>
        <v>89.982990556019061</v>
      </c>
      <c r="AL343" s="32">
        <f t="shared" si="217"/>
        <v>-17.08936386833614</v>
      </c>
      <c r="AM343" s="31">
        <f t="shared" si="218"/>
        <v>-81.963267840844125</v>
      </c>
      <c r="AN343" s="31">
        <f t="shared" si="219"/>
        <v>2.9616036891718203</v>
      </c>
      <c r="AO343" s="31">
        <f t="shared" si="220"/>
        <v>-81.980273041386056</v>
      </c>
      <c r="AP343" s="30">
        <f t="shared" si="236"/>
        <v>23.609121289162623</v>
      </c>
      <c r="AQ343" s="30">
        <f t="shared" si="237"/>
        <v>-29.542425094393248</v>
      </c>
      <c r="AR343" s="31">
        <f t="shared" si="221"/>
        <v>-35.949010831896103</v>
      </c>
      <c r="AS343" s="33">
        <f t="shared" si="222"/>
        <v>-251.39952293207153</v>
      </c>
      <c r="AT343" s="31">
        <f t="shared" si="223"/>
        <v>2.6195382616263037E-7</v>
      </c>
      <c r="AU343" s="31">
        <f t="shared" si="224"/>
        <v>1.4071579488524879E-2</v>
      </c>
      <c r="AV343" s="32">
        <f t="shared" si="225"/>
        <v>-2.9106103057972221E-10</v>
      </c>
      <c r="AW343" s="31">
        <f t="shared" si="226"/>
        <v>-4.6905265903764913E-4</v>
      </c>
      <c r="AX343" s="34">
        <f t="shared" si="227"/>
        <v>2.6166276513205064E-7</v>
      </c>
      <c r="AY343" s="35">
        <f t="shared" si="228"/>
        <v>1.3602526829487231E-2</v>
      </c>
      <c r="AZ343" s="10">
        <f t="shared" si="229"/>
        <v>-35.949010570233341</v>
      </c>
      <c r="BA343" s="10">
        <f t="shared" si="230"/>
        <v>-251.38592040524205</v>
      </c>
      <c r="BB343" s="10">
        <f t="shared" si="231"/>
        <v>-71.385920405242047</v>
      </c>
      <c r="BC343" s="37"/>
      <c r="BD343" s="46">
        <f t="shared" si="232"/>
        <v>-36</v>
      </c>
      <c r="BE343" s="46">
        <f t="shared" si="233"/>
        <v>-251</v>
      </c>
      <c r="BF343" s="46">
        <f t="shared" si="234"/>
        <v>-71</v>
      </c>
    </row>
    <row r="344" spans="22:58" x14ac:dyDescent="0.3">
      <c r="V344" s="29">
        <v>4.4000000000000297</v>
      </c>
      <c r="W344" s="38">
        <f t="shared" si="204"/>
        <v>251188.64315097555</v>
      </c>
      <c r="X344" s="30">
        <f t="shared" si="238"/>
        <v>3.5218251811136261</v>
      </c>
      <c r="Y344" s="31">
        <f t="shared" si="205"/>
        <v>-54.333892174888845</v>
      </c>
      <c r="Z344" s="31">
        <f t="shared" si="206"/>
        <v>-89.889990981353918</v>
      </c>
      <c r="AA344" s="31">
        <f t="shared" si="207"/>
        <v>17.82014132184899</v>
      </c>
      <c r="AB344" s="31">
        <f t="shared" si="208"/>
        <v>-82.615542995387273</v>
      </c>
      <c r="AC344" s="31">
        <f t="shared" si="209"/>
        <v>1.1764773119087493E-2</v>
      </c>
      <c r="AD344" s="31">
        <f t="shared" si="210"/>
        <v>2.9814272098999415</v>
      </c>
      <c r="AE344" s="31">
        <f t="shared" si="211"/>
        <v>-32.980160898807135</v>
      </c>
      <c r="AF344" s="31">
        <f t="shared" si="212"/>
        <v>-169.52410676684124</v>
      </c>
      <c r="AG344" s="31">
        <f t="shared" si="235"/>
        <v>92.110410468749379</v>
      </c>
      <c r="AH344" s="31">
        <f t="shared" si="213"/>
        <v>-142.80809334181191</v>
      </c>
      <c r="AI344" s="31">
        <f t="shared" si="214"/>
        <v>-89.99999585315345</v>
      </c>
      <c r="AJ344" s="31">
        <f t="shared" si="215"/>
        <v>70.748650413343753</v>
      </c>
      <c r="AK344" s="31">
        <f t="shared" si="216"/>
        <v>89.983377738212099</v>
      </c>
      <c r="AL344" s="32">
        <f t="shared" si="217"/>
        <v>-17.285541583171526</v>
      </c>
      <c r="AM344" s="31">
        <f t="shared" si="218"/>
        <v>-82.143895856019441</v>
      </c>
      <c r="AN344" s="31">
        <f t="shared" si="219"/>
        <v>2.7654259571096951</v>
      </c>
      <c r="AO344" s="31">
        <f t="shared" si="220"/>
        <v>-82.160513970960793</v>
      </c>
      <c r="AP344" s="30">
        <f t="shared" si="236"/>
        <v>23.609121289162623</v>
      </c>
      <c r="AQ344" s="30">
        <f t="shared" si="237"/>
        <v>-29.542425094393248</v>
      </c>
      <c r="AR344" s="31">
        <f t="shared" si="221"/>
        <v>-36.148038746928066</v>
      </c>
      <c r="AS344" s="33">
        <f t="shared" si="222"/>
        <v>-251.68462073780205</v>
      </c>
      <c r="AT344" s="31">
        <f t="shared" si="223"/>
        <v>2.7429932923056826E-7</v>
      </c>
      <c r="AU344" s="31">
        <f t="shared" si="224"/>
        <v>1.4399348667284968E-2</v>
      </c>
      <c r="AV344" s="32">
        <f t="shared" si="225"/>
        <v>-3.0477762446444659E-10</v>
      </c>
      <c r="AW344" s="31">
        <f t="shared" si="226"/>
        <v>-4.7997829900337489E-4</v>
      </c>
      <c r="AX344" s="34">
        <f t="shared" si="227"/>
        <v>2.7399455160610382E-7</v>
      </c>
      <c r="AY344" s="35">
        <f t="shared" si="228"/>
        <v>1.3919370368281593E-2</v>
      </c>
      <c r="AZ344" s="10">
        <f t="shared" si="229"/>
        <v>-36.148038472933514</v>
      </c>
      <c r="BA344" s="10">
        <f t="shared" si="230"/>
        <v>-251.67070136743376</v>
      </c>
      <c r="BB344" s="10">
        <f t="shared" si="231"/>
        <v>-71.670701367433765</v>
      </c>
      <c r="BC344" s="37"/>
      <c r="BD344" s="46">
        <f t="shared" si="232"/>
        <v>-36</v>
      </c>
      <c r="BE344" s="46">
        <f t="shared" si="233"/>
        <v>-252</v>
      </c>
      <c r="BF344" s="46">
        <f t="shared" si="234"/>
        <v>-72</v>
      </c>
    </row>
    <row r="345" spans="22:58" x14ac:dyDescent="0.3">
      <c r="V345" s="29">
        <v>4.4100000000000303</v>
      </c>
      <c r="W345" s="36">
        <f t="shared" si="204"/>
        <v>257039.57827690477</v>
      </c>
      <c r="X345" s="30">
        <f t="shared" si="238"/>
        <v>3.5218251811136261</v>
      </c>
      <c r="Y345" s="31">
        <f t="shared" si="205"/>
        <v>-54.533891454313867</v>
      </c>
      <c r="Z345" s="31">
        <f t="shared" si="206"/>
        <v>-89.892495086392543</v>
      </c>
      <c r="AA345" s="31">
        <f t="shared" si="207"/>
        <v>18.016911223586799</v>
      </c>
      <c r="AB345" s="31">
        <f t="shared" si="208"/>
        <v>-82.781840576823697</v>
      </c>
      <c r="AC345" s="31">
        <f t="shared" si="209"/>
        <v>1.2318444182760313E-2</v>
      </c>
      <c r="AD345" s="31">
        <f t="shared" si="210"/>
        <v>3.050743876327398</v>
      </c>
      <c r="AE345" s="31">
        <f t="shared" si="211"/>
        <v>-32.982836605430684</v>
      </c>
      <c r="AF345" s="31">
        <f t="shared" si="212"/>
        <v>-169.62359178688885</v>
      </c>
      <c r="AG345" s="31">
        <f t="shared" si="235"/>
        <v>92.110410468749379</v>
      </c>
      <c r="AH345" s="31">
        <f t="shared" si="213"/>
        <v>-143.00809334181193</v>
      </c>
      <c r="AI345" s="31">
        <f t="shared" si="214"/>
        <v>-89.999995947547205</v>
      </c>
      <c r="AJ345" s="31">
        <f t="shared" si="215"/>
        <v>70.948650396892347</v>
      </c>
      <c r="AK345" s="31">
        <f t="shared" si="216"/>
        <v>89.983756107063869</v>
      </c>
      <c r="AL345" s="32">
        <f t="shared" si="217"/>
        <v>-17.481888186152052</v>
      </c>
      <c r="AM345" s="31">
        <f t="shared" si="218"/>
        <v>-82.320564250639876</v>
      </c>
      <c r="AN345" s="31">
        <f t="shared" si="219"/>
        <v>2.5690793376777457</v>
      </c>
      <c r="AO345" s="31">
        <f t="shared" si="220"/>
        <v>-82.336804091123213</v>
      </c>
      <c r="AP345" s="30">
        <f t="shared" si="236"/>
        <v>23.609121289162623</v>
      </c>
      <c r="AQ345" s="30">
        <f t="shared" si="237"/>
        <v>-29.542425094393248</v>
      </c>
      <c r="AR345" s="31">
        <f t="shared" si="221"/>
        <v>-36.347061072983564</v>
      </c>
      <c r="AS345" s="33">
        <f t="shared" si="222"/>
        <v>-251.96039587801206</v>
      </c>
      <c r="AT345" s="31">
        <f t="shared" si="223"/>
        <v>2.8722665923868352E-7</v>
      </c>
      <c r="AU345" s="31">
        <f t="shared" si="224"/>
        <v>1.4734752570019995E-2</v>
      </c>
      <c r="AV345" s="32">
        <f t="shared" si="225"/>
        <v>-3.1914031775180713E-10</v>
      </c>
      <c r="AW345" s="31">
        <f t="shared" si="226"/>
        <v>-4.9115842981644936E-4</v>
      </c>
      <c r="AX345" s="34">
        <f t="shared" si="227"/>
        <v>2.8690751892093172E-7</v>
      </c>
      <c r="AY345" s="35">
        <f t="shared" si="228"/>
        <v>1.4243594140203545E-2</v>
      </c>
      <c r="AZ345" s="10">
        <f t="shared" si="229"/>
        <v>-36.347060786076042</v>
      </c>
      <c r="BA345" s="10">
        <f t="shared" si="230"/>
        <v>-251.94615228387187</v>
      </c>
      <c r="BB345" s="10">
        <f t="shared" si="231"/>
        <v>-71.946152283871868</v>
      </c>
      <c r="BC345" s="48"/>
      <c r="BD345" s="46">
        <f t="shared" si="232"/>
        <v>-36</v>
      </c>
      <c r="BE345" s="46">
        <f t="shared" si="233"/>
        <v>-252</v>
      </c>
      <c r="BF345" s="46">
        <f t="shared" si="234"/>
        <v>-72</v>
      </c>
    </row>
    <row r="346" spans="22:58" x14ac:dyDescent="0.3">
      <c r="V346" s="29">
        <v>4.4200000000000301</v>
      </c>
      <c r="W346" s="38">
        <f t="shared" si="204"/>
        <v>263026.79918955651</v>
      </c>
      <c r="X346" s="30">
        <f t="shared" si="238"/>
        <v>3.5218251811136261</v>
      </c>
      <c r="Y346" s="31">
        <f t="shared" si="205"/>
        <v>-54.733890766169957</v>
      </c>
      <c r="Z346" s="31">
        <f t="shared" si="206"/>
        <v>-89.894942191438304</v>
      </c>
      <c r="AA346" s="31">
        <f t="shared" si="207"/>
        <v>18.213824259421042</v>
      </c>
      <c r="AB346" s="31">
        <f t="shared" si="208"/>
        <v>-82.94447098783813</v>
      </c>
      <c r="AC346" s="31">
        <f t="shared" si="209"/>
        <v>1.2898133315261469E-2</v>
      </c>
      <c r="AD346" s="31">
        <f t="shared" si="210"/>
        <v>3.1216658814278797</v>
      </c>
      <c r="AE346" s="31">
        <f t="shared" si="211"/>
        <v>-32.98534319232003</v>
      </c>
      <c r="AF346" s="31">
        <f t="shared" si="212"/>
        <v>-169.71774729784858</v>
      </c>
      <c r="AG346" s="31">
        <f t="shared" si="235"/>
        <v>92.110410468749379</v>
      </c>
      <c r="AH346" s="31">
        <f t="shared" si="213"/>
        <v>-143.20809334181195</v>
      </c>
      <c r="AI346" s="31">
        <f t="shared" si="214"/>
        <v>-89.999996039792279</v>
      </c>
      <c r="AJ346" s="31">
        <f t="shared" si="215"/>
        <v>71.148650381181355</v>
      </c>
      <c r="AK346" s="31">
        <f t="shared" si="216"/>
        <v>89.984125863190457</v>
      </c>
      <c r="AL346" s="32">
        <f t="shared" si="217"/>
        <v>-17.678396347781177</v>
      </c>
      <c r="AM346" s="31">
        <f t="shared" si="218"/>
        <v>-82.493353251958553</v>
      </c>
      <c r="AN346" s="31">
        <f t="shared" si="219"/>
        <v>2.3725711603376105</v>
      </c>
      <c r="AO346" s="31">
        <f t="shared" si="220"/>
        <v>-82.509223428560375</v>
      </c>
      <c r="AP346" s="30">
        <f t="shared" si="236"/>
        <v>23.609121289162623</v>
      </c>
      <c r="AQ346" s="30">
        <f t="shared" si="237"/>
        <v>-29.542425094393248</v>
      </c>
      <c r="AR346" s="31">
        <f t="shared" si="221"/>
        <v>-36.546075837213046</v>
      </c>
      <c r="AS346" s="33">
        <f t="shared" si="222"/>
        <v>-252.22697072640895</v>
      </c>
      <c r="AT346" s="31">
        <f t="shared" si="223"/>
        <v>3.0076323394195811E-7</v>
      </c>
      <c r="AU346" s="31">
        <f t="shared" si="224"/>
        <v>1.5077969032226697E-2</v>
      </c>
      <c r="AV346" s="32">
        <f t="shared" si="225"/>
        <v>-3.34181897575671E-10</v>
      </c>
      <c r="AW346" s="31">
        <f t="shared" si="226"/>
        <v>-5.0259897933021018E-4</v>
      </c>
      <c r="AX346" s="34">
        <f t="shared" si="227"/>
        <v>3.0042905204438241E-7</v>
      </c>
      <c r="AY346" s="35">
        <f t="shared" si="228"/>
        <v>1.4575370052896486E-2</v>
      </c>
      <c r="AZ346" s="10">
        <f t="shared" si="229"/>
        <v>-36.546075536783995</v>
      </c>
      <c r="BA346" s="10">
        <f t="shared" si="230"/>
        <v>-252.21239535635604</v>
      </c>
      <c r="BB346" s="10">
        <f t="shared" si="231"/>
        <v>-72.212395356356041</v>
      </c>
      <c r="BC346" s="37"/>
      <c r="BD346" s="46">
        <f t="shared" si="232"/>
        <v>-37</v>
      </c>
      <c r="BE346" s="46">
        <f t="shared" si="233"/>
        <v>-252</v>
      </c>
      <c r="BF346" s="46">
        <f t="shared" si="234"/>
        <v>-72</v>
      </c>
    </row>
    <row r="347" spans="22:58" x14ac:dyDescent="0.3">
      <c r="V347" s="29">
        <v>4.4300000000000299</v>
      </c>
      <c r="W347" s="38">
        <f t="shared" si="204"/>
        <v>269153.48039271031</v>
      </c>
      <c r="X347" s="30">
        <f t="shared" si="238"/>
        <v>3.5218251811136261</v>
      </c>
      <c r="Y347" s="31">
        <f t="shared" si="205"/>
        <v>-54.933890108997538</v>
      </c>
      <c r="Z347" s="31">
        <f t="shared" si="206"/>
        <v>-89.897333593942989</v>
      </c>
      <c r="AA347" s="31">
        <f t="shared" si="207"/>
        <v>18.410874181814172</v>
      </c>
      <c r="AB347" s="31">
        <f t="shared" si="208"/>
        <v>-83.103509969486751</v>
      </c>
      <c r="AC347" s="31">
        <f t="shared" si="209"/>
        <v>1.3505059434509765E-2</v>
      </c>
      <c r="AD347" s="31">
        <f t="shared" si="210"/>
        <v>3.1942299591583532</v>
      </c>
      <c r="AE347" s="31">
        <f t="shared" si="211"/>
        <v>-32.987685686635231</v>
      </c>
      <c r="AF347" s="31">
        <f t="shared" si="212"/>
        <v>-169.80661360427138</v>
      </c>
      <c r="AG347" s="31">
        <f t="shared" si="235"/>
        <v>92.110410468749379</v>
      </c>
      <c r="AH347" s="31">
        <f t="shared" si="213"/>
        <v>-143.40809334181193</v>
      </c>
      <c r="AI347" s="31">
        <f t="shared" si="214"/>
        <v>-89.999996129937628</v>
      </c>
      <c r="AJ347" s="31">
        <f t="shared" si="215"/>
        <v>71.34865036617748</v>
      </c>
      <c r="AK347" s="31">
        <f t="shared" si="216"/>
        <v>89.984487202641304</v>
      </c>
      <c r="AL347" s="32">
        <f t="shared" si="217"/>
        <v>-17.875059045148369</v>
      </c>
      <c r="AM347" s="31">
        <f t="shared" si="218"/>
        <v>-82.662341896669858</v>
      </c>
      <c r="AN347" s="31">
        <f t="shared" si="219"/>
        <v>2.175908447966556</v>
      </c>
      <c r="AO347" s="31">
        <f t="shared" si="220"/>
        <v>-82.677850823966182</v>
      </c>
      <c r="AP347" s="30">
        <f t="shared" si="236"/>
        <v>23.609121289162623</v>
      </c>
      <c r="AQ347" s="30">
        <f t="shared" si="237"/>
        <v>-29.542425094393248</v>
      </c>
      <c r="AR347" s="31">
        <f t="shared" si="221"/>
        <v>-36.745081043899305</v>
      </c>
      <c r="AS347" s="33">
        <f t="shared" si="222"/>
        <v>-252.48446442823757</v>
      </c>
      <c r="AT347" s="31">
        <f t="shared" si="223"/>
        <v>3.1493776715114661E-7</v>
      </c>
      <c r="AU347" s="31">
        <f t="shared" si="224"/>
        <v>1.5429180031717846E-2</v>
      </c>
      <c r="AV347" s="32">
        <f t="shared" si="225"/>
        <v>-3.4993129376003954E-10</v>
      </c>
      <c r="AW347" s="31">
        <f t="shared" si="226"/>
        <v>-5.1430601347544186E-4</v>
      </c>
      <c r="AX347" s="34">
        <f t="shared" si="227"/>
        <v>3.145878358573866E-7</v>
      </c>
      <c r="AY347" s="35">
        <f t="shared" si="228"/>
        <v>1.4914874018242404E-2</v>
      </c>
      <c r="AZ347" s="10">
        <f t="shared" si="229"/>
        <v>-36.745080729311468</v>
      </c>
      <c r="BA347" s="10">
        <f t="shared" si="230"/>
        <v>-252.46954955421933</v>
      </c>
      <c r="BB347" s="10">
        <f t="shared" si="231"/>
        <v>-72.469549554219327</v>
      </c>
      <c r="BC347" s="37"/>
      <c r="BD347" s="46">
        <f t="shared" si="232"/>
        <v>-37</v>
      </c>
      <c r="BE347" s="46">
        <f t="shared" si="233"/>
        <v>-252</v>
      </c>
      <c r="BF347" s="46">
        <f t="shared" si="234"/>
        <v>-72</v>
      </c>
    </row>
    <row r="348" spans="22:58" x14ac:dyDescent="0.3">
      <c r="V348" s="29">
        <v>4.4400000000000297</v>
      </c>
      <c r="W348" s="36">
        <f t="shared" si="204"/>
        <v>275422.87033383577</v>
      </c>
      <c r="X348" s="30">
        <f t="shared" si="238"/>
        <v>3.5218251811136261</v>
      </c>
      <c r="Y348" s="31">
        <f t="shared" si="205"/>
        <v>-55.133889481402662</v>
      </c>
      <c r="Z348" s="31">
        <f t="shared" si="206"/>
        <v>-89.899670561826483</v>
      </c>
      <c r="AA348" s="31">
        <f t="shared" si="207"/>
        <v>18.608055007665769</v>
      </c>
      <c r="AB348" s="31">
        <f t="shared" si="208"/>
        <v>-83.259032038168414</v>
      </c>
      <c r="AC348" s="31">
        <f t="shared" si="209"/>
        <v>1.414049820555659E-2</v>
      </c>
      <c r="AD348" s="31">
        <f t="shared" si="210"/>
        <v>3.2684736522970574</v>
      </c>
      <c r="AE348" s="31">
        <f t="shared" si="211"/>
        <v>-32.98986879441771</v>
      </c>
      <c r="AF348" s="31">
        <f t="shared" si="212"/>
        <v>-169.89022894769786</v>
      </c>
      <c r="AG348" s="31">
        <f t="shared" si="235"/>
        <v>92.110410468749379</v>
      </c>
      <c r="AH348" s="31">
        <f t="shared" si="213"/>
        <v>-143.60809334181192</v>
      </c>
      <c r="AI348" s="31">
        <f t="shared" si="214"/>
        <v>-89.999996218031001</v>
      </c>
      <c r="AJ348" s="31">
        <f t="shared" si="215"/>
        <v>71.548650351848892</v>
      </c>
      <c r="AK348" s="31">
        <f t="shared" si="216"/>
        <v>89.984840317003275</v>
      </c>
      <c r="AL348" s="32">
        <f t="shared" si="217"/>
        <v>-18.071869550102726</v>
      </c>
      <c r="AM348" s="31">
        <f t="shared" si="218"/>
        <v>-82.827608018275754</v>
      </c>
      <c r="AN348" s="31">
        <f t="shared" si="219"/>
        <v>1.9790979286836219</v>
      </c>
      <c r="AO348" s="31">
        <f t="shared" si="220"/>
        <v>-82.842763919303479</v>
      </c>
      <c r="AP348" s="30">
        <f t="shared" si="236"/>
        <v>23.609121289162623</v>
      </c>
      <c r="AQ348" s="30">
        <f t="shared" si="237"/>
        <v>-29.542425094393248</v>
      </c>
      <c r="AR348" s="31">
        <f t="shared" si="221"/>
        <v>-36.94407467096471</v>
      </c>
      <c r="AS348" s="33">
        <f t="shared" si="222"/>
        <v>-252.73299286700134</v>
      </c>
      <c r="AT348" s="31">
        <f t="shared" si="223"/>
        <v>3.2978032659239128E-7</v>
      </c>
      <c r="AU348" s="31">
        <f t="shared" si="224"/>
        <v>1.5788571785108538E-2</v>
      </c>
      <c r="AV348" s="32">
        <f t="shared" si="225"/>
        <v>-3.6642129343878075E-10</v>
      </c>
      <c r="AW348" s="31">
        <f t="shared" si="226"/>
        <v>-5.2628573947660455E-4</v>
      </c>
      <c r="AX348" s="34">
        <f t="shared" si="227"/>
        <v>3.2941390529895251E-7</v>
      </c>
      <c r="AY348" s="35">
        <f t="shared" si="228"/>
        <v>1.5262286045631934E-2</v>
      </c>
      <c r="AZ348" s="10">
        <f t="shared" si="229"/>
        <v>-36.944074341550802</v>
      </c>
      <c r="BA348" s="10">
        <f t="shared" si="230"/>
        <v>-252.7177305809557</v>
      </c>
      <c r="BB348" s="10">
        <f t="shared" si="231"/>
        <v>-72.717730580955703</v>
      </c>
      <c r="BC348" s="48"/>
      <c r="BD348" s="46">
        <f t="shared" si="232"/>
        <v>-37</v>
      </c>
      <c r="BE348" s="46">
        <f t="shared" si="233"/>
        <v>-253</v>
      </c>
      <c r="BF348" s="46">
        <f t="shared" si="234"/>
        <v>-73</v>
      </c>
    </row>
    <row r="349" spans="22:58" x14ac:dyDescent="0.3">
      <c r="V349" s="29">
        <v>4.4500000000000304</v>
      </c>
      <c r="W349" s="38">
        <f t="shared" si="204"/>
        <v>281838.2931264654</v>
      </c>
      <c r="X349" s="30">
        <f t="shared" si="238"/>
        <v>3.5218251811136261</v>
      </c>
      <c r="Y349" s="31">
        <f t="shared" si="205"/>
        <v>-55.333888882054126</v>
      </c>
      <c r="Z349" s="31">
        <f t="shared" si="206"/>
        <v>-89.901954334148982</v>
      </c>
      <c r="AA349" s="31">
        <f t="shared" si="207"/>
        <v>18.805361007837742</v>
      </c>
      <c r="AB349" s="31">
        <f t="shared" si="208"/>
        <v>-83.41111048194999</v>
      </c>
      <c r="AC349" s="31">
        <f t="shared" si="209"/>
        <v>1.4805784648081537E-2</v>
      </c>
      <c r="AD349" s="31">
        <f t="shared" si="210"/>
        <v>3.3444353279737657</v>
      </c>
      <c r="AE349" s="31">
        <f t="shared" si="211"/>
        <v>-32.99189690845467</v>
      </c>
      <c r="AF349" s="31">
        <f t="shared" si="212"/>
        <v>-169.9686294881252</v>
      </c>
      <c r="AG349" s="31">
        <f t="shared" si="235"/>
        <v>92.110410468749379</v>
      </c>
      <c r="AH349" s="31">
        <f t="shared" si="213"/>
        <v>-143.80809334181194</v>
      </c>
      <c r="AI349" s="31">
        <f t="shared" si="214"/>
        <v>-89.999996304119122</v>
      </c>
      <c r="AJ349" s="31">
        <f t="shared" si="215"/>
        <v>71.748650338165206</v>
      </c>
      <c r="AK349" s="31">
        <f t="shared" si="216"/>
        <v>89.985185393502135</v>
      </c>
      <c r="AL349" s="32">
        <f t="shared" si="217"/>
        <v>-18.268821417795284</v>
      </c>
      <c r="AM349" s="31">
        <f t="shared" si="218"/>
        <v>-82.989228237110183</v>
      </c>
      <c r="AN349" s="31">
        <f t="shared" si="219"/>
        <v>1.7821460473073607</v>
      </c>
      <c r="AO349" s="31">
        <f t="shared" si="220"/>
        <v>-83.00403914772717</v>
      </c>
      <c r="AP349" s="30">
        <f t="shared" si="236"/>
        <v>23.609121289162623</v>
      </c>
      <c r="AQ349" s="30">
        <f t="shared" si="237"/>
        <v>-29.542425094393248</v>
      </c>
      <c r="AR349" s="31">
        <f t="shared" si="221"/>
        <v>-37.143054666377935</v>
      </c>
      <c r="AS349" s="33">
        <f t="shared" si="222"/>
        <v>-252.97266863585236</v>
      </c>
      <c r="AT349" s="31">
        <f t="shared" si="223"/>
        <v>3.4532239369548914E-7</v>
      </c>
      <c r="AU349" s="31">
        <f t="shared" si="224"/>
        <v>1.6156334846550373E-2</v>
      </c>
      <c r="AV349" s="32">
        <f t="shared" si="225"/>
        <v>-3.8369046971056265E-10</v>
      </c>
      <c r="AW349" s="31">
        <f t="shared" si="226"/>
        <v>-5.3854450914299118E-4</v>
      </c>
      <c r="AX349" s="34">
        <f t="shared" si="227"/>
        <v>3.4493870322577856E-7</v>
      </c>
      <c r="AY349" s="35">
        <f t="shared" si="228"/>
        <v>1.5617790337407381E-2</v>
      </c>
      <c r="AZ349" s="10">
        <f t="shared" si="229"/>
        <v>-37.14305432143923</v>
      </c>
      <c r="BA349" s="10">
        <f t="shared" si="230"/>
        <v>-252.95705084551494</v>
      </c>
      <c r="BB349" s="10">
        <f t="shared" si="231"/>
        <v>-72.957050845514942</v>
      </c>
      <c r="BC349" s="37"/>
      <c r="BD349" s="46">
        <f t="shared" si="232"/>
        <v>-37</v>
      </c>
      <c r="BE349" s="46">
        <f t="shared" si="233"/>
        <v>-253</v>
      </c>
      <c r="BF349" s="46">
        <f t="shared" si="234"/>
        <v>-73</v>
      </c>
    </row>
    <row r="350" spans="22:58" x14ac:dyDescent="0.3">
      <c r="V350" s="29">
        <v>4.4600000000000302</v>
      </c>
      <c r="W350" s="38">
        <f t="shared" si="204"/>
        <v>288403.1503126811</v>
      </c>
      <c r="X350" s="30">
        <f t="shared" si="238"/>
        <v>3.5218251811136261</v>
      </c>
      <c r="Y350" s="31">
        <f t="shared" si="205"/>
        <v>-55.533888309680634</v>
      </c>
      <c r="Z350" s="31">
        <f t="shared" si="206"/>
        <v>-89.904186121767765</v>
      </c>
      <c r="AA350" s="31">
        <f t="shared" si="207"/>
        <v>19.002786697031148</v>
      </c>
      <c r="AB350" s="31">
        <f t="shared" si="208"/>
        <v>-83.559817358893454</v>
      </c>
      <c r="AC350" s="31">
        <f t="shared" si="209"/>
        <v>1.5502315860371164E-2</v>
      </c>
      <c r="AD350" s="31">
        <f t="shared" si="210"/>
        <v>3.4221541933297539</v>
      </c>
      <c r="AE350" s="31">
        <f t="shared" si="211"/>
        <v>-32.993774115675485</v>
      </c>
      <c r="AF350" s="31">
        <f t="shared" si="212"/>
        <v>-170.04184928733147</v>
      </c>
      <c r="AG350" s="31">
        <f t="shared" si="235"/>
        <v>92.110410468749379</v>
      </c>
      <c r="AH350" s="31">
        <f t="shared" si="213"/>
        <v>-144.00809334181193</v>
      </c>
      <c r="AI350" s="31">
        <f t="shared" si="214"/>
        <v>-89.999996388247652</v>
      </c>
      <c r="AJ350" s="31">
        <f t="shared" si="215"/>
        <v>71.94865032509739</v>
      </c>
      <c r="AK350" s="31">
        <f t="shared" si="216"/>
        <v>89.985522615101971</v>
      </c>
      <c r="AL350" s="32">
        <f t="shared" si="217"/>
        <v>-18.465908475586158</v>
      </c>
      <c r="AM350" s="31">
        <f t="shared" si="218"/>
        <v>-83.147277952831757</v>
      </c>
      <c r="AN350" s="31">
        <f t="shared" si="219"/>
        <v>1.585058976448682</v>
      </c>
      <c r="AO350" s="31">
        <f t="shared" si="220"/>
        <v>-83.161751725977439</v>
      </c>
      <c r="AP350" s="30">
        <f t="shared" si="236"/>
        <v>23.609121289162623</v>
      </c>
      <c r="AQ350" s="30">
        <f t="shared" si="237"/>
        <v>-29.542425094393248</v>
      </c>
      <c r="AR350" s="31">
        <f t="shared" si="221"/>
        <v>-37.342018944457429</v>
      </c>
      <c r="AS350" s="33">
        <f t="shared" si="222"/>
        <v>-253.20360101330891</v>
      </c>
      <c r="AT350" s="31">
        <f t="shared" si="223"/>
        <v>3.6159693688273931E-7</v>
      </c>
      <c r="AU350" s="31">
        <f t="shared" si="224"/>
        <v>1.6532664208765115E-2</v>
      </c>
      <c r="AV350" s="32">
        <f t="shared" si="225"/>
        <v>-4.0177353836418753E-10</v>
      </c>
      <c r="AW350" s="31">
        <f t="shared" si="226"/>
        <v>-5.5108882223653649E-4</v>
      </c>
      <c r="AX350" s="34">
        <f t="shared" si="227"/>
        <v>3.6119516334437512E-7</v>
      </c>
      <c r="AY350" s="35">
        <f t="shared" si="228"/>
        <v>1.5981575386528578E-2</v>
      </c>
      <c r="AZ350" s="10">
        <f t="shared" si="229"/>
        <v>-37.342018583262266</v>
      </c>
      <c r="BA350" s="10">
        <f t="shared" si="230"/>
        <v>-253.18761943792239</v>
      </c>
      <c r="BB350" s="10">
        <f t="shared" si="231"/>
        <v>-73.187619437922393</v>
      </c>
      <c r="BC350" s="37"/>
      <c r="BD350" s="46">
        <f t="shared" si="232"/>
        <v>-37</v>
      </c>
      <c r="BE350" s="46">
        <f t="shared" si="233"/>
        <v>-253</v>
      </c>
      <c r="BF350" s="46">
        <f t="shared" si="234"/>
        <v>-73</v>
      </c>
    </row>
    <row r="351" spans="22:58" x14ac:dyDescent="0.3">
      <c r="V351" s="29">
        <v>4.4700000000000299</v>
      </c>
      <c r="W351" s="36">
        <f t="shared" si="204"/>
        <v>295120.922666659</v>
      </c>
      <c r="X351" s="30">
        <f t="shared" si="238"/>
        <v>3.5218251811136261</v>
      </c>
      <c r="Y351" s="31">
        <f t="shared" si="205"/>
        <v>-55.733887763068111</v>
      </c>
      <c r="Z351" s="31">
        <f t="shared" si="206"/>
        <v>-89.906367107979051</v>
      </c>
      <c r="AA351" s="31">
        <f t="shared" si="207"/>
        <v>19.200326824008954</v>
      </c>
      <c r="AB351" s="31">
        <f t="shared" si="208"/>
        <v>-83.705223497230975</v>
      </c>
      <c r="AC351" s="31">
        <f t="shared" si="209"/>
        <v>1.6231553864695221E-2</v>
      </c>
      <c r="AD351" s="31">
        <f t="shared" si="210"/>
        <v>3.5016703112945979</v>
      </c>
      <c r="AE351" s="31">
        <f t="shared" si="211"/>
        <v>-32.995504204080838</v>
      </c>
      <c r="AF351" s="31">
        <f t="shared" si="212"/>
        <v>-170.10992029391545</v>
      </c>
      <c r="AG351" s="31">
        <f t="shared" si="235"/>
        <v>92.110410468749379</v>
      </c>
      <c r="AH351" s="31">
        <f t="shared" si="213"/>
        <v>-144.20809334181192</v>
      </c>
      <c r="AI351" s="31">
        <f t="shared" si="214"/>
        <v>-89.99999647046117</v>
      </c>
      <c r="AJ351" s="31">
        <f t="shared" si="215"/>
        <v>72.14865031261769</v>
      </c>
      <c r="AK351" s="31">
        <f t="shared" si="216"/>
        <v>89.985852160601979</v>
      </c>
      <c r="AL351" s="32">
        <f t="shared" si="217"/>
        <v>-18.663124812312667</v>
      </c>
      <c r="AM351" s="31">
        <f t="shared" si="218"/>
        <v>-83.301831339205322</v>
      </c>
      <c r="AN351" s="31">
        <f t="shared" si="219"/>
        <v>1.3878426272424846</v>
      </c>
      <c r="AO351" s="31">
        <f t="shared" si="220"/>
        <v>-83.315975649064512</v>
      </c>
      <c r="AP351" s="30">
        <f t="shared" si="236"/>
        <v>23.609121289162623</v>
      </c>
      <c r="AQ351" s="30">
        <f t="shared" si="237"/>
        <v>-29.542425094393248</v>
      </c>
      <c r="AR351" s="31">
        <f t="shared" si="221"/>
        <v>-37.540965382068975</v>
      </c>
      <c r="AS351" s="33">
        <f t="shared" si="222"/>
        <v>-253.42589594297996</v>
      </c>
      <c r="AT351" s="31">
        <f t="shared" si="223"/>
        <v>3.7863847521451256E-7</v>
      </c>
      <c r="AU351" s="31">
        <f t="shared" si="224"/>
        <v>1.6917759406431948E-2</v>
      </c>
      <c r="AV351" s="32">
        <f t="shared" si="225"/>
        <v>-4.2070907249832438E-10</v>
      </c>
      <c r="AW351" s="31">
        <f t="shared" si="226"/>
        <v>-5.6392532991808141E-4</v>
      </c>
      <c r="AX351" s="34">
        <f t="shared" si="227"/>
        <v>3.7821776614201424E-7</v>
      </c>
      <c r="AY351" s="35">
        <f t="shared" si="228"/>
        <v>1.6353834076513866E-2</v>
      </c>
      <c r="AZ351" s="10">
        <f t="shared" si="229"/>
        <v>-37.540965003851213</v>
      </c>
      <c r="BA351" s="10">
        <f t="shared" si="230"/>
        <v>-253.40954210890345</v>
      </c>
      <c r="BB351" s="10">
        <f t="shared" si="231"/>
        <v>-73.409542108903452</v>
      </c>
      <c r="BC351" s="48"/>
      <c r="BD351" s="46">
        <f t="shared" si="232"/>
        <v>-38</v>
      </c>
      <c r="BE351" s="46">
        <f t="shared" si="233"/>
        <v>-253</v>
      </c>
      <c r="BF351" s="46">
        <f t="shared" si="234"/>
        <v>-73</v>
      </c>
    </row>
    <row r="352" spans="22:58" x14ac:dyDescent="0.3">
      <c r="V352" s="29">
        <v>4.4800000000000297</v>
      </c>
      <c r="W352" s="38">
        <f t="shared" si="204"/>
        <v>301995.1720402225</v>
      </c>
      <c r="X352" s="30">
        <f t="shared" si="238"/>
        <v>3.5218251811136261</v>
      </c>
      <c r="Y352" s="31">
        <f t="shared" si="205"/>
        <v>-55.93388724105715</v>
      </c>
      <c r="Z352" s="31">
        <f t="shared" si="206"/>
        <v>-89.908498449145313</v>
      </c>
      <c r="AA352" s="31">
        <f t="shared" si="207"/>
        <v>19.397976362157959</v>
      </c>
      <c r="AB352" s="31">
        <f t="shared" si="208"/>
        <v>-83.847398497242352</v>
      </c>
      <c r="AC352" s="31">
        <f t="shared" si="209"/>
        <v>1.6995028579110574E-2</v>
      </c>
      <c r="AD352" s="31">
        <f t="shared" si="210"/>
        <v>3.5830246164653543</v>
      </c>
      <c r="AE352" s="31">
        <f t="shared" si="211"/>
        <v>-32.99709066920645</v>
      </c>
      <c r="AF352" s="31">
        <f t="shared" si="212"/>
        <v>-170.17287232992231</v>
      </c>
      <c r="AG352" s="31">
        <f t="shared" si="235"/>
        <v>92.110410468749379</v>
      </c>
      <c r="AH352" s="31">
        <f t="shared" si="213"/>
        <v>-144.40809334181191</v>
      </c>
      <c r="AI352" s="31">
        <f t="shared" si="214"/>
        <v>-89.999996550803274</v>
      </c>
      <c r="AJ352" s="31">
        <f t="shared" si="215"/>
        <v>72.348650300699703</v>
      </c>
      <c r="AK352" s="31">
        <f t="shared" si="216"/>
        <v>89.986174204731498</v>
      </c>
      <c r="AL352" s="32">
        <f t="shared" si="217"/>
        <v>-18.860464767913232</v>
      </c>
      <c r="AM352" s="31">
        <f t="shared" si="218"/>
        <v>-83.452961341002066</v>
      </c>
      <c r="AN352" s="31">
        <f t="shared" si="219"/>
        <v>1.1905026597239434</v>
      </c>
      <c r="AO352" s="31">
        <f t="shared" si="220"/>
        <v>-83.466783687073843</v>
      </c>
      <c r="AP352" s="30">
        <f t="shared" si="236"/>
        <v>23.609121289162623</v>
      </c>
      <c r="AQ352" s="30">
        <f t="shared" si="237"/>
        <v>-29.542425094393248</v>
      </c>
      <c r="AR352" s="31">
        <f t="shared" si="221"/>
        <v>-37.739891814713133</v>
      </c>
      <c r="AS352" s="33">
        <f t="shared" si="222"/>
        <v>-253.63965601699616</v>
      </c>
      <c r="AT352" s="31">
        <f t="shared" si="223"/>
        <v>3.9648315553540071E-7</v>
      </c>
      <c r="AU352" s="31">
        <f t="shared" si="224"/>
        <v>1.7311824621982833E-2</v>
      </c>
      <c r="AV352" s="32">
        <f t="shared" si="225"/>
        <v>-4.4053564521164295E-10</v>
      </c>
      <c r="AW352" s="31">
        <f t="shared" si="226"/>
        <v>-5.7706083827390679E-4</v>
      </c>
      <c r="AX352" s="34">
        <f t="shared" si="227"/>
        <v>3.9604261989018908E-7</v>
      </c>
      <c r="AY352" s="35">
        <f t="shared" si="228"/>
        <v>1.6734763783708927E-2</v>
      </c>
      <c r="AZ352" s="10">
        <f t="shared" si="229"/>
        <v>-37.73989141867051</v>
      </c>
      <c r="BA352" s="10">
        <f t="shared" si="230"/>
        <v>-253.62292125321244</v>
      </c>
      <c r="BB352" s="10">
        <f t="shared" si="231"/>
        <v>-73.622921253212439</v>
      </c>
      <c r="BC352" s="37"/>
      <c r="BD352" s="46">
        <f t="shared" si="232"/>
        <v>-38</v>
      </c>
      <c r="BE352" s="46">
        <f t="shared" si="233"/>
        <v>-254</v>
      </c>
      <c r="BF352" s="46">
        <f t="shared" si="234"/>
        <v>-74</v>
      </c>
    </row>
    <row r="353" spans="22:58" x14ac:dyDescent="0.3">
      <c r="V353" s="29">
        <v>4.4900000000000304</v>
      </c>
      <c r="W353" s="38">
        <f t="shared" si="204"/>
        <v>309029.54325138091</v>
      </c>
      <c r="X353" s="30">
        <f t="shared" si="238"/>
        <v>3.5218251811136261</v>
      </c>
      <c r="Y353" s="31">
        <f t="shared" si="205"/>
        <v>-56.133886742540504</v>
      </c>
      <c r="Z353" s="31">
        <f t="shared" si="206"/>
        <v>-89.910581275308218</v>
      </c>
      <c r="AA353" s="31">
        <f t="shared" si="207"/>
        <v>19.595730500382928</v>
      </c>
      <c r="AB353" s="31">
        <f t="shared" si="208"/>
        <v>-83.986410734698083</v>
      </c>
      <c r="AC353" s="31">
        <f t="shared" si="209"/>
        <v>1.7794340920970386E-2</v>
      </c>
      <c r="AD353" s="31">
        <f t="shared" si="210"/>
        <v>3.6662589310722393</v>
      </c>
      <c r="AE353" s="31">
        <f t="shared" si="211"/>
        <v>-32.998536720122978</v>
      </c>
      <c r="AF353" s="31">
        <f t="shared" si="212"/>
        <v>-170.23073307893407</v>
      </c>
      <c r="AG353" s="31">
        <f t="shared" si="235"/>
        <v>92.110410468749379</v>
      </c>
      <c r="AH353" s="31">
        <f t="shared" si="213"/>
        <v>-144.60809334181192</v>
      </c>
      <c r="AI353" s="31">
        <f t="shared" si="214"/>
        <v>-89.999996629316584</v>
      </c>
      <c r="AJ353" s="31">
        <f t="shared" si="215"/>
        <v>72.548650289318104</v>
      </c>
      <c r="AK353" s="31">
        <f t="shared" si="216"/>
        <v>89.9864889182425</v>
      </c>
      <c r="AL353" s="32">
        <f t="shared" si="217"/>
        <v>-19.057922923401371</v>
      </c>
      <c r="AM353" s="31">
        <f t="shared" si="218"/>
        <v>-83.6007396728576</v>
      </c>
      <c r="AN353" s="31">
        <f t="shared" si="219"/>
        <v>0.99304449285418883</v>
      </c>
      <c r="AO353" s="31">
        <f t="shared" si="220"/>
        <v>-83.614247383931684</v>
      </c>
      <c r="AP353" s="30">
        <f t="shared" si="236"/>
        <v>23.609121289162623</v>
      </c>
      <c r="AQ353" s="30">
        <f t="shared" si="237"/>
        <v>-29.542425094393248</v>
      </c>
      <c r="AR353" s="31">
        <f t="shared" si="221"/>
        <v>-37.938796032499411</v>
      </c>
      <c r="AS353" s="33">
        <f t="shared" si="222"/>
        <v>-253.84498046286575</v>
      </c>
      <c r="AT353" s="31">
        <f t="shared" si="223"/>
        <v>4.1516882962036181E-7</v>
      </c>
      <c r="AU353" s="31">
        <f t="shared" si="224"/>
        <v>1.7715068793861904E-2</v>
      </c>
      <c r="AV353" s="32">
        <f t="shared" si="225"/>
        <v>-4.6129954422254622E-10</v>
      </c>
      <c r="AW353" s="31">
        <f t="shared" si="226"/>
        <v>-5.9050231192440635E-4</v>
      </c>
      <c r="AX353" s="34">
        <f t="shared" si="227"/>
        <v>4.1470753007613929E-7</v>
      </c>
      <c r="AY353" s="35">
        <f t="shared" si="228"/>
        <v>1.7124566481937498E-2</v>
      </c>
      <c r="AZ353" s="10">
        <f t="shared" si="229"/>
        <v>-37.938795617791882</v>
      </c>
      <c r="BA353" s="10">
        <f t="shared" si="230"/>
        <v>-253.82785589638382</v>
      </c>
      <c r="BB353" s="10">
        <f t="shared" si="231"/>
        <v>-73.827855896383824</v>
      </c>
      <c r="BC353" s="37"/>
      <c r="BD353" s="46">
        <f t="shared" si="232"/>
        <v>-38</v>
      </c>
      <c r="BE353" s="46">
        <f t="shared" si="233"/>
        <v>-254</v>
      </c>
      <c r="BF353" s="46">
        <f t="shared" si="234"/>
        <v>-74</v>
      </c>
    </row>
    <row r="354" spans="22:58" x14ac:dyDescent="0.3">
      <c r="V354" s="29">
        <v>4.5000000000000302</v>
      </c>
      <c r="W354" s="36">
        <f t="shared" si="204"/>
        <v>316227.76601686032</v>
      </c>
      <c r="X354" s="30">
        <f t="shared" si="238"/>
        <v>3.5218251811136261</v>
      </c>
      <c r="Y354" s="31">
        <f t="shared" si="205"/>
        <v>-56.333886266460745</v>
      </c>
      <c r="Z354" s="31">
        <f t="shared" si="206"/>
        <v>-89.912616690787772</v>
      </c>
      <c r="AA354" s="31">
        <f t="shared" si="207"/>
        <v>19.793584634325732</v>
      </c>
      <c r="AB354" s="31">
        <f t="shared" si="208"/>
        <v>-84.122327365739068</v>
      </c>
      <c r="AC354" s="31">
        <f t="shared" si="209"/>
        <v>1.863116604750192E-2</v>
      </c>
      <c r="AD354" s="31">
        <f t="shared" si="210"/>
        <v>3.7514159810134458</v>
      </c>
      <c r="AE354" s="31">
        <f t="shared" si="211"/>
        <v>-32.999845284973887</v>
      </c>
      <c r="AF354" s="31">
        <f t="shared" si="212"/>
        <v>-170.2835280755134</v>
      </c>
      <c r="AG354" s="31">
        <f t="shared" si="235"/>
        <v>92.110410468749379</v>
      </c>
      <c r="AH354" s="31">
        <f t="shared" si="213"/>
        <v>-144.80809334181194</v>
      </c>
      <c r="AI354" s="31">
        <f t="shared" si="214"/>
        <v>-89.999996706042708</v>
      </c>
      <c r="AJ354" s="31">
        <f t="shared" si="215"/>
        <v>72.748650278448764</v>
      </c>
      <c r="AK354" s="31">
        <f t="shared" si="216"/>
        <v>89.986796468000193</v>
      </c>
      <c r="AL354" s="32">
        <f t="shared" si="217"/>
        <v>-19.255494091183778</v>
      </c>
      <c r="AM354" s="31">
        <f t="shared" si="218"/>
        <v>-83.745236819936551</v>
      </c>
      <c r="AN354" s="31">
        <f t="shared" si="219"/>
        <v>0.79547331420242529</v>
      </c>
      <c r="AO354" s="31">
        <f t="shared" si="220"/>
        <v>-83.758437057979066</v>
      </c>
      <c r="AP354" s="30">
        <f t="shared" si="236"/>
        <v>23.609121289162623</v>
      </c>
      <c r="AQ354" s="30">
        <f t="shared" si="237"/>
        <v>-29.542425094393248</v>
      </c>
      <c r="AR354" s="31">
        <f t="shared" si="221"/>
        <v>-38.137675776002084</v>
      </c>
      <c r="AS354" s="33">
        <f t="shared" si="222"/>
        <v>-254.04196513349245</v>
      </c>
      <c r="AT354" s="31">
        <f t="shared" si="223"/>
        <v>4.3473513324951474E-7</v>
      </c>
      <c r="AU354" s="31">
        <f t="shared" si="224"/>
        <v>1.812770572730673E-2</v>
      </c>
      <c r="AV354" s="32">
        <f t="shared" si="225"/>
        <v>-4.8303934262970537E-10</v>
      </c>
      <c r="AW354" s="31">
        <f t="shared" si="226"/>
        <v>-6.0425687771682073E-4</v>
      </c>
      <c r="AX354" s="34">
        <f t="shared" si="227"/>
        <v>4.3425209390688502E-7</v>
      </c>
      <c r="AY354" s="35">
        <f t="shared" si="228"/>
        <v>1.7523448849589909E-2</v>
      </c>
      <c r="AZ354" s="10">
        <f t="shared" si="229"/>
        <v>-38.13767534174999</v>
      </c>
      <c r="BA354" s="10">
        <f t="shared" si="230"/>
        <v>-254.02444168464285</v>
      </c>
      <c r="BB354" s="10">
        <f t="shared" si="231"/>
        <v>-74.024441684642852</v>
      </c>
      <c r="BC354" s="48"/>
      <c r="BD354" s="46">
        <f t="shared" si="232"/>
        <v>-38</v>
      </c>
      <c r="BE354" s="46">
        <f t="shared" si="233"/>
        <v>-254</v>
      </c>
      <c r="BF354" s="46">
        <f t="shared" si="234"/>
        <v>-74</v>
      </c>
    </row>
    <row r="355" spans="22:58" x14ac:dyDescent="0.3">
      <c r="V355" s="29">
        <v>4.51000000000003</v>
      </c>
      <c r="W355" s="38">
        <f t="shared" si="204"/>
        <v>323593.6569296511</v>
      </c>
      <c r="X355" s="30">
        <f t="shared" si="238"/>
        <v>3.5218251811136261</v>
      </c>
      <c r="Y355" s="31">
        <f t="shared" si="205"/>
        <v>-56.533885811808055</v>
      </c>
      <c r="Z355" s="31">
        <f t="shared" si="206"/>
        <v>-89.914605774767608</v>
      </c>
      <c r="AA355" s="31">
        <f t="shared" si="207"/>
        <v>19.991534357901919</v>
      </c>
      <c r="AB355" s="31">
        <f t="shared" si="208"/>
        <v>-84.255214333071805</v>
      </c>
      <c r="AC355" s="31">
        <f t="shared" si="209"/>
        <v>1.9507256739080853E-2</v>
      </c>
      <c r="AD355" s="31">
        <f t="shared" si="210"/>
        <v>3.8385394119399083</v>
      </c>
      <c r="AE355" s="31">
        <f t="shared" si="211"/>
        <v>-33.001019016053426</v>
      </c>
      <c r="AF355" s="31">
        <f t="shared" si="212"/>
        <v>-170.33128069589952</v>
      </c>
      <c r="AG355" s="31">
        <f t="shared" si="235"/>
        <v>92.110410468749379</v>
      </c>
      <c r="AH355" s="31">
        <f t="shared" si="213"/>
        <v>-145.00809334181193</v>
      </c>
      <c r="AI355" s="31">
        <f t="shared" si="214"/>
        <v>-89.999996781022318</v>
      </c>
      <c r="AJ355" s="31">
        <f t="shared" si="215"/>
        <v>72.948650268068619</v>
      </c>
      <c r="AK355" s="31">
        <f t="shared" si="216"/>
        <v>89.98709701707142</v>
      </c>
      <c r="AL355" s="32">
        <f t="shared" si="217"/>
        <v>-19.453173305715783</v>
      </c>
      <c r="AM355" s="31">
        <f t="shared" si="218"/>
        <v>-83.886522040260573</v>
      </c>
      <c r="AN355" s="31">
        <f t="shared" si="219"/>
        <v>0.59779408929028577</v>
      </c>
      <c r="AO355" s="31">
        <f t="shared" si="220"/>
        <v>-83.899421804211471</v>
      </c>
      <c r="AP355" s="30">
        <f t="shared" si="236"/>
        <v>23.609121289162623</v>
      </c>
      <c r="AQ355" s="30">
        <f t="shared" si="237"/>
        <v>-29.542425094393248</v>
      </c>
      <c r="AR355" s="31">
        <f t="shared" si="221"/>
        <v>-38.336528731993766</v>
      </c>
      <c r="AS355" s="33">
        <f t="shared" si="222"/>
        <v>-254.23070250011099</v>
      </c>
      <c r="AT355" s="31">
        <f t="shared" si="223"/>
        <v>4.552235672115839E-7</v>
      </c>
      <c r="AU355" s="31">
        <f t="shared" si="224"/>
        <v>1.8549954207710013E-2</v>
      </c>
      <c r="AV355" s="32">
        <f t="shared" si="225"/>
        <v>-5.058051854613912E-10</v>
      </c>
      <c r="AW355" s="31">
        <f t="shared" si="226"/>
        <v>-6.1833182850399074E-4</v>
      </c>
      <c r="AX355" s="34">
        <f t="shared" si="227"/>
        <v>4.5471776202612252E-7</v>
      </c>
      <c r="AY355" s="35">
        <f t="shared" si="228"/>
        <v>1.7931622379206022E-2</v>
      </c>
      <c r="AZ355" s="10">
        <f t="shared" si="229"/>
        <v>-38.336528277276003</v>
      </c>
      <c r="BA355" s="10">
        <f t="shared" si="230"/>
        <v>-254.2127708777318</v>
      </c>
      <c r="BB355" s="10">
        <f t="shared" si="231"/>
        <v>-74.212770877731799</v>
      </c>
      <c r="BC355" s="37"/>
      <c r="BD355" s="46">
        <f t="shared" si="232"/>
        <v>-38</v>
      </c>
      <c r="BE355" s="46">
        <f t="shared" si="233"/>
        <v>-254</v>
      </c>
      <c r="BF355" s="46">
        <f t="shared" si="234"/>
        <v>-74</v>
      </c>
    </row>
    <row r="356" spans="22:58" x14ac:dyDescent="0.3">
      <c r="V356" s="29">
        <v>4.5200000000000298</v>
      </c>
      <c r="W356" s="38">
        <f t="shared" si="204"/>
        <v>331131.1214826139</v>
      </c>
      <c r="X356" s="30">
        <f t="shared" si="238"/>
        <v>3.5218251811136261</v>
      </c>
      <c r="Y356" s="31">
        <f t="shared" si="205"/>
        <v>-56.733885377618037</v>
      </c>
      <c r="Z356" s="31">
        <f t="shared" si="206"/>
        <v>-89.916549581867216</v>
      </c>
      <c r="AA356" s="31">
        <f t="shared" si="207"/>
        <v>20.189575455146716</v>
      </c>
      <c r="AB356" s="31">
        <f t="shared" si="208"/>
        <v>-84.385136373365313</v>
      </c>
      <c r="AC356" s="31">
        <f t="shared" si="209"/>
        <v>2.0424446930960551E-2</v>
      </c>
      <c r="AD356" s="31">
        <f t="shared" si="210"/>
        <v>3.9276738053690177</v>
      </c>
      <c r="AE356" s="31">
        <f t="shared" si="211"/>
        <v>-33.002060294426734</v>
      </c>
      <c r="AF356" s="31">
        <f t="shared" si="212"/>
        <v>-170.37401214986352</v>
      </c>
      <c r="AG356" s="31">
        <f t="shared" si="235"/>
        <v>92.110410468749379</v>
      </c>
      <c r="AH356" s="31">
        <f t="shared" si="213"/>
        <v>-145.20809334181192</v>
      </c>
      <c r="AI356" s="31">
        <f t="shared" si="214"/>
        <v>-89.999996854295205</v>
      </c>
      <c r="AJ356" s="31">
        <f t="shared" si="215"/>
        <v>73.148650258155641</v>
      </c>
      <c r="AK356" s="31">
        <f t="shared" si="216"/>
        <v>89.987390724811235</v>
      </c>
      <c r="AL356" s="32">
        <f t="shared" si="217"/>
        <v>-19.650955814486949</v>
      </c>
      <c r="AM356" s="31">
        <f t="shared" si="218"/>
        <v>-84.024663368565044</v>
      </c>
      <c r="AN356" s="31">
        <f t="shared" si="219"/>
        <v>0.40001157060615355</v>
      </c>
      <c r="AO356" s="31">
        <f t="shared" si="220"/>
        <v>-84.037269498049014</v>
      </c>
      <c r="AP356" s="30">
        <f t="shared" si="236"/>
        <v>23.609121289162623</v>
      </c>
      <c r="AQ356" s="30">
        <f t="shared" si="237"/>
        <v>-29.542425094393248</v>
      </c>
      <c r="AR356" s="31">
        <f t="shared" si="221"/>
        <v>-38.53535252905121</v>
      </c>
      <c r="AS356" s="33">
        <f t="shared" si="222"/>
        <v>-254.41128164791252</v>
      </c>
      <c r="AT356" s="31">
        <f t="shared" si="223"/>
        <v>4.7667759180792162E-7</v>
      </c>
      <c r="AU356" s="31">
        <f t="shared" si="224"/>
        <v>1.8982038116621604E-2</v>
      </c>
      <c r="AV356" s="32">
        <f t="shared" si="225"/>
        <v>-5.296414317810761E-10</v>
      </c>
      <c r="AW356" s="31">
        <f t="shared" si="226"/>
        <v>-6.3273462701112003E-4</v>
      </c>
      <c r="AX356" s="34">
        <f t="shared" si="227"/>
        <v>4.7614795037614056E-7</v>
      </c>
      <c r="AY356" s="35">
        <f t="shared" si="228"/>
        <v>1.8349303489610485E-2</v>
      </c>
      <c r="AZ356" s="10">
        <f t="shared" si="229"/>
        <v>-38.535352052903256</v>
      </c>
      <c r="BA356" s="10">
        <f t="shared" si="230"/>
        <v>-254.39293234442292</v>
      </c>
      <c r="BB356" s="10">
        <f t="shared" si="231"/>
        <v>-74.392932344422917</v>
      </c>
      <c r="BC356" s="37"/>
      <c r="BD356" s="46">
        <f t="shared" si="232"/>
        <v>-39</v>
      </c>
      <c r="BE356" s="46">
        <f t="shared" si="233"/>
        <v>-254</v>
      </c>
      <c r="BF356" s="46">
        <f t="shared" si="234"/>
        <v>-74</v>
      </c>
    </row>
    <row r="357" spans="22:58" x14ac:dyDescent="0.3">
      <c r="V357" s="29">
        <v>4.5300000000000296</v>
      </c>
      <c r="W357" s="36">
        <f t="shared" si="204"/>
        <v>338844.15613922582</v>
      </c>
      <c r="X357" s="30">
        <f t="shared" si="238"/>
        <v>3.5218251811136261</v>
      </c>
      <c r="Y357" s="31">
        <f t="shared" si="205"/>
        <v>-56.933884962969771</v>
      </c>
      <c r="Z357" s="31">
        <f t="shared" si="206"/>
        <v>-89.918449142700922</v>
      </c>
      <c r="AA357" s="31">
        <f t="shared" si="207"/>
        <v>20.387703892362708</v>
      </c>
      <c r="AB357" s="31">
        <f t="shared" si="208"/>
        <v>-84.512157025742866</v>
      </c>
      <c r="AC357" s="31">
        <f t="shared" si="209"/>
        <v>2.138465539944031E-2</v>
      </c>
      <c r="AD357" s="31">
        <f t="shared" si="210"/>
        <v>4.0188646948044111</v>
      </c>
      <c r="AE357" s="31">
        <f t="shared" si="211"/>
        <v>-33.002971234093998</v>
      </c>
      <c r="AF357" s="31">
        <f t="shared" si="212"/>
        <v>-170.41174147363935</v>
      </c>
      <c r="AG357" s="31">
        <f t="shared" si="235"/>
        <v>92.110410468749379</v>
      </c>
      <c r="AH357" s="31">
        <f t="shared" si="213"/>
        <v>-145.40809334181191</v>
      </c>
      <c r="AI357" s="31">
        <f t="shared" si="214"/>
        <v>-89.999996925900192</v>
      </c>
      <c r="AJ357" s="31">
        <f t="shared" si="215"/>
        <v>73.348650248688841</v>
      </c>
      <c r="AK357" s="31">
        <f t="shared" si="216"/>
        <v>89.987677746947313</v>
      </c>
      <c r="AL357" s="32">
        <f t="shared" si="217"/>
        <v>-19.84883706932964</v>
      </c>
      <c r="AM357" s="31">
        <f t="shared" si="218"/>
        <v>-84.159727621558005</v>
      </c>
      <c r="AN357" s="31">
        <f t="shared" si="219"/>
        <v>0.20213030629667372</v>
      </c>
      <c r="AO357" s="31">
        <f t="shared" si="220"/>
        <v>-84.172046800510884</v>
      </c>
      <c r="AP357" s="30">
        <f t="shared" si="236"/>
        <v>23.609121289162623</v>
      </c>
      <c r="AQ357" s="30">
        <f t="shared" si="237"/>
        <v>-29.542425094393248</v>
      </c>
      <c r="AR357" s="31">
        <f t="shared" si="221"/>
        <v>-38.734144733027946</v>
      </c>
      <c r="AS357" s="33">
        <f t="shared" si="222"/>
        <v>-254.58378827415024</v>
      </c>
      <c r="AT357" s="31">
        <f t="shared" si="223"/>
        <v>4.9914271364190439E-7</v>
      </c>
      <c r="AU357" s="31">
        <f t="shared" si="224"/>
        <v>1.9424186550452662E-2</v>
      </c>
      <c r="AV357" s="32">
        <f t="shared" si="225"/>
        <v>-5.5460401258183253E-10</v>
      </c>
      <c r="AW357" s="31">
        <f t="shared" si="226"/>
        <v>-6.4747290979261533E-4</v>
      </c>
      <c r="AX357" s="34">
        <f t="shared" si="227"/>
        <v>4.9858810962932255E-7</v>
      </c>
      <c r="AY357" s="35">
        <f t="shared" si="228"/>
        <v>1.8776713640660046E-2</v>
      </c>
      <c r="AZ357" s="10">
        <f t="shared" si="229"/>
        <v>-38.734144234439839</v>
      </c>
      <c r="BA357" s="10">
        <f t="shared" si="230"/>
        <v>-254.56501156050959</v>
      </c>
      <c r="BB357" s="10">
        <f t="shared" si="231"/>
        <v>-74.565011560509589</v>
      </c>
      <c r="BC357" s="48"/>
      <c r="BD357" s="46">
        <f t="shared" si="232"/>
        <v>-39</v>
      </c>
      <c r="BE357" s="46">
        <f t="shared" si="233"/>
        <v>-255</v>
      </c>
      <c r="BF357" s="46">
        <f t="shared" si="234"/>
        <v>-75</v>
      </c>
    </row>
    <row r="358" spans="22:58" x14ac:dyDescent="0.3">
      <c r="V358" s="29">
        <v>4.5400000000000302</v>
      </c>
      <c r="W358" s="38">
        <f t="shared" si="204"/>
        <v>346736.85045255604</v>
      </c>
      <c r="X358" s="30">
        <f t="shared" si="238"/>
        <v>3.5218251811136261</v>
      </c>
      <c r="Y358" s="31">
        <f t="shared" si="205"/>
        <v>-57.133884566983724</v>
      </c>
      <c r="Z358" s="31">
        <f t="shared" si="206"/>
        <v>-89.920305464424317</v>
      </c>
      <c r="AA358" s="31">
        <f t="shared" si="207"/>
        <v>20.585915810560849</v>
      </c>
      <c r="AB358" s="31">
        <f t="shared" si="208"/>
        <v>-84.636338641268523</v>
      </c>
      <c r="AC358" s="31">
        <f t="shared" si="209"/>
        <v>2.238988960858726E-2</v>
      </c>
      <c r="AD358" s="31">
        <f t="shared" si="210"/>
        <v>4.1121585818367761</v>
      </c>
      <c r="AE358" s="31">
        <f t="shared" si="211"/>
        <v>-33.003753685700659</v>
      </c>
      <c r="AF358" s="31">
        <f t="shared" si="212"/>
        <v>-170.44448552385606</v>
      </c>
      <c r="AG358" s="31">
        <f t="shared" si="235"/>
        <v>92.110410468749379</v>
      </c>
      <c r="AH358" s="31">
        <f t="shared" si="213"/>
        <v>-145.60809334181192</v>
      </c>
      <c r="AI358" s="31">
        <f t="shared" si="214"/>
        <v>-89.999996995875236</v>
      </c>
      <c r="AJ358" s="31">
        <f t="shared" si="215"/>
        <v>73.548650239648126</v>
      </c>
      <c r="AK358" s="31">
        <f t="shared" si="216"/>
        <v>89.987958235662532</v>
      </c>
      <c r="AL358" s="32">
        <f t="shared" si="217"/>
        <v>-20.046812718042698</v>
      </c>
      <c r="AM358" s="31">
        <f t="shared" si="218"/>
        <v>-84.291780404461804</v>
      </c>
      <c r="AN358" s="31">
        <f t="shared" si="219"/>
        <v>4.1546485428831659E-3</v>
      </c>
      <c r="AO358" s="31">
        <f t="shared" si="220"/>
        <v>-84.303819164674508</v>
      </c>
      <c r="AP358" s="30">
        <f t="shared" si="236"/>
        <v>23.609121289162623</v>
      </c>
      <c r="AQ358" s="30">
        <f t="shared" si="237"/>
        <v>-29.542425094393248</v>
      </c>
      <c r="AR358" s="31">
        <f t="shared" si="221"/>
        <v>-38.932902842388401</v>
      </c>
      <c r="AS358" s="33">
        <f t="shared" si="222"/>
        <v>-254.74830468853057</v>
      </c>
      <c r="AT358" s="31">
        <f t="shared" si="223"/>
        <v>5.2266658398025217E-7</v>
      </c>
      <c r="AU358" s="31">
        <f t="shared" si="224"/>
        <v>1.9876633941944583E-2</v>
      </c>
      <c r="AV358" s="32">
        <f t="shared" si="225"/>
        <v>-5.8074114423700099E-10</v>
      </c>
      <c r="AW358" s="31">
        <f t="shared" si="226"/>
        <v>-6.6255449128108405E-4</v>
      </c>
      <c r="AX358" s="34">
        <f t="shared" si="227"/>
        <v>5.2208584283601521E-7</v>
      </c>
      <c r="AY358" s="35">
        <f t="shared" si="228"/>
        <v>1.9214079450663498E-2</v>
      </c>
      <c r="AZ358" s="10">
        <f t="shared" si="229"/>
        <v>-38.93290232030256</v>
      </c>
      <c r="BA358" s="10">
        <f t="shared" si="230"/>
        <v>-254.72909060907989</v>
      </c>
      <c r="BB358" s="10">
        <f t="shared" si="231"/>
        <v>-74.72909060907989</v>
      </c>
      <c r="BC358" s="37"/>
      <c r="BD358" s="46">
        <f t="shared" si="232"/>
        <v>-39</v>
      </c>
      <c r="BE358" s="46">
        <f t="shared" si="233"/>
        <v>-255</v>
      </c>
      <c r="BF358" s="46">
        <f t="shared" si="234"/>
        <v>-75</v>
      </c>
    </row>
    <row r="359" spans="22:58" x14ac:dyDescent="0.3">
      <c r="V359" s="29">
        <v>4.55000000000003</v>
      </c>
      <c r="W359" s="38">
        <f t="shared" si="204"/>
        <v>354813.38923360041</v>
      </c>
      <c r="X359" s="30">
        <f t="shared" si="238"/>
        <v>3.5218251811136261</v>
      </c>
      <c r="Y359" s="31">
        <f t="shared" si="205"/>
        <v>-57.333884188819944</v>
      </c>
      <c r="Z359" s="31">
        <f t="shared" si="206"/>
        <v>-89.922119531268166</v>
      </c>
      <c r="AA359" s="31">
        <f t="shared" si="207"/>
        <v>20.784207518186797</v>
      </c>
      <c r="AB359" s="31">
        <f t="shared" si="208"/>
        <v>-84.757742393334624</v>
      </c>
      <c r="AC359" s="31">
        <f t="shared" si="209"/>
        <v>2.3442249723852757E-2</v>
      </c>
      <c r="AD359" s="31">
        <f t="shared" si="210"/>
        <v>4.2076029521984495</v>
      </c>
      <c r="AE359" s="31">
        <f t="shared" si="211"/>
        <v>-33.00440923979567</v>
      </c>
      <c r="AF359" s="31">
        <f t="shared" si="212"/>
        <v>-170.47225897240435</v>
      </c>
      <c r="AG359" s="31">
        <f t="shared" si="235"/>
        <v>92.110410468749379</v>
      </c>
      <c r="AH359" s="31">
        <f t="shared" si="213"/>
        <v>-145.80809334181194</v>
      </c>
      <c r="AI359" s="31">
        <f t="shared" si="214"/>
        <v>-89.999997064257471</v>
      </c>
      <c r="AJ359" s="31">
        <f t="shared" si="215"/>
        <v>73.748650231014295</v>
      </c>
      <c r="AK359" s="31">
        <f t="shared" si="216"/>
        <v>89.988232339675633</v>
      </c>
      <c r="AL359" s="32">
        <f t="shared" si="217"/>
        <v>-20.244878596322458</v>
      </c>
      <c r="AM359" s="31">
        <f t="shared" si="218"/>
        <v>-84.420886118726258</v>
      </c>
      <c r="AN359" s="31">
        <f t="shared" si="219"/>
        <v>-0.19391123837072399</v>
      </c>
      <c r="AO359" s="31">
        <f t="shared" si="220"/>
        <v>-84.432650843308096</v>
      </c>
      <c r="AP359" s="30">
        <f t="shared" si="236"/>
        <v>23.609121289162623</v>
      </c>
      <c r="AQ359" s="30">
        <f t="shared" si="237"/>
        <v>-29.542425094393248</v>
      </c>
      <c r="AR359" s="31">
        <f t="shared" si="221"/>
        <v>-39.131624283397016</v>
      </c>
      <c r="AS359" s="33">
        <f t="shared" si="222"/>
        <v>-254.90490981571244</v>
      </c>
      <c r="AT359" s="31">
        <f t="shared" si="223"/>
        <v>5.4729909904299333E-7</v>
      </c>
      <c r="AU359" s="31">
        <f t="shared" si="224"/>
        <v>2.0339620184467271E-2</v>
      </c>
      <c r="AV359" s="32">
        <f t="shared" si="225"/>
        <v>-6.0810875773965633E-10</v>
      </c>
      <c r="AW359" s="31">
        <f t="shared" si="226"/>
        <v>-6.7798736793064896E-4</v>
      </c>
      <c r="AX359" s="34">
        <f t="shared" si="227"/>
        <v>5.4669099028525372E-7</v>
      </c>
      <c r="AY359" s="35">
        <f t="shared" si="228"/>
        <v>1.9661632816536621E-2</v>
      </c>
      <c r="AZ359" s="10">
        <f t="shared" si="229"/>
        <v>-39.131623736706025</v>
      </c>
      <c r="BA359" s="10">
        <f t="shared" si="230"/>
        <v>-254.88524818289591</v>
      </c>
      <c r="BB359" s="10">
        <f t="shared" si="231"/>
        <v>-74.885248182895907</v>
      </c>
      <c r="BC359" s="37"/>
      <c r="BD359" s="46">
        <f t="shared" si="232"/>
        <v>-39</v>
      </c>
      <c r="BE359" s="46">
        <f t="shared" si="233"/>
        <v>-255</v>
      </c>
      <c r="BF359" s="46">
        <f t="shared" si="234"/>
        <v>-75</v>
      </c>
    </row>
    <row r="360" spans="22:58" x14ac:dyDescent="0.3">
      <c r="V360" s="29">
        <v>4.5600000000000298</v>
      </c>
      <c r="W360" s="36">
        <f t="shared" si="204"/>
        <v>363078.05477012682</v>
      </c>
      <c r="X360" s="30">
        <f t="shared" si="238"/>
        <v>3.5218251811136261</v>
      </c>
      <c r="Y360" s="31">
        <f t="shared" si="205"/>
        <v>-57.533883827676306</v>
      </c>
      <c r="Z360" s="31">
        <f t="shared" si="206"/>
        <v>-89.92389230506015</v>
      </c>
      <c r="AA360" s="31">
        <f t="shared" si="207"/>
        <v>20.982575484124382</v>
      </c>
      <c r="AB360" s="31">
        <f t="shared" si="208"/>
        <v>-84.876428288862513</v>
      </c>
      <c r="AC360" s="31">
        <f t="shared" si="209"/>
        <v>2.4543932799123324E-2</v>
      </c>
      <c r="AD360" s="31">
        <f t="shared" si="210"/>
        <v>4.3052462917422583</v>
      </c>
      <c r="AE360" s="31">
        <f t="shared" si="211"/>
        <v>-33.00493922963917</v>
      </c>
      <c r="AF360" s="31">
        <f t="shared" si="212"/>
        <v>-170.4950743021804</v>
      </c>
      <c r="AG360" s="31">
        <f t="shared" si="235"/>
        <v>92.110410468749379</v>
      </c>
      <c r="AH360" s="31">
        <f t="shared" si="213"/>
        <v>-146.00809334181193</v>
      </c>
      <c r="AI360" s="31">
        <f t="shared" si="214"/>
        <v>-89.99999713108312</v>
      </c>
      <c r="AJ360" s="31">
        <f t="shared" si="215"/>
        <v>73.948650222769061</v>
      </c>
      <c r="AK360" s="31">
        <f t="shared" si="216"/>
        <v>89.988500204320189</v>
      </c>
      <c r="AL360" s="32">
        <f t="shared" si="217"/>
        <v>-20.443030719993224</v>
      </c>
      <c r="AM360" s="31">
        <f t="shared" si="218"/>
        <v>-84.547107970807829</v>
      </c>
      <c r="AN360" s="31">
        <f t="shared" si="219"/>
        <v>-0.39206337028671356</v>
      </c>
      <c r="AO360" s="31">
        <f t="shared" si="220"/>
        <v>-84.55860489757076</v>
      </c>
      <c r="AP360" s="30">
        <f t="shared" si="236"/>
        <v>23.609121289162623</v>
      </c>
      <c r="AQ360" s="30">
        <f t="shared" si="237"/>
        <v>-29.542425094393248</v>
      </c>
      <c r="AR360" s="31">
        <f t="shared" si="221"/>
        <v>-39.330306405156506</v>
      </c>
      <c r="AS360" s="33">
        <f t="shared" si="222"/>
        <v>-255.05367919975117</v>
      </c>
      <c r="AT360" s="31">
        <f t="shared" si="223"/>
        <v>5.7309250993669594E-7</v>
      </c>
      <c r="AU360" s="31">
        <f t="shared" si="224"/>
        <v>2.0813390759212905E-2</v>
      </c>
      <c r="AV360" s="32">
        <f t="shared" si="225"/>
        <v>-6.3676857004767373E-10</v>
      </c>
      <c r="AW360" s="31">
        <f t="shared" si="226"/>
        <v>-6.9377972245678022E-4</v>
      </c>
      <c r="AX360" s="34">
        <f t="shared" si="227"/>
        <v>5.7245574136664826E-7</v>
      </c>
      <c r="AY360" s="35">
        <f t="shared" si="228"/>
        <v>2.0119611036756125E-2</v>
      </c>
      <c r="AZ360" s="10">
        <f t="shared" si="229"/>
        <v>-39.330305832700766</v>
      </c>
      <c r="BA360" s="10">
        <f t="shared" si="230"/>
        <v>-255.03355958871441</v>
      </c>
      <c r="BB360" s="10">
        <f t="shared" si="231"/>
        <v>-75.033559588714411</v>
      </c>
      <c r="BC360" s="48"/>
      <c r="BD360" s="46">
        <f t="shared" si="232"/>
        <v>-39</v>
      </c>
      <c r="BE360" s="46">
        <f t="shared" si="233"/>
        <v>-255</v>
      </c>
      <c r="BF360" s="46">
        <f t="shared" si="234"/>
        <v>-75</v>
      </c>
    </row>
    <row r="361" spans="22:58" x14ac:dyDescent="0.3">
      <c r="V361" s="29">
        <v>4.5700000000000296</v>
      </c>
      <c r="W361" s="38">
        <f t="shared" ref="W361:W424" si="239">10*10^V361</f>
        <v>371535.22909719788</v>
      </c>
      <c r="X361" s="30">
        <f t="shared" si="238"/>
        <v>3.5218251811136261</v>
      </c>
      <c r="Y361" s="31">
        <f t="shared" ref="Y361:Y424" si="240">20*LOG(1/SQRT((W361/fp)^2+1))</f>
        <v>-57.733883482786759</v>
      </c>
      <c r="Z361" s="31">
        <f t="shared" ref="Z361:Z424" si="241">-180/PI()*ATAN(W361/fp)</f>
        <v>-89.925624725734821</v>
      </c>
      <c r="AA361" s="31">
        <f t="shared" ref="AA361:AA424" si="242">20*LOG(SQRT((W361/fzRHP)^2+1))</f>
        <v>21.181016330967726</v>
      </c>
      <c r="AB361" s="31">
        <f t="shared" ref="AB361:AB424" si="243">-180/PI()*ATAN(W361/fzRHP)</f>
        <v>-84.992455180234572</v>
      </c>
      <c r="AC361" s="31">
        <f t="shared" ref="AC361:AC424" si="244">20*LOG(SQRT((W361/fzESR)^2+1))</f>
        <v>2.5697237143844854E-2</v>
      </c>
      <c r="AD361" s="31">
        <f t="shared" ref="AD361:AD424" si="245">180/PI()*ATAN(W361/fzESR)</f>
        <v>4.4051381023122715</v>
      </c>
      <c r="AE361" s="31">
        <f t="shared" ref="AE361:AE424" si="246">X361+Y361+AA361+AC361</f>
        <v>-33.005344733561557</v>
      </c>
      <c r="AF361" s="31">
        <f t="shared" ref="AF361:AF424" si="247">Z361+AB361+AD361</f>
        <v>-170.51294180365713</v>
      </c>
      <c r="AG361" s="31">
        <f t="shared" si="235"/>
        <v>92.110410468749379</v>
      </c>
      <c r="AH361" s="31">
        <f t="shared" ref="AH361:AH424" si="248">20*LOG(1/SQRT((W361/fp_comp1)^2+1))</f>
        <v>-146.20809334181192</v>
      </c>
      <c r="AI361" s="31">
        <f t="shared" ref="AI361:AI424" si="249">-180/PI()*ATAN(W361/fp_comp1)</f>
        <v>-89.999997196387653</v>
      </c>
      <c r="AJ361" s="31">
        <f t="shared" ref="AJ361:AJ424" si="250">20*LOG(SQRT((W361/fz_comp)^2+1))</f>
        <v>74.1486502148949</v>
      </c>
      <c r="AK361" s="31">
        <f t="shared" ref="AK361:AK424" si="251">180/PI()*ATAN(W361/fz_comp)</f>
        <v>89.988761971621514</v>
      </c>
      <c r="AL361" s="32">
        <f t="shared" ref="AL361:AL424" si="252">20*LOG(1/SQRT((W361/fp_comp2)^2+1))</f>
        <v>-20.64126527752871</v>
      </c>
      <c r="AM361" s="31">
        <f t="shared" ref="AM361:AM424" si="253">-180/PI()*ATAN(W361/fp_comp2)</f>
        <v>-84.670507981916884</v>
      </c>
      <c r="AN361" s="31">
        <f t="shared" ref="AN361:AN424" si="254">AG361+AH361+AJ361+AL361</f>
        <v>-0.59029793569634847</v>
      </c>
      <c r="AO361" s="31">
        <f t="shared" ref="AO361:AO424" si="255">AI361+AK361+AM361</f>
        <v>-84.681743206683024</v>
      </c>
      <c r="AP361" s="30">
        <f t="shared" si="236"/>
        <v>23.609121289162623</v>
      </c>
      <c r="AQ361" s="30">
        <f t="shared" si="237"/>
        <v>-29.542425094393248</v>
      </c>
      <c r="AR361" s="31">
        <f t="shared" ref="AR361:AR424" si="256">AE361+AN361+AP361+AQ361</f>
        <v>-39.528946474488535</v>
      </c>
      <c r="AS361" s="33">
        <f t="shared" ref="AS361:AS424" si="257">AF361+AO361</f>
        <v>-255.19468501034015</v>
      </c>
      <c r="AT361" s="31">
        <f t="shared" ref="AT361:AT424" si="258">20*LOG(SQRT((W361/fz_ff)^2+1))</f>
        <v>6.0010152487307106E-7</v>
      </c>
      <c r="AU361" s="31">
        <f t="shared" ref="AU361:AU424" si="259">180/PI()*ATAN(W361/fz_ff)</f>
        <v>2.1298196865351969E-2</v>
      </c>
      <c r="AV361" s="32">
        <f t="shared" ref="AV361:AV424" si="260">20*LOG(1/SQRT((W361/fp_ff)^2+1))</f>
        <v>-6.6677844080906383E-10</v>
      </c>
      <c r="AW361" s="31">
        <f t="shared" ref="AW361:AW424" si="261">-180/PI()*ATAN(W361/fp_ff)</f>
        <v>-7.0993992817487315E-4</v>
      </c>
      <c r="AX361" s="34">
        <f t="shared" ref="AX361:AX424" si="262">AT361+AV361</f>
        <v>5.9943474643226196E-7</v>
      </c>
      <c r="AY361" s="35">
        <f t="shared" ref="AY361:AY424" si="263">AU361+AW361</f>
        <v>2.0588256937177096E-2</v>
      </c>
      <c r="AZ361" s="10">
        <f t="shared" ref="AZ361:AZ424" si="264">AR361+AX361</f>
        <v>-39.528945875053786</v>
      </c>
      <c r="BA361" s="10">
        <f t="shared" ref="BA361:BA424" si="265">AS361+AY361</f>
        <v>-255.17409675340298</v>
      </c>
      <c r="BB361" s="10">
        <f t="shared" ref="BB361:BB424" si="266">BA361+180</f>
        <v>-75.174096753402978</v>
      </c>
      <c r="BC361" s="37"/>
      <c r="BD361" s="46">
        <f t="shared" ref="BD361:BD424" si="267">ROUND(AZ361,0)</f>
        <v>-40</v>
      </c>
      <c r="BE361" s="46">
        <f t="shared" ref="BE361:BE424" si="268">ROUND(BA361,0)</f>
        <v>-255</v>
      </c>
      <c r="BF361" s="46">
        <f t="shared" ref="BF361:BF424" si="269">ROUND(BB361,0)</f>
        <v>-75</v>
      </c>
    </row>
    <row r="362" spans="22:58" x14ac:dyDescent="0.3">
      <c r="V362" s="29">
        <v>4.5800000000000303</v>
      </c>
      <c r="W362" s="38">
        <f t="shared" si="239"/>
        <v>380189.39632058778</v>
      </c>
      <c r="X362" s="30">
        <f t="shared" si="238"/>
        <v>3.5218251811136261</v>
      </c>
      <c r="Y362" s="31">
        <f t="shared" si="240"/>
        <v>-57.933883153419814</v>
      </c>
      <c r="Z362" s="31">
        <f t="shared" si="241"/>
        <v>-89.927317711831876</v>
      </c>
      <c r="AA362" s="31">
        <f t="shared" si="242"/>
        <v>21.379526828554095</v>
      </c>
      <c r="AB362" s="31">
        <f t="shared" si="243"/>
        <v>-85.105880777880799</v>
      </c>
      <c r="AC362" s="31">
        <f t="shared" si="244"/>
        <v>2.6904566877150017E-2</v>
      </c>
      <c r="AD362" s="31">
        <f t="shared" si="245"/>
        <v>4.507328917471785</v>
      </c>
      <c r="AE362" s="31">
        <f t="shared" si="246"/>
        <v>-33.005626576874945</v>
      </c>
      <c r="AF362" s="31">
        <f t="shared" si="247"/>
        <v>-170.52586957224088</v>
      </c>
      <c r="AG362" s="31">
        <f t="shared" si="235"/>
        <v>92.110410468749379</v>
      </c>
      <c r="AH362" s="31">
        <f t="shared" si="248"/>
        <v>-146.40809334181193</v>
      </c>
      <c r="AI362" s="31">
        <f t="shared" si="249"/>
        <v>-89.99999726020566</v>
      </c>
      <c r="AJ362" s="31">
        <f t="shared" si="250"/>
        <v>74.348650207375158</v>
      </c>
      <c r="AK362" s="31">
        <f t="shared" si="251"/>
        <v>89.989017780372052</v>
      </c>
      <c r="AL362" s="32">
        <f t="shared" si="252"/>
        <v>-20.839578622856667</v>
      </c>
      <c r="AM362" s="31">
        <f t="shared" si="253"/>
        <v>-84.791146998640812</v>
      </c>
      <c r="AN362" s="31">
        <f t="shared" si="254"/>
        <v>-0.78861128854406459</v>
      </c>
      <c r="AO362" s="31">
        <f t="shared" si="255"/>
        <v>-84.80212647847442</v>
      </c>
      <c r="AP362" s="30">
        <f t="shared" si="236"/>
        <v>23.609121289162623</v>
      </c>
      <c r="AQ362" s="30">
        <f t="shared" si="237"/>
        <v>-29.542425094393248</v>
      </c>
      <c r="AR362" s="31">
        <f t="shared" si="256"/>
        <v>-39.727541670649629</v>
      </c>
      <c r="AS362" s="33">
        <f t="shared" si="257"/>
        <v>-255.32799605071529</v>
      </c>
      <c r="AT362" s="31">
        <f t="shared" si="258"/>
        <v>6.2838343646007689E-7</v>
      </c>
      <c r="AU362" s="31">
        <f t="shared" si="259"/>
        <v>2.1794295553221384E-2</v>
      </c>
      <c r="AV362" s="32">
        <f t="shared" si="260"/>
        <v>-6.9820394429157163E-10</v>
      </c>
      <c r="AW362" s="31">
        <f t="shared" si="261"/>
        <v>-7.2647655343989872E-4</v>
      </c>
      <c r="AX362" s="34">
        <f t="shared" si="262"/>
        <v>6.276852325157853E-7</v>
      </c>
      <c r="AY362" s="35">
        <f t="shared" si="263"/>
        <v>2.1067818999781485E-2</v>
      </c>
      <c r="AZ362" s="10">
        <f t="shared" si="264"/>
        <v>-39.727541042964397</v>
      </c>
      <c r="BA362" s="10">
        <f t="shared" si="265"/>
        <v>-255.30692823171552</v>
      </c>
      <c r="BB362" s="10">
        <f t="shared" si="266"/>
        <v>-75.306928231715517</v>
      </c>
      <c r="BC362" s="37"/>
      <c r="BD362" s="46">
        <f t="shared" si="267"/>
        <v>-40</v>
      </c>
      <c r="BE362" s="46">
        <f t="shared" si="268"/>
        <v>-255</v>
      </c>
      <c r="BF362" s="46">
        <f t="shared" si="269"/>
        <v>-75</v>
      </c>
    </row>
    <row r="363" spans="22:58" x14ac:dyDescent="0.3">
      <c r="V363" s="29">
        <v>4.5900000000000301</v>
      </c>
      <c r="W363" s="36">
        <f t="shared" si="239"/>
        <v>389045.14499430778</v>
      </c>
      <c r="X363" s="30">
        <f t="shared" si="238"/>
        <v>3.5218251811136261</v>
      </c>
      <c r="Y363" s="31">
        <f t="shared" si="240"/>
        <v>-58.133882838876772</v>
      </c>
      <c r="Z363" s="31">
        <f t="shared" si="241"/>
        <v>-89.928972160983108</v>
      </c>
      <c r="AA363" s="31">
        <f t="shared" si="242"/>
        <v>21.578103887748966</v>
      </c>
      <c r="AB363" s="31">
        <f t="shared" si="243"/>
        <v>-85.21676166344848</v>
      </c>
      <c r="AC363" s="31">
        <f t="shared" si="244"/>
        <v>2.8168436675995927E-2</v>
      </c>
      <c r="AD363" s="31">
        <f t="shared" si="245"/>
        <v>4.611870318050511</v>
      </c>
      <c r="AE363" s="31">
        <f t="shared" si="246"/>
        <v>-33.005785333338181</v>
      </c>
      <c r="AF363" s="31">
        <f t="shared" si="247"/>
        <v>-170.5338635063811</v>
      </c>
      <c r="AG363" s="31">
        <f t="shared" si="235"/>
        <v>92.110410468749379</v>
      </c>
      <c r="AH363" s="31">
        <f t="shared" si="248"/>
        <v>-146.60809334181192</v>
      </c>
      <c r="AI363" s="31">
        <f t="shared" si="249"/>
        <v>-89.999997322570991</v>
      </c>
      <c r="AJ363" s="31">
        <f t="shared" si="250"/>
        <v>74.548650200193862</v>
      </c>
      <c r="AK363" s="31">
        <f t="shared" si="251"/>
        <v>89.989267766204932</v>
      </c>
      <c r="AL363" s="32">
        <f t="shared" si="252"/>
        <v>-21.03796726843796</v>
      </c>
      <c r="AM363" s="31">
        <f t="shared" si="253"/>
        <v>-84.909084704356857</v>
      </c>
      <c r="AN363" s="31">
        <f t="shared" si="254"/>
        <v>-0.98699994130664237</v>
      </c>
      <c r="AO363" s="31">
        <f t="shared" si="255"/>
        <v>-84.919814260722916</v>
      </c>
      <c r="AP363" s="30">
        <f t="shared" si="236"/>
        <v>23.609121289162623</v>
      </c>
      <c r="AQ363" s="30">
        <f t="shared" si="237"/>
        <v>-29.542425094393248</v>
      </c>
      <c r="AR363" s="31">
        <f t="shared" si="256"/>
        <v>-39.926089079875453</v>
      </c>
      <c r="AS363" s="33">
        <f t="shared" si="257"/>
        <v>-255.45367776710401</v>
      </c>
      <c r="AT363" s="31">
        <f t="shared" si="258"/>
        <v>6.5799823356377447E-7</v>
      </c>
      <c r="AU363" s="31">
        <f t="shared" si="259"/>
        <v>2.2301949860614272E-2</v>
      </c>
      <c r="AV363" s="32">
        <f t="shared" si="260"/>
        <v>-7.3110872610801027E-10</v>
      </c>
      <c r="AW363" s="31">
        <f t="shared" si="261"/>
        <v>-7.4339836618944556E-4</v>
      </c>
      <c r="AX363" s="34">
        <f t="shared" si="262"/>
        <v>6.5726712483766646E-7</v>
      </c>
      <c r="AY363" s="35">
        <f t="shared" si="263"/>
        <v>2.1558551494424826E-2</v>
      </c>
      <c r="AZ363" s="10">
        <f t="shared" si="264"/>
        <v>-39.926088422608331</v>
      </c>
      <c r="BA363" s="10">
        <f t="shared" si="265"/>
        <v>-255.43211921560959</v>
      </c>
      <c r="BB363" s="10">
        <f t="shared" si="266"/>
        <v>-75.432119215609589</v>
      </c>
      <c r="BC363" s="48"/>
      <c r="BD363" s="46">
        <f t="shared" si="267"/>
        <v>-40</v>
      </c>
      <c r="BE363" s="46">
        <f t="shared" si="268"/>
        <v>-255</v>
      </c>
      <c r="BF363" s="46">
        <f t="shared" si="269"/>
        <v>-75</v>
      </c>
    </row>
    <row r="364" spans="22:58" x14ac:dyDescent="0.3">
      <c r="V364" s="29">
        <v>4.6000000000000298</v>
      </c>
      <c r="W364" s="38">
        <f t="shared" si="239"/>
        <v>398107.17055352498</v>
      </c>
      <c r="X364" s="30">
        <f t="shared" si="238"/>
        <v>3.5218251811136261</v>
      </c>
      <c r="Y364" s="31">
        <f t="shared" si="240"/>
        <v>-58.333882538490485</v>
      </c>
      <c r="Z364" s="31">
        <f t="shared" si="241"/>
        <v>-89.930588950388341</v>
      </c>
      <c r="AA364" s="31">
        <f t="shared" si="242"/>
        <v>21.776744554475734</v>
      </c>
      <c r="AB364" s="31">
        <f t="shared" si="243"/>
        <v>-85.325153303488662</v>
      </c>
      <c r="AC364" s="31">
        <f t="shared" si="244"/>
        <v>2.9491476724560109E-2</v>
      </c>
      <c r="AD364" s="31">
        <f t="shared" si="245"/>
        <v>4.7188149474704231</v>
      </c>
      <c r="AE364" s="31">
        <f t="shared" si="246"/>
        <v>-33.005821326176566</v>
      </c>
      <c r="AF364" s="31">
        <f t="shared" si="247"/>
        <v>-170.53692730640657</v>
      </c>
      <c r="AG364" s="31">
        <f t="shared" si="235"/>
        <v>92.110410468749379</v>
      </c>
      <c r="AH364" s="31">
        <f t="shared" si="248"/>
        <v>-146.80809334181191</v>
      </c>
      <c r="AI364" s="31">
        <f t="shared" si="249"/>
        <v>-89.999997383516714</v>
      </c>
      <c r="AJ364" s="31">
        <f t="shared" si="250"/>
        <v>74.748650193335763</v>
      </c>
      <c r="AK364" s="31">
        <f t="shared" si="251"/>
        <v>89.989512061665948</v>
      </c>
      <c r="AL364" s="32">
        <f t="shared" si="252"/>
        <v>-21.236427878612503</v>
      </c>
      <c r="AM364" s="31">
        <f t="shared" si="253"/>
        <v>-85.024379631354392</v>
      </c>
      <c r="AN364" s="31">
        <f t="shared" si="254"/>
        <v>-1.1854605583392726</v>
      </c>
      <c r="AO364" s="31">
        <f t="shared" si="255"/>
        <v>-85.034864953205158</v>
      </c>
      <c r="AP364" s="30">
        <f t="shared" si="236"/>
        <v>23.609121289162623</v>
      </c>
      <c r="AQ364" s="30">
        <f t="shared" si="237"/>
        <v>-29.542425094393248</v>
      </c>
      <c r="AR364" s="31">
        <f t="shared" si="256"/>
        <v>-40.124585689746468</v>
      </c>
      <c r="AS364" s="33">
        <f t="shared" si="257"/>
        <v>-255.57179225961173</v>
      </c>
      <c r="AT364" s="31">
        <f t="shared" si="258"/>
        <v>6.8900873245671932E-7</v>
      </c>
      <c r="AU364" s="31">
        <f t="shared" si="259"/>
        <v>2.2821428952245041E-2</v>
      </c>
      <c r="AV364" s="32">
        <f t="shared" si="260"/>
        <v>-7.6556414649092776E-10</v>
      </c>
      <c r="AW364" s="31">
        <f t="shared" si="261"/>
        <v>-7.6071433859260958E-4</v>
      </c>
      <c r="AX364" s="34">
        <f t="shared" si="262"/>
        <v>6.8824316831022839E-7</v>
      </c>
      <c r="AY364" s="35">
        <f t="shared" si="263"/>
        <v>2.2060714613652433E-2</v>
      </c>
      <c r="AZ364" s="10">
        <f t="shared" si="264"/>
        <v>-40.124585001503299</v>
      </c>
      <c r="BA364" s="10">
        <f t="shared" si="265"/>
        <v>-255.54973154499808</v>
      </c>
      <c r="BB364" s="10">
        <f t="shared" si="266"/>
        <v>-75.549731544998082</v>
      </c>
      <c r="BC364" s="37"/>
      <c r="BD364" s="46">
        <f t="shared" si="267"/>
        <v>-40</v>
      </c>
      <c r="BE364" s="46">
        <f t="shared" si="268"/>
        <v>-256</v>
      </c>
      <c r="BF364" s="46">
        <f t="shared" si="269"/>
        <v>-76</v>
      </c>
    </row>
    <row r="365" spans="22:58" x14ac:dyDescent="0.3">
      <c r="V365" s="29">
        <v>4.6100000000000296</v>
      </c>
      <c r="W365" s="38">
        <f t="shared" si="239"/>
        <v>407380.27780414105</v>
      </c>
      <c r="X365" s="30">
        <f t="shared" si="238"/>
        <v>3.5218251811136261</v>
      </c>
      <c r="Y365" s="31">
        <f t="shared" si="240"/>
        <v>-58.533882251623794</v>
      </c>
      <c r="Z365" s="31">
        <f t="shared" si="241"/>
        <v>-89.932168937280366</v>
      </c>
      <c r="AA365" s="31">
        <f t="shared" si="242"/>
        <v>21.97544600398151</v>
      </c>
      <c r="AB365" s="31">
        <f t="shared" si="243"/>
        <v>-85.431110063596833</v>
      </c>
      <c r="AC365" s="31">
        <f t="shared" si="244"/>
        <v>3.0876437872236429E-2</v>
      </c>
      <c r="AD365" s="31">
        <f t="shared" si="245"/>
        <v>4.828216526805865</v>
      </c>
      <c r="AE365" s="31">
        <f t="shared" si="246"/>
        <v>-33.00573462865642</v>
      </c>
      <c r="AF365" s="31">
        <f t="shared" si="247"/>
        <v>-170.53506247407131</v>
      </c>
      <c r="AG365" s="31">
        <f t="shared" si="235"/>
        <v>92.110410468749379</v>
      </c>
      <c r="AH365" s="31">
        <f t="shared" si="248"/>
        <v>-147.0080933418119</v>
      </c>
      <c r="AI365" s="31">
        <f t="shared" si="249"/>
        <v>-89.999997443075145</v>
      </c>
      <c r="AJ365" s="31">
        <f t="shared" si="250"/>
        <v>74.948650186786338</v>
      </c>
      <c r="AK365" s="31">
        <f t="shared" si="251"/>
        <v>89.98975079628373</v>
      </c>
      <c r="AL365" s="32">
        <f t="shared" si="252"/>
        <v>-21.434957263203259</v>
      </c>
      <c r="AM365" s="31">
        <f t="shared" si="253"/>
        <v>-85.137089173591335</v>
      </c>
      <c r="AN365" s="31">
        <f t="shared" si="254"/>
        <v>-1.3839899494794423</v>
      </c>
      <c r="AO365" s="31">
        <f t="shared" si="255"/>
        <v>-85.14733582038275</v>
      </c>
      <c r="AP365" s="30">
        <f t="shared" si="236"/>
        <v>23.609121289162623</v>
      </c>
      <c r="AQ365" s="30">
        <f t="shared" si="237"/>
        <v>-29.542425094393248</v>
      </c>
      <c r="AR365" s="31">
        <f t="shared" si="256"/>
        <v>-40.323028383366491</v>
      </c>
      <c r="AS365" s="33">
        <f t="shared" si="257"/>
        <v>-255.68239829445406</v>
      </c>
      <c r="AT365" s="31">
        <f t="shared" si="258"/>
        <v>7.2148070989499227E-7</v>
      </c>
      <c r="AU365" s="31">
        <f t="shared" si="259"/>
        <v>2.3353008262462373E-2</v>
      </c>
      <c r="AV365" s="32">
        <f t="shared" si="260"/>
        <v>-8.0164542298274059E-10</v>
      </c>
      <c r="AW365" s="31">
        <f t="shared" si="261"/>
        <v>-7.7843365180715039E-4</v>
      </c>
      <c r="AX365" s="34">
        <f t="shared" si="262"/>
        <v>7.2067906447200954E-7</v>
      </c>
      <c r="AY365" s="35">
        <f t="shared" si="263"/>
        <v>2.2574574610655221E-2</v>
      </c>
      <c r="AZ365" s="10">
        <f t="shared" si="264"/>
        <v>-40.32302766268743</v>
      </c>
      <c r="BA365" s="10">
        <f t="shared" si="265"/>
        <v>-255.65982371984342</v>
      </c>
      <c r="BB365" s="10">
        <f t="shared" si="266"/>
        <v>-75.659823719843416</v>
      </c>
      <c r="BC365" s="37"/>
      <c r="BD365" s="46">
        <f t="shared" si="267"/>
        <v>-40</v>
      </c>
      <c r="BE365" s="46">
        <f t="shared" si="268"/>
        <v>-256</v>
      </c>
      <c r="BF365" s="46">
        <f t="shared" si="269"/>
        <v>-76</v>
      </c>
    </row>
    <row r="366" spans="22:58" x14ac:dyDescent="0.3">
      <c r="V366" s="29">
        <v>4.6200000000000303</v>
      </c>
      <c r="W366" s="36">
        <f t="shared" si="239"/>
        <v>416869.38347036514</v>
      </c>
      <c r="X366" s="30">
        <f t="shared" si="238"/>
        <v>3.5218251811136261</v>
      </c>
      <c r="Y366" s="31">
        <f t="shared" si="240"/>
        <v>-58.733881977668219</v>
      </c>
      <c r="Z366" s="31">
        <f t="shared" si="241"/>
        <v>-89.933712959379591</v>
      </c>
      <c r="AA366" s="31">
        <f t="shared" si="242"/>
        <v>22.174205535331492</v>
      </c>
      <c r="AB366" s="31">
        <f t="shared" si="243"/>
        <v>-85.534685222950628</v>
      </c>
      <c r="AC366" s="31">
        <f t="shared" si="244"/>
        <v>3.232619700782767E-2</v>
      </c>
      <c r="AD366" s="31">
        <f t="shared" si="245"/>
        <v>4.940129869530419</v>
      </c>
      <c r="AE366" s="31">
        <f t="shared" si="246"/>
        <v>-33.00552506421527</v>
      </c>
      <c r="AF366" s="31">
        <f t="shared" si="247"/>
        <v>-170.52826831279981</v>
      </c>
      <c r="AG366" s="31">
        <f t="shared" si="235"/>
        <v>92.110410468749379</v>
      </c>
      <c r="AH366" s="31">
        <f t="shared" si="248"/>
        <v>-147.20809334181195</v>
      </c>
      <c r="AI366" s="31">
        <f t="shared" si="249"/>
        <v>-89.999997501277861</v>
      </c>
      <c r="AJ366" s="31">
        <f t="shared" si="250"/>
        <v>75.148650180531689</v>
      </c>
      <c r="AK366" s="31">
        <f t="shared" si="251"/>
        <v>89.98998409663848</v>
      </c>
      <c r="AL366" s="32">
        <f t="shared" si="252"/>
        <v>-21.63355237137047</v>
      </c>
      <c r="AM366" s="31">
        <f t="shared" si="253"/>
        <v>-85.247269600014491</v>
      </c>
      <c r="AN366" s="31">
        <f t="shared" si="254"/>
        <v>-1.5825850639013481</v>
      </c>
      <c r="AO366" s="31">
        <f t="shared" si="255"/>
        <v>-85.257283004653871</v>
      </c>
      <c r="AP366" s="30">
        <f t="shared" si="236"/>
        <v>23.609121289162623</v>
      </c>
      <c r="AQ366" s="30">
        <f t="shared" si="237"/>
        <v>-29.542425094393248</v>
      </c>
      <c r="AR366" s="31">
        <f t="shared" si="256"/>
        <v>-40.521413933347247</v>
      </c>
      <c r="AS366" s="33">
        <f t="shared" si="257"/>
        <v>-255.78555131745367</v>
      </c>
      <c r="AT366" s="31">
        <f t="shared" si="258"/>
        <v>7.5548304583849265E-7</v>
      </c>
      <c r="AU366" s="31">
        <f t="shared" si="259"/>
        <v>2.3896969641286604E-2</v>
      </c>
      <c r="AV366" s="32">
        <f t="shared" si="260"/>
        <v>-8.3942584447093431E-10</v>
      </c>
      <c r="AW366" s="31">
        <f t="shared" si="261"/>
        <v>-7.9656570084746519E-4</v>
      </c>
      <c r="AX366" s="34">
        <f t="shared" si="262"/>
        <v>7.5464361999402174E-7</v>
      </c>
      <c r="AY366" s="35">
        <f t="shared" si="263"/>
        <v>2.3100403940439138E-2</v>
      </c>
      <c r="AZ366" s="10">
        <f t="shared" si="264"/>
        <v>-40.521413178703625</v>
      </c>
      <c r="BA366" s="10">
        <f t="shared" si="265"/>
        <v>-255.76245091351322</v>
      </c>
      <c r="BB366" s="10">
        <f t="shared" si="266"/>
        <v>-75.76245091351322</v>
      </c>
      <c r="BC366" s="48"/>
      <c r="BD366" s="46">
        <f t="shared" si="267"/>
        <v>-41</v>
      </c>
      <c r="BE366" s="46">
        <f t="shared" si="268"/>
        <v>-256</v>
      </c>
      <c r="BF366" s="46">
        <f t="shared" si="269"/>
        <v>-76</v>
      </c>
    </row>
    <row r="367" spans="22:58" x14ac:dyDescent="0.3">
      <c r="V367" s="29">
        <v>4.6300000000000301</v>
      </c>
      <c r="W367" s="38">
        <f t="shared" si="239"/>
        <v>426579.51880162227</v>
      </c>
      <c r="X367" s="30">
        <f t="shared" si="238"/>
        <v>3.5218251811136261</v>
      </c>
      <c r="Y367" s="31">
        <f t="shared" si="240"/>
        <v>-58.933881716042634</v>
      </c>
      <c r="Z367" s="31">
        <f t="shared" si="241"/>
        <v>-89.935221835337941</v>
      </c>
      <c r="AA367" s="31">
        <f t="shared" si="242"/>
        <v>22.373020566123898</v>
      </c>
      <c r="AB367" s="31">
        <f t="shared" si="243"/>
        <v>-85.635930989190499</v>
      </c>
      <c r="AC367" s="31">
        <f t="shared" si="244"/>
        <v>3.3843762657544775E-2</v>
      </c>
      <c r="AD367" s="31">
        <f t="shared" si="245"/>
        <v>5.0546108958991454</v>
      </c>
      <c r="AE367" s="31">
        <f t="shared" si="246"/>
        <v>-33.005192206147562</v>
      </c>
      <c r="AF367" s="31">
        <f t="shared" si="247"/>
        <v>-170.51654192862929</v>
      </c>
      <c r="AG367" s="31">
        <f t="shared" si="235"/>
        <v>92.110410468749379</v>
      </c>
      <c r="AH367" s="31">
        <f t="shared" si="248"/>
        <v>-147.40809334181191</v>
      </c>
      <c r="AI367" s="31">
        <f t="shared" si="249"/>
        <v>-89.999997558155727</v>
      </c>
      <c r="AJ367" s="31">
        <f t="shared" si="250"/>
        <v>75.348650174558529</v>
      </c>
      <c r="AK367" s="31">
        <f t="shared" si="251"/>
        <v>89.990212086429139</v>
      </c>
      <c r="AL367" s="32">
        <f t="shared" si="252"/>
        <v>-21.832210285707948</v>
      </c>
      <c r="AM367" s="31">
        <f t="shared" si="253"/>
        <v>-85.354976068378903</v>
      </c>
      <c r="AN367" s="31">
        <f t="shared" si="254"/>
        <v>-1.7812429842119464</v>
      </c>
      <c r="AO367" s="31">
        <f t="shared" si="255"/>
        <v>-85.364761540105491</v>
      </c>
      <c r="AP367" s="30">
        <f t="shared" si="236"/>
        <v>23.609121289162623</v>
      </c>
      <c r="AQ367" s="30">
        <f t="shared" si="237"/>
        <v>-29.542425094393248</v>
      </c>
      <c r="AR367" s="31">
        <f t="shared" si="256"/>
        <v>-40.719738995590134</v>
      </c>
      <c r="AS367" s="33">
        <f t="shared" si="257"/>
        <v>-255.88130346873479</v>
      </c>
      <c r="AT367" s="31">
        <f t="shared" si="258"/>
        <v>7.9108786231390305E-7</v>
      </c>
      <c r="AU367" s="31">
        <f t="shared" si="259"/>
        <v>2.4453601503848378E-2</v>
      </c>
      <c r="AV367" s="32">
        <f t="shared" si="260"/>
        <v>-8.7898641446272979E-10</v>
      </c>
      <c r="AW367" s="31">
        <f t="shared" si="261"/>
        <v>-8.151200995659422E-4</v>
      </c>
      <c r="AX367" s="34">
        <f t="shared" si="262"/>
        <v>7.9020887589944033E-7</v>
      </c>
      <c r="AY367" s="35">
        <f t="shared" si="263"/>
        <v>2.3638481404282437E-2</v>
      </c>
      <c r="AZ367" s="10">
        <f t="shared" si="264"/>
        <v>-40.719738205381262</v>
      </c>
      <c r="BA367" s="10">
        <f t="shared" si="265"/>
        <v>-255.85766498733051</v>
      </c>
      <c r="BB367" s="10">
        <f t="shared" si="266"/>
        <v>-75.857664987330509</v>
      </c>
      <c r="BC367" s="37"/>
      <c r="BD367" s="46">
        <f t="shared" si="267"/>
        <v>-41</v>
      </c>
      <c r="BE367" s="46">
        <f t="shared" si="268"/>
        <v>-256</v>
      </c>
      <c r="BF367" s="46">
        <f t="shared" si="269"/>
        <v>-76</v>
      </c>
    </row>
    <row r="368" spans="22:58" x14ac:dyDescent="0.3">
      <c r="V368" s="29">
        <v>4.6400000000000299</v>
      </c>
      <c r="W368" s="38">
        <f t="shared" si="239"/>
        <v>436515.83224019624</v>
      </c>
      <c r="X368" s="30">
        <f t="shared" si="238"/>
        <v>3.5218251811136261</v>
      </c>
      <c r="Y368" s="31">
        <f t="shared" si="240"/>
        <v>-59.133881466192136</v>
      </c>
      <c r="Z368" s="31">
        <f t="shared" si="241"/>
        <v>-89.936696365173077</v>
      </c>
      <c r="AA368" s="31">
        <f t="shared" si="242"/>
        <v>22.57188862741824</v>
      </c>
      <c r="AB368" s="31">
        <f t="shared" si="243"/>
        <v>-85.734898513594047</v>
      </c>
      <c r="AC368" s="31">
        <f t="shared" si="244"/>
        <v>3.5432280814688154E-2</v>
      </c>
      <c r="AD368" s="31">
        <f t="shared" si="245"/>
        <v>5.1717166469110838</v>
      </c>
      <c r="AE368" s="31">
        <f t="shared" si="246"/>
        <v>-33.004735376845581</v>
      </c>
      <c r="AF368" s="31">
        <f t="shared" si="247"/>
        <v>-170.49987823185603</v>
      </c>
      <c r="AG368" s="31">
        <f t="shared" si="235"/>
        <v>92.110410468749379</v>
      </c>
      <c r="AH368" s="31">
        <f t="shared" si="248"/>
        <v>-147.60809334181192</v>
      </c>
      <c r="AI368" s="31">
        <f t="shared" si="249"/>
        <v>-89.99999761373887</v>
      </c>
      <c r="AJ368" s="31">
        <f t="shared" si="250"/>
        <v>75.548650168854209</v>
      </c>
      <c r="AK368" s="31">
        <f t="shared" si="251"/>
        <v>89.990434886538878</v>
      </c>
      <c r="AL368" s="32">
        <f t="shared" si="252"/>
        <v>-22.030928216573642</v>
      </c>
      <c r="AM368" s="31">
        <f t="shared" si="253"/>
        <v>-85.460262639505018</v>
      </c>
      <c r="AN368" s="31">
        <f t="shared" si="254"/>
        <v>-1.9799609207819771</v>
      </c>
      <c r="AO368" s="31">
        <f t="shared" si="255"/>
        <v>-85.46982536670501</v>
      </c>
      <c r="AP368" s="30">
        <f t="shared" si="236"/>
        <v>23.609121289162623</v>
      </c>
      <c r="AQ368" s="30">
        <f t="shared" si="237"/>
        <v>-29.542425094393248</v>
      </c>
      <c r="AR368" s="31">
        <f t="shared" si="256"/>
        <v>-40.918000102858187</v>
      </c>
      <c r="AS368" s="33">
        <f t="shared" si="257"/>
        <v>-255.96970359856104</v>
      </c>
      <c r="AT368" s="31">
        <f t="shared" si="258"/>
        <v>8.2837068156418528E-7</v>
      </c>
      <c r="AU368" s="31">
        <f t="shared" si="259"/>
        <v>2.5023198983308716E-2</v>
      </c>
      <c r="AV368" s="32">
        <f t="shared" si="260"/>
        <v>-9.2041199377521675E-10</v>
      </c>
      <c r="AW368" s="31">
        <f t="shared" si="261"/>
        <v>-8.3410668575036701E-4</v>
      </c>
      <c r="AX368" s="34">
        <f t="shared" si="262"/>
        <v>8.2745026957041002E-7</v>
      </c>
      <c r="AY368" s="35">
        <f t="shared" si="263"/>
        <v>2.4189092297558348E-2</v>
      </c>
      <c r="AZ368" s="10">
        <f t="shared" si="264"/>
        <v>-40.917999275407915</v>
      </c>
      <c r="BA368" s="10">
        <f t="shared" si="265"/>
        <v>-255.94551450626349</v>
      </c>
      <c r="BB368" s="10">
        <f t="shared" si="266"/>
        <v>-75.945514506263493</v>
      </c>
      <c r="BC368" s="37"/>
      <c r="BD368" s="46">
        <f t="shared" si="267"/>
        <v>-41</v>
      </c>
      <c r="BE368" s="46">
        <f t="shared" si="268"/>
        <v>-256</v>
      </c>
      <c r="BF368" s="46">
        <f t="shared" si="269"/>
        <v>-76</v>
      </c>
    </row>
    <row r="369" spans="22:58" x14ac:dyDescent="0.3">
      <c r="V369" s="29">
        <v>4.6500000000000297</v>
      </c>
      <c r="W369" s="36">
        <f t="shared" si="239"/>
        <v>446683.59215099411</v>
      </c>
      <c r="X369" s="30">
        <f t="shared" si="238"/>
        <v>3.5218251811136261</v>
      </c>
      <c r="Y369" s="31">
        <f t="shared" si="240"/>
        <v>-59.333881227586758</v>
      </c>
      <c r="Z369" s="31">
        <f t="shared" si="241"/>
        <v>-89.938137330692399</v>
      </c>
      <c r="AA369" s="31">
        <f t="shared" si="242"/>
        <v>22.770807358868804</v>
      </c>
      <c r="AB369" s="31">
        <f t="shared" si="243"/>
        <v>-85.831637906497264</v>
      </c>
      <c r="AC369" s="31">
        <f t="shared" si="244"/>
        <v>3.7095041008911443E-2</v>
      </c>
      <c r="AD369" s="31">
        <f t="shared" si="245"/>
        <v>5.2915052977922663</v>
      </c>
      <c r="AE369" s="31">
        <f t="shared" si="246"/>
        <v>-33.004153646595412</v>
      </c>
      <c r="AF369" s="31">
        <f t="shared" si="247"/>
        <v>-170.47826993939739</v>
      </c>
      <c r="AG369" s="31">
        <f t="shared" si="235"/>
        <v>92.110410468749379</v>
      </c>
      <c r="AH369" s="31">
        <f t="shared" si="248"/>
        <v>-147.80809334181191</v>
      </c>
      <c r="AI369" s="31">
        <f t="shared" si="249"/>
        <v>-89.999997668056821</v>
      </c>
      <c r="AJ369" s="31">
        <f t="shared" si="250"/>
        <v>75.748650163406637</v>
      </c>
      <c r="AK369" s="31">
        <f t="shared" si="251"/>
        <v>89.990652615099222</v>
      </c>
      <c r="AL369" s="32">
        <f t="shared" si="252"/>
        <v>-22.229703496646227</v>
      </c>
      <c r="AM369" s="31">
        <f t="shared" si="253"/>
        <v>-85.5631822919174</v>
      </c>
      <c r="AN369" s="31">
        <f t="shared" si="254"/>
        <v>-2.1787362063021227</v>
      </c>
      <c r="AO369" s="31">
        <f t="shared" si="255"/>
        <v>-85.572527344874999</v>
      </c>
      <c r="AP369" s="30">
        <f t="shared" si="236"/>
        <v>23.609121289162623</v>
      </c>
      <c r="AQ369" s="30">
        <f t="shared" si="237"/>
        <v>-29.542425094393248</v>
      </c>
      <c r="AR369" s="31">
        <f t="shared" si="256"/>
        <v>-41.116193658128154</v>
      </c>
      <c r="AS369" s="33">
        <f t="shared" si="257"/>
        <v>-256.05079728427239</v>
      </c>
      <c r="AT369" s="31">
        <f t="shared" si="258"/>
        <v>8.6741058419805707E-7</v>
      </c>
      <c r="AU369" s="31">
        <f t="shared" si="259"/>
        <v>2.5606064087340088E-2</v>
      </c>
      <c r="AV369" s="32">
        <f t="shared" si="260"/>
        <v>-9.6378937188042154E-10</v>
      </c>
      <c r="AW369" s="31">
        <f t="shared" si="261"/>
        <v>-8.5353552634003416E-4</v>
      </c>
      <c r="AX369" s="34">
        <f t="shared" si="262"/>
        <v>8.6644679482617666E-7</v>
      </c>
      <c r="AY369" s="35">
        <f t="shared" si="263"/>
        <v>2.4752528561000055E-2</v>
      </c>
      <c r="AZ369" s="10">
        <f t="shared" si="264"/>
        <v>-41.116192791681357</v>
      </c>
      <c r="BA369" s="10">
        <f t="shared" si="265"/>
        <v>-256.02604475571138</v>
      </c>
      <c r="BB369" s="10">
        <f t="shared" si="266"/>
        <v>-76.026044755711382</v>
      </c>
      <c r="BC369" s="48"/>
      <c r="BD369" s="46">
        <f t="shared" si="267"/>
        <v>-41</v>
      </c>
      <c r="BE369" s="46">
        <f t="shared" si="268"/>
        <v>-256</v>
      </c>
      <c r="BF369" s="46">
        <f t="shared" si="269"/>
        <v>-76</v>
      </c>
    </row>
    <row r="370" spans="22:58" x14ac:dyDescent="0.3">
      <c r="V370" s="29">
        <v>4.6600000000000303</v>
      </c>
      <c r="W370" s="38">
        <f t="shared" si="239"/>
        <v>457088.18961490749</v>
      </c>
      <c r="X370" s="30">
        <f t="shared" si="238"/>
        <v>3.5218251811136261</v>
      </c>
      <c r="Y370" s="31">
        <f t="shared" si="240"/>
        <v>-59.533880999720388</v>
      </c>
      <c r="Z370" s="31">
        <f t="shared" si="241"/>
        <v>-89.939545495907637</v>
      </c>
      <c r="AA370" s="31">
        <f t="shared" si="242"/>
        <v>22.969774504056744</v>
      </c>
      <c r="AB370" s="31">
        <f t="shared" si="243"/>
        <v>-85.926198252920344</v>
      </c>
      <c r="AC370" s="31">
        <f t="shared" si="244"/>
        <v>3.8835482623120907E-2</v>
      </c>
      <c r="AD370" s="31">
        <f t="shared" si="245"/>
        <v>5.4140361709357023</v>
      </c>
      <c r="AE370" s="31">
        <f t="shared" si="246"/>
        <v>-33.003445831926896</v>
      </c>
      <c r="AF370" s="31">
        <f t="shared" si="247"/>
        <v>-170.45170757789228</v>
      </c>
      <c r="AG370" s="31">
        <f t="shared" si="235"/>
        <v>92.110410468749379</v>
      </c>
      <c r="AH370" s="31">
        <f t="shared" si="248"/>
        <v>-148.00809334181193</v>
      </c>
      <c r="AI370" s="31">
        <f t="shared" si="249"/>
        <v>-89.999997721138314</v>
      </c>
      <c r="AJ370" s="31">
        <f t="shared" si="250"/>
        <v>75.948650158204259</v>
      </c>
      <c r="AK370" s="31">
        <f t="shared" si="251"/>
        <v>89.990865387552716</v>
      </c>
      <c r="AL370" s="32">
        <f t="shared" si="252"/>
        <v>-22.428533575700452</v>
      </c>
      <c r="AM370" s="31">
        <f t="shared" si="253"/>
        <v>-85.663786936812159</v>
      </c>
      <c r="AN370" s="31">
        <f t="shared" si="254"/>
        <v>-2.3775662905587431</v>
      </c>
      <c r="AO370" s="31">
        <f t="shared" si="255"/>
        <v>-85.672919270397756</v>
      </c>
      <c r="AP370" s="30">
        <f t="shared" si="236"/>
        <v>23.609121289162623</v>
      </c>
      <c r="AQ370" s="30">
        <f t="shared" si="237"/>
        <v>-29.542425094393248</v>
      </c>
      <c r="AR370" s="31">
        <f t="shared" si="256"/>
        <v>-41.314315927716265</v>
      </c>
      <c r="AS370" s="33">
        <f t="shared" si="257"/>
        <v>-256.12462684829006</v>
      </c>
      <c r="AT370" s="31">
        <f t="shared" si="258"/>
        <v>9.0829038084002946E-7</v>
      </c>
      <c r="AU370" s="31">
        <f t="shared" si="259"/>
        <v>2.6202505858252997E-2</v>
      </c>
      <c r="AV370" s="32">
        <f t="shared" si="260"/>
        <v>-1.0092111242151733E-9</v>
      </c>
      <c r="AW370" s="31">
        <f t="shared" si="261"/>
        <v>-8.7341692276337842E-4</v>
      </c>
      <c r="AX370" s="34">
        <f t="shared" si="262"/>
        <v>9.0728116971581427E-7</v>
      </c>
      <c r="AY370" s="35">
        <f t="shared" si="263"/>
        <v>2.5329088935489619E-2</v>
      </c>
      <c r="AZ370" s="10">
        <f t="shared" si="264"/>
        <v>-41.314315020435096</v>
      </c>
      <c r="BA370" s="10">
        <f t="shared" si="265"/>
        <v>-256.09929775935456</v>
      </c>
      <c r="BB370" s="10">
        <f t="shared" si="266"/>
        <v>-76.099297759354556</v>
      </c>
      <c r="BC370" s="37"/>
      <c r="BD370" s="46">
        <f t="shared" si="267"/>
        <v>-41</v>
      </c>
      <c r="BE370" s="46">
        <f t="shared" si="268"/>
        <v>-256</v>
      </c>
      <c r="BF370" s="46">
        <f t="shared" si="269"/>
        <v>-76</v>
      </c>
    </row>
    <row r="371" spans="22:58" x14ac:dyDescent="0.3">
      <c r="V371" s="29">
        <v>4.6700000000000301</v>
      </c>
      <c r="W371" s="38">
        <f t="shared" si="239"/>
        <v>467735.14128723129</v>
      </c>
      <c r="X371" s="30">
        <f t="shared" si="238"/>
        <v>3.5218251811136261</v>
      </c>
      <c r="Y371" s="31">
        <f t="shared" si="240"/>
        <v>-59.733880782109665</v>
      </c>
      <c r="Z371" s="31">
        <f t="shared" si="241"/>
        <v>-89.940921607439762</v>
      </c>
      <c r="AA371" s="31">
        <f t="shared" si="242"/>
        <v>23.168787906013062</v>
      </c>
      <c r="AB371" s="31">
        <f t="shared" si="243"/>
        <v>-86.018627628358431</v>
      </c>
      <c r="AC371" s="31">
        <f t="shared" si="244"/>
        <v>4.0657201466120153E-2</v>
      </c>
      <c r="AD371" s="31">
        <f t="shared" si="245"/>
        <v>5.5393697482295021</v>
      </c>
      <c r="AE371" s="31">
        <f t="shared" si="246"/>
        <v>-33.002610493516855</v>
      </c>
      <c r="AF371" s="31">
        <f t="shared" si="247"/>
        <v>-170.4201794875687</v>
      </c>
      <c r="AG371" s="31">
        <f t="shared" si="235"/>
        <v>92.110410468749379</v>
      </c>
      <c r="AH371" s="31">
        <f t="shared" si="248"/>
        <v>-148.20809334181192</v>
      </c>
      <c r="AI371" s="31">
        <f t="shared" si="249"/>
        <v>-89.999997773011557</v>
      </c>
      <c r="AJ371" s="31">
        <f t="shared" si="250"/>
        <v>76.148650153236005</v>
      </c>
      <c r="AK371" s="31">
        <f t="shared" si="251"/>
        <v>89.991073316714093</v>
      </c>
      <c r="AL371" s="32">
        <f t="shared" si="252"/>
        <v>-22.627416015593305</v>
      </c>
      <c r="AM371" s="31">
        <f t="shared" si="253"/>
        <v>-85.762127433304755</v>
      </c>
      <c r="AN371" s="31">
        <f t="shared" si="254"/>
        <v>-2.576448735419838</v>
      </c>
      <c r="AO371" s="31">
        <f t="shared" si="255"/>
        <v>-85.771051889602219</v>
      </c>
      <c r="AP371" s="30">
        <f t="shared" si="236"/>
        <v>23.609121289162623</v>
      </c>
      <c r="AQ371" s="30">
        <f t="shared" si="237"/>
        <v>-29.542425094393248</v>
      </c>
      <c r="AR371" s="31">
        <f t="shared" si="256"/>
        <v>-41.512363034167322</v>
      </c>
      <c r="AS371" s="33">
        <f t="shared" si="257"/>
        <v>-256.19123137717094</v>
      </c>
      <c r="AT371" s="31">
        <f t="shared" si="258"/>
        <v>9.5109678378042245E-7</v>
      </c>
      <c r="AU371" s="31">
        <f t="shared" si="259"/>
        <v>2.6812840536851762E-2</v>
      </c>
      <c r="AV371" s="32">
        <f t="shared" si="260"/>
        <v>-1.0567756121811043E-9</v>
      </c>
      <c r="AW371" s="31">
        <f t="shared" si="261"/>
        <v>-8.9376141639992287E-4</v>
      </c>
      <c r="AX371" s="34">
        <f t="shared" si="262"/>
        <v>9.5004000816824137E-7</v>
      </c>
      <c r="AY371" s="35">
        <f t="shared" si="263"/>
        <v>2.5919079120451841E-2</v>
      </c>
      <c r="AZ371" s="10">
        <f t="shared" si="264"/>
        <v>-41.512362084127311</v>
      </c>
      <c r="BA371" s="10">
        <f t="shared" si="265"/>
        <v>-256.16531229805048</v>
      </c>
      <c r="BB371" s="10">
        <f t="shared" si="266"/>
        <v>-76.16531229805048</v>
      </c>
      <c r="BC371" s="37"/>
      <c r="BD371" s="46">
        <f t="shared" si="267"/>
        <v>-42</v>
      </c>
      <c r="BE371" s="46">
        <f t="shared" si="268"/>
        <v>-256</v>
      </c>
      <c r="BF371" s="46">
        <f t="shared" si="269"/>
        <v>-76</v>
      </c>
    </row>
    <row r="372" spans="22:58" x14ac:dyDescent="0.3">
      <c r="V372" s="29">
        <v>4.6800000000000299</v>
      </c>
      <c r="W372" s="36">
        <f t="shared" si="239"/>
        <v>478630.09232267219</v>
      </c>
      <c r="X372" s="30">
        <f t="shared" si="238"/>
        <v>3.5218251811136261</v>
      </c>
      <c r="Y372" s="31">
        <f t="shared" si="240"/>
        <v>-59.933880574293035</v>
      </c>
      <c r="Z372" s="31">
        <f t="shared" si="241"/>
        <v>-89.942266394915023</v>
      </c>
      <c r="AA372" s="31">
        <f t="shared" si="242"/>
        <v>23.367845502925945</v>
      </c>
      <c r="AB372" s="31">
        <f t="shared" si="243"/>
        <v>-86.108973114700547</v>
      </c>
      <c r="AC372" s="31">
        <f t="shared" si="244"/>
        <v>4.2563956609208031E-2</v>
      </c>
      <c r="AD372" s="31">
        <f t="shared" si="245"/>
        <v>5.6675676826998558</v>
      </c>
      <c r="AE372" s="31">
        <f t="shared" si="246"/>
        <v>-33.001645933644255</v>
      </c>
      <c r="AF372" s="31">
        <f t="shared" si="247"/>
        <v>-170.38367182691573</v>
      </c>
      <c r="AG372" s="31">
        <f t="shared" si="235"/>
        <v>92.110410468749379</v>
      </c>
      <c r="AH372" s="31">
        <f t="shared" si="248"/>
        <v>-148.40809334181193</v>
      </c>
      <c r="AI372" s="31">
        <f t="shared" si="249"/>
        <v>-89.999997823703993</v>
      </c>
      <c r="AJ372" s="31">
        <f t="shared" si="250"/>
        <v>76.348650148491373</v>
      </c>
      <c r="AK372" s="31">
        <f t="shared" si="251"/>
        <v>89.991276512830154</v>
      </c>
      <c r="AL372" s="32">
        <f t="shared" si="252"/>
        <v>-22.826348485453845</v>
      </c>
      <c r="AM372" s="31">
        <f t="shared" si="253"/>
        <v>-85.858253603912473</v>
      </c>
      <c r="AN372" s="31">
        <f t="shared" si="254"/>
        <v>-2.7753812100250279</v>
      </c>
      <c r="AO372" s="31">
        <f t="shared" si="255"/>
        <v>-85.866974914786312</v>
      </c>
      <c r="AP372" s="30">
        <f t="shared" si="236"/>
        <v>23.609121289162623</v>
      </c>
      <c r="AQ372" s="30">
        <f t="shared" si="237"/>
        <v>-29.542425094393248</v>
      </c>
      <c r="AR372" s="31">
        <f t="shared" si="256"/>
        <v>-41.710330948899909</v>
      </c>
      <c r="AS372" s="33">
        <f t="shared" si="257"/>
        <v>-256.25064674170204</v>
      </c>
      <c r="AT372" s="31">
        <f t="shared" si="258"/>
        <v>9.9592058826862718E-7</v>
      </c>
      <c r="AU372" s="31">
        <f t="shared" si="259"/>
        <v>2.743739173010739E-2</v>
      </c>
      <c r="AV372" s="32">
        <f t="shared" si="260"/>
        <v>-1.1065773398699842E-9</v>
      </c>
      <c r="AW372" s="31">
        <f t="shared" si="261"/>
        <v>-9.1457979416946597E-4</v>
      </c>
      <c r="AX372" s="34">
        <f t="shared" si="262"/>
        <v>9.9481401092875721E-7</v>
      </c>
      <c r="AY372" s="35">
        <f t="shared" si="263"/>
        <v>2.6522811935937925E-2</v>
      </c>
      <c r="AZ372" s="10">
        <f t="shared" si="264"/>
        <v>-41.7103299540859</v>
      </c>
      <c r="BA372" s="10">
        <f t="shared" si="265"/>
        <v>-256.22412392976611</v>
      </c>
      <c r="BB372" s="10">
        <f t="shared" si="266"/>
        <v>-76.224123929766108</v>
      </c>
      <c r="BC372" s="48"/>
      <c r="BD372" s="46">
        <f t="shared" si="267"/>
        <v>-42</v>
      </c>
      <c r="BE372" s="46">
        <f t="shared" si="268"/>
        <v>-256</v>
      </c>
      <c r="BF372" s="46">
        <f t="shared" si="269"/>
        <v>-76</v>
      </c>
    </row>
    <row r="373" spans="22:58" x14ac:dyDescent="0.3">
      <c r="V373" s="29">
        <v>4.6900000000000297</v>
      </c>
      <c r="W373" s="38">
        <f t="shared" si="239"/>
        <v>489778.81936847995</v>
      </c>
      <c r="X373" s="30">
        <f t="shared" si="238"/>
        <v>3.5218251811136261</v>
      </c>
      <c r="Y373" s="31">
        <f t="shared" si="240"/>
        <v>-60.133880375829662</v>
      </c>
      <c r="Z373" s="31">
        <f t="shared" si="241"/>
        <v>-89.943580571351575</v>
      </c>
      <c r="AA373" s="31">
        <f t="shared" si="242"/>
        <v>23.566945324025252</v>
      </c>
      <c r="AB373" s="31">
        <f t="shared" si="243"/>
        <v>-86.197280816243008</v>
      </c>
      <c r="AC373" s="31">
        <f t="shared" si="244"/>
        <v>4.4559677494933468E-2</v>
      </c>
      <c r="AD373" s="31">
        <f t="shared" si="245"/>
        <v>5.7986928093898191</v>
      </c>
      <c r="AE373" s="31">
        <f t="shared" si="246"/>
        <v>-33.000550193195849</v>
      </c>
      <c r="AF373" s="31">
        <f t="shared" si="247"/>
        <v>-170.34216857820476</v>
      </c>
      <c r="AG373" s="31">
        <f t="shared" si="235"/>
        <v>92.110410468749379</v>
      </c>
      <c r="AH373" s="31">
        <f t="shared" si="248"/>
        <v>-148.60809334181192</v>
      </c>
      <c r="AI373" s="31">
        <f t="shared" si="249"/>
        <v>-89.999997873242549</v>
      </c>
      <c r="AJ373" s="31">
        <f t="shared" si="250"/>
        <v>76.548650143960245</v>
      </c>
      <c r="AK373" s="31">
        <f t="shared" si="251"/>
        <v>89.991475083638122</v>
      </c>
      <c r="AL373" s="32">
        <f t="shared" si="252"/>
        <v>-23.025328757069168</v>
      </c>
      <c r="AM373" s="31">
        <f t="shared" si="253"/>
        <v>-85.952214250230227</v>
      </c>
      <c r="AN373" s="31">
        <f t="shared" si="254"/>
        <v>-2.9743614861714676</v>
      </c>
      <c r="AO373" s="31">
        <f t="shared" si="255"/>
        <v>-85.960737039834655</v>
      </c>
      <c r="AP373" s="30">
        <f t="shared" si="236"/>
        <v>23.609121289162623</v>
      </c>
      <c r="AQ373" s="30">
        <f t="shared" si="237"/>
        <v>-29.542425094393248</v>
      </c>
      <c r="AR373" s="31">
        <f t="shared" si="256"/>
        <v>-41.908215484597946</v>
      </c>
      <c r="AS373" s="33">
        <f t="shared" si="257"/>
        <v>-256.3029056180394</v>
      </c>
      <c r="AT373" s="31">
        <f t="shared" si="258"/>
        <v>1.0428568750215432E-6</v>
      </c>
      <c r="AU373" s="31">
        <f t="shared" si="259"/>
        <v>2.8076490582735394E-2</v>
      </c>
      <c r="AV373" s="32">
        <f t="shared" si="260"/>
        <v>-1.1587300979229199E-9</v>
      </c>
      <c r="AW373" s="31">
        <f t="shared" si="261"/>
        <v>-9.3588309425144127E-4</v>
      </c>
      <c r="AX373" s="34">
        <f t="shared" si="262"/>
        <v>1.0416981449236204E-6</v>
      </c>
      <c r="AY373" s="35">
        <f t="shared" si="263"/>
        <v>2.7140607488483952E-2</v>
      </c>
      <c r="AZ373" s="10">
        <f t="shared" si="264"/>
        <v>-41.908214442899798</v>
      </c>
      <c r="BA373" s="10">
        <f t="shared" si="265"/>
        <v>-256.27576501055091</v>
      </c>
      <c r="BB373" s="10">
        <f t="shared" si="266"/>
        <v>-76.275765010550913</v>
      </c>
      <c r="BC373" s="37"/>
      <c r="BD373" s="46">
        <f t="shared" si="267"/>
        <v>-42</v>
      </c>
      <c r="BE373" s="46">
        <f t="shared" si="268"/>
        <v>-256</v>
      </c>
      <c r="BF373" s="46">
        <f t="shared" si="269"/>
        <v>-76</v>
      </c>
    </row>
    <row r="374" spans="22:58" x14ac:dyDescent="0.3">
      <c r="V374" s="29">
        <v>4.7000000000000304</v>
      </c>
      <c r="W374" s="38">
        <f t="shared" si="239"/>
        <v>501187.23362730764</v>
      </c>
      <c r="X374" s="30">
        <f t="shared" si="238"/>
        <v>3.5218251811136261</v>
      </c>
      <c r="Y374" s="31">
        <f t="shared" si="240"/>
        <v>-60.333880186298636</v>
      </c>
      <c r="Z374" s="31">
        <f t="shared" si="241"/>
        <v>-89.94486483353765</v>
      </c>
      <c r="AA374" s="31">
        <f t="shared" si="242"/>
        <v>23.766085485637941</v>
      </c>
      <c r="AB374" s="31">
        <f t="shared" si="243"/>
        <v>-86.28359587576648</v>
      </c>
      <c r="AC374" s="31">
        <f t="shared" si="244"/>
        <v>4.6648471326263416E-2</v>
      </c>
      <c r="AD374" s="31">
        <f t="shared" si="245"/>
        <v>5.932809155389883</v>
      </c>
      <c r="AE374" s="31">
        <f t="shared" si="246"/>
        <v>-32.999321048220807</v>
      </c>
      <c r="AF374" s="31">
        <f t="shared" si="247"/>
        <v>-170.29565155391424</v>
      </c>
      <c r="AG374" s="31">
        <f t="shared" si="235"/>
        <v>92.110410468749379</v>
      </c>
      <c r="AH374" s="31">
        <f t="shared" si="248"/>
        <v>-148.80809334181191</v>
      </c>
      <c r="AI374" s="31">
        <f t="shared" si="249"/>
        <v>-89.999997921653446</v>
      </c>
      <c r="AJ374" s="31">
        <f t="shared" si="250"/>
        <v>76.748650139633099</v>
      </c>
      <c r="AK374" s="31">
        <f t="shared" si="251"/>
        <v>89.991669134422878</v>
      </c>
      <c r="AL374" s="32">
        <f t="shared" si="252"/>
        <v>-23.224354700459685</v>
      </c>
      <c r="AM374" s="31">
        <f t="shared" si="253"/>
        <v>-86.044057168760517</v>
      </c>
      <c r="AN374" s="31">
        <f t="shared" si="254"/>
        <v>-3.1733874338891184</v>
      </c>
      <c r="AO374" s="31">
        <f t="shared" si="255"/>
        <v>-86.052385955991085</v>
      </c>
      <c r="AP374" s="30">
        <f t="shared" si="236"/>
        <v>23.609121289162623</v>
      </c>
      <c r="AQ374" s="30">
        <f t="shared" si="237"/>
        <v>-29.542425094393248</v>
      </c>
      <c r="AR374" s="31">
        <f t="shared" si="256"/>
        <v>-42.106012287340548</v>
      </c>
      <c r="AS374" s="33">
        <f t="shared" si="257"/>
        <v>-256.34803750990534</v>
      </c>
      <c r="AT374" s="31">
        <f t="shared" si="258"/>
        <v>1.0920051992314007E-6</v>
      </c>
      <c r="AU374" s="31">
        <f t="shared" si="259"/>
        <v>2.8730475952770548E-2</v>
      </c>
      <c r="AV374" s="32">
        <f t="shared" si="260"/>
        <v>-1.2133399623612893E-9</v>
      </c>
      <c r="AW374" s="31">
        <f t="shared" si="261"/>
        <v>-9.5768261193751592E-4</v>
      </c>
      <c r="AX374" s="34">
        <f t="shared" si="262"/>
        <v>1.0907918592690395E-6</v>
      </c>
      <c r="AY374" s="35">
        <f t="shared" si="263"/>
        <v>2.7772793340833032E-2</v>
      </c>
      <c r="AZ374" s="10">
        <f t="shared" si="264"/>
        <v>-42.106011196548685</v>
      </c>
      <c r="BA374" s="10">
        <f t="shared" si="265"/>
        <v>-256.32026471656451</v>
      </c>
      <c r="BB374" s="10">
        <f t="shared" si="266"/>
        <v>-76.320264716564509</v>
      </c>
      <c r="BC374" s="37"/>
      <c r="BD374" s="46">
        <f t="shared" si="267"/>
        <v>-42</v>
      </c>
      <c r="BE374" s="46">
        <f t="shared" si="268"/>
        <v>-256</v>
      </c>
      <c r="BF374" s="46">
        <f t="shared" si="269"/>
        <v>-76</v>
      </c>
    </row>
    <row r="375" spans="22:58" x14ac:dyDescent="0.3">
      <c r="V375" s="29">
        <v>4.7100000000000302</v>
      </c>
      <c r="W375" s="36">
        <f t="shared" si="239"/>
        <v>512861.383991401</v>
      </c>
      <c r="X375" s="30">
        <f t="shared" si="238"/>
        <v>3.5218251811136261</v>
      </c>
      <c r="Y375" s="31">
        <f t="shared" si="240"/>
        <v>-60.533880005297895</v>
      </c>
      <c r="Z375" s="31">
        <f t="shared" si="241"/>
        <v>-89.946119862400877</v>
      </c>
      <c r="AA375" s="31">
        <f t="shared" si="242"/>
        <v>23.965264187407492</v>
      </c>
      <c r="AB375" s="31">
        <f t="shared" si="243"/>
        <v>-86.367962490647585</v>
      </c>
      <c r="AC375" s="31">
        <f t="shared" si="244"/>
        <v>4.8834630744356039E-2</v>
      </c>
      <c r="AD375" s="31">
        <f t="shared" si="245"/>
        <v>6.0699819489298177</v>
      </c>
      <c r="AE375" s="31">
        <f t="shared" si="246"/>
        <v>-32.997956006032418</v>
      </c>
      <c r="AF375" s="31">
        <f t="shared" si="247"/>
        <v>-170.24410040411865</v>
      </c>
      <c r="AG375" s="31">
        <f t="shared" si="235"/>
        <v>92.110410468749379</v>
      </c>
      <c r="AH375" s="31">
        <f t="shared" si="248"/>
        <v>-149.00809334181193</v>
      </c>
      <c r="AI375" s="31">
        <f t="shared" si="249"/>
        <v>-89.99999796896239</v>
      </c>
      <c r="AJ375" s="31">
        <f t="shared" si="250"/>
        <v>76.948650135500699</v>
      </c>
      <c r="AK375" s="31">
        <f t="shared" si="251"/>
        <v>89.991858768072674</v>
      </c>
      <c r="AL375" s="32">
        <f t="shared" si="252"/>
        <v>-23.423424279636372</v>
      </c>
      <c r="AM375" s="31">
        <f t="shared" si="253"/>
        <v>-86.133829166862071</v>
      </c>
      <c r="AN375" s="31">
        <f t="shared" si="254"/>
        <v>-3.3724570171982222</v>
      </c>
      <c r="AO375" s="31">
        <f t="shared" si="255"/>
        <v>-86.141968367751787</v>
      </c>
      <c r="AP375" s="30">
        <f t="shared" si="236"/>
        <v>23.609121289162623</v>
      </c>
      <c r="AQ375" s="30">
        <f t="shared" si="237"/>
        <v>-29.542425094393248</v>
      </c>
      <c r="AR375" s="31">
        <f t="shared" si="256"/>
        <v>-42.303716828461262</v>
      </c>
      <c r="AS375" s="33">
        <f t="shared" si="257"/>
        <v>-256.38606877187044</v>
      </c>
      <c r="AT375" s="31">
        <f t="shared" si="258"/>
        <v>1.1434698104320259E-6</v>
      </c>
      <c r="AU375" s="31">
        <f t="shared" si="259"/>
        <v>2.9399694591230412E-2</v>
      </c>
      <c r="AV375" s="32">
        <f t="shared" si="260"/>
        <v>-1.2705226524811424E-9</v>
      </c>
      <c r="AW375" s="31">
        <f t="shared" si="261"/>
        <v>-9.7998990562048758E-4</v>
      </c>
      <c r="AX375" s="34">
        <f t="shared" si="262"/>
        <v>1.1421992877795446E-6</v>
      </c>
      <c r="AY375" s="35">
        <f t="shared" si="263"/>
        <v>2.8419704685609923E-2</v>
      </c>
      <c r="AZ375" s="10">
        <f t="shared" si="264"/>
        <v>-42.303715686261974</v>
      </c>
      <c r="BA375" s="10">
        <f t="shared" si="265"/>
        <v>-256.35764906718481</v>
      </c>
      <c r="BB375" s="10">
        <f t="shared" si="266"/>
        <v>-76.357649067184809</v>
      </c>
      <c r="BC375" s="48"/>
      <c r="BD375" s="46">
        <f t="shared" si="267"/>
        <v>-42</v>
      </c>
      <c r="BE375" s="46">
        <f t="shared" si="268"/>
        <v>-256</v>
      </c>
      <c r="BF375" s="46">
        <f t="shared" si="269"/>
        <v>-76</v>
      </c>
    </row>
    <row r="376" spans="22:58" x14ac:dyDescent="0.3">
      <c r="V376" s="29">
        <v>4.7200000000000299</v>
      </c>
      <c r="W376" s="38">
        <f t="shared" si="239"/>
        <v>524807.46024980955</v>
      </c>
      <c r="X376" s="30">
        <f t="shared" si="238"/>
        <v>3.5218251811136261</v>
      </c>
      <c r="Y376" s="31">
        <f t="shared" si="240"/>
        <v>-60.73387983244352</v>
      </c>
      <c r="Z376" s="31">
        <f t="shared" si="241"/>
        <v>-89.947346323369359</v>
      </c>
      <c r="AA376" s="31">
        <f t="shared" si="242"/>
        <v>24.164479708671731</v>
      </c>
      <c r="AB376" s="31">
        <f t="shared" si="243"/>
        <v>-86.450423928979191</v>
      </c>
      <c r="AC376" s="31">
        <f t="shared" si="244"/>
        <v>5.1122641803128144E-2</v>
      </c>
      <c r="AD376" s="31">
        <f t="shared" si="245"/>
        <v>6.21027762743587</v>
      </c>
      <c r="AE376" s="31">
        <f t="shared" si="246"/>
        <v>-32.996452300855033</v>
      </c>
      <c r="AF376" s="31">
        <f t="shared" si="247"/>
        <v>-170.18749262491269</v>
      </c>
      <c r="AG376" s="31">
        <f t="shared" si="235"/>
        <v>92.110410468749379</v>
      </c>
      <c r="AH376" s="31">
        <f t="shared" si="248"/>
        <v>-149.20809334181192</v>
      </c>
      <c r="AI376" s="31">
        <f t="shared" si="249"/>
        <v>-89.99999801519445</v>
      </c>
      <c r="AJ376" s="31">
        <f t="shared" si="250"/>
        <v>77.148650131554263</v>
      </c>
      <c r="AK376" s="31">
        <f t="shared" si="251"/>
        <v>89.99204408513377</v>
      </c>
      <c r="AL376" s="32">
        <f t="shared" si="252"/>
        <v>-23.622535548533858</v>
      </c>
      <c r="AM376" s="31">
        <f t="shared" si="253"/>
        <v>-86.221576078784096</v>
      </c>
      <c r="AN376" s="31">
        <f t="shared" si="254"/>
        <v>-3.5715682900421335</v>
      </c>
      <c r="AO376" s="31">
        <f t="shared" si="255"/>
        <v>-86.229530008844776</v>
      </c>
      <c r="AP376" s="30">
        <f t="shared" si="236"/>
        <v>23.609121289162623</v>
      </c>
      <c r="AQ376" s="30">
        <f t="shared" si="237"/>
        <v>-29.542425094393248</v>
      </c>
      <c r="AR376" s="31">
        <f t="shared" si="256"/>
        <v>-42.501324396127785</v>
      </c>
      <c r="AS376" s="33">
        <f t="shared" si="257"/>
        <v>-256.41702263375748</v>
      </c>
      <c r="AT376" s="31">
        <f t="shared" si="258"/>
        <v>1.1973598762223765E-6</v>
      </c>
      <c r="AU376" s="31">
        <f t="shared" si="259"/>
        <v>3.0084501325964491E-2</v>
      </c>
      <c r="AV376" s="32">
        <f t="shared" si="260"/>
        <v>-1.3303996735433339E-9</v>
      </c>
      <c r="AW376" s="31">
        <f t="shared" si="261"/>
        <v>-1.0028168029227139E-3</v>
      </c>
      <c r="AX376" s="34">
        <f t="shared" si="262"/>
        <v>1.1960294765488331E-6</v>
      </c>
      <c r="AY376" s="35">
        <f t="shared" si="263"/>
        <v>2.9081684523041777E-2</v>
      </c>
      <c r="AZ376" s="10">
        <f t="shared" si="264"/>
        <v>-42.501323200098305</v>
      </c>
      <c r="BA376" s="10">
        <f t="shared" si="265"/>
        <v>-256.38794094923446</v>
      </c>
      <c r="BB376" s="10">
        <f t="shared" si="266"/>
        <v>-76.387940949234462</v>
      </c>
      <c r="BC376" s="37"/>
      <c r="BD376" s="46">
        <f t="shared" si="267"/>
        <v>-43</v>
      </c>
      <c r="BE376" s="46">
        <f t="shared" si="268"/>
        <v>-256</v>
      </c>
      <c r="BF376" s="46">
        <f t="shared" si="269"/>
        <v>-76</v>
      </c>
    </row>
    <row r="377" spans="22:58" x14ac:dyDescent="0.3">
      <c r="V377" s="29">
        <v>4.7300000000000297</v>
      </c>
      <c r="W377" s="38">
        <f t="shared" si="239"/>
        <v>537031.79637029045</v>
      </c>
      <c r="X377" s="30">
        <f t="shared" si="238"/>
        <v>3.5218251811136261</v>
      </c>
      <c r="Y377" s="31">
        <f t="shared" si="240"/>
        <v>-60.933879667368856</v>
      </c>
      <c r="Z377" s="31">
        <f t="shared" si="241"/>
        <v>-89.948544866724433</v>
      </c>
      <c r="AA377" s="31">
        <f t="shared" si="242"/>
        <v>24.36373040499231</v>
      </c>
      <c r="AB377" s="31">
        <f t="shared" si="243"/>
        <v>-86.531022545674915</v>
      </c>
      <c r="AC377" s="31">
        <f t="shared" si="244"/>
        <v>5.3517192248658405E-2</v>
      </c>
      <c r="AD377" s="31">
        <f t="shared" si="245"/>
        <v>6.3537638444501523</v>
      </c>
      <c r="AE377" s="31">
        <f t="shared" si="246"/>
        <v>-32.994806889014264</v>
      </c>
      <c r="AF377" s="31">
        <f t="shared" si="247"/>
        <v>-170.12580356794919</v>
      </c>
      <c r="AG377" s="31">
        <f t="shared" si="235"/>
        <v>92.110410468749379</v>
      </c>
      <c r="AH377" s="31">
        <f t="shared" si="248"/>
        <v>-149.40809334181191</v>
      </c>
      <c r="AI377" s="31">
        <f t="shared" si="249"/>
        <v>-89.999998060374139</v>
      </c>
      <c r="AJ377" s="31">
        <f t="shared" si="250"/>
        <v>77.348650127785461</v>
      </c>
      <c r="AK377" s="31">
        <f t="shared" si="251"/>
        <v>89.99222518386371</v>
      </c>
      <c r="AL377" s="32">
        <f t="shared" si="252"/>
        <v>-23.821686647112131</v>
      </c>
      <c r="AM377" s="31">
        <f t="shared" si="253"/>
        <v>-86.307342781755693</v>
      </c>
      <c r="AN377" s="31">
        <f t="shared" si="254"/>
        <v>-3.7707193923891964</v>
      </c>
      <c r="AO377" s="31">
        <f t="shared" si="255"/>
        <v>-86.315115658266123</v>
      </c>
      <c r="AP377" s="30">
        <f t="shared" si="236"/>
        <v>23.609121289162623</v>
      </c>
      <c r="AQ377" s="30">
        <f t="shared" si="237"/>
        <v>-29.542425094393248</v>
      </c>
      <c r="AR377" s="31">
        <f t="shared" si="256"/>
        <v>-42.698830086634089</v>
      </c>
      <c r="AS377" s="33">
        <f t="shared" si="257"/>
        <v>-256.44091922621533</v>
      </c>
      <c r="AT377" s="31">
        <f t="shared" si="258"/>
        <v>1.2537897002040742E-6</v>
      </c>
      <c r="AU377" s="31">
        <f t="shared" si="259"/>
        <v>3.0785259249784955E-2</v>
      </c>
      <c r="AV377" s="32">
        <f t="shared" si="260"/>
        <v>-1.3931002454284585E-9</v>
      </c>
      <c r="AW377" s="31">
        <f t="shared" si="261"/>
        <v>-1.0261754069672648E-3</v>
      </c>
      <c r="AX377" s="34">
        <f t="shared" si="262"/>
        <v>1.2523965999586458E-6</v>
      </c>
      <c r="AY377" s="35">
        <f t="shared" si="263"/>
        <v>2.9759083842817689E-2</v>
      </c>
      <c r="AZ377" s="10">
        <f t="shared" si="264"/>
        <v>-42.698828834237489</v>
      </c>
      <c r="BA377" s="10">
        <f t="shared" si="265"/>
        <v>-256.41116014237252</v>
      </c>
      <c r="BB377" s="10">
        <f t="shared" si="266"/>
        <v>-76.411160142372523</v>
      </c>
      <c r="BC377" s="37"/>
      <c r="BD377" s="46">
        <f t="shared" si="267"/>
        <v>-43</v>
      </c>
      <c r="BE377" s="46">
        <f t="shared" si="268"/>
        <v>-256</v>
      </c>
      <c r="BF377" s="46">
        <f t="shared" si="269"/>
        <v>-76</v>
      </c>
    </row>
    <row r="378" spans="22:58" x14ac:dyDescent="0.3">
      <c r="V378" s="29">
        <v>4.7400000000000304</v>
      </c>
      <c r="W378" s="36">
        <f t="shared" si="239"/>
        <v>549540.87385766313</v>
      </c>
      <c r="X378" s="30">
        <f t="shared" si="238"/>
        <v>3.5218251811136261</v>
      </c>
      <c r="Y378" s="31">
        <f t="shared" si="240"/>
        <v>-61.133879509723783</v>
      </c>
      <c r="Z378" s="31">
        <f t="shared" si="241"/>
        <v>-89.94971612794545</v>
      </c>
      <c r="AA378" s="31">
        <f t="shared" si="242"/>
        <v>24.563014704830476</v>
      </c>
      <c r="AB378" s="31">
        <f t="shared" si="243"/>
        <v>-86.609799798535917</v>
      </c>
      <c r="AC378" s="31">
        <f t="shared" si="244"/>
        <v>5.6023180111338812E-2</v>
      </c>
      <c r="AD378" s="31">
        <f t="shared" si="245"/>
        <v>6.5005094753027883</v>
      </c>
      <c r="AE378" s="31">
        <f t="shared" si="246"/>
        <v>-32.993016443668338</v>
      </c>
      <c r="AF378" s="31">
        <f t="shared" si="247"/>
        <v>-170.05900645117859</v>
      </c>
      <c r="AG378" s="31">
        <f t="shared" si="235"/>
        <v>92.110410468749379</v>
      </c>
      <c r="AH378" s="31">
        <f t="shared" si="248"/>
        <v>-149.60809334181192</v>
      </c>
      <c r="AI378" s="31">
        <f t="shared" si="249"/>
        <v>-89.999998104525417</v>
      </c>
      <c r="AJ378" s="31">
        <f t="shared" si="250"/>
        <v>77.548650124186281</v>
      </c>
      <c r="AK378" s="31">
        <f t="shared" si="251"/>
        <v>89.992402160283433</v>
      </c>
      <c r="AL378" s="32">
        <f t="shared" si="252"/>
        <v>-24.020875797620921</v>
      </c>
      <c r="AM378" s="31">
        <f t="shared" si="253"/>
        <v>-86.391173212102473</v>
      </c>
      <c r="AN378" s="31">
        <f t="shared" si="254"/>
        <v>-3.9699085464971837</v>
      </c>
      <c r="AO378" s="31">
        <f t="shared" si="255"/>
        <v>-86.398769156344457</v>
      </c>
      <c r="AP378" s="30">
        <f t="shared" si="236"/>
        <v>23.609121289162623</v>
      </c>
      <c r="AQ378" s="30">
        <f t="shared" si="237"/>
        <v>-29.542425094393248</v>
      </c>
      <c r="AR378" s="31">
        <f t="shared" si="256"/>
        <v>-42.896228795396141</v>
      </c>
      <c r="AS378" s="33">
        <f t="shared" si="257"/>
        <v>-256.45777560752305</v>
      </c>
      <c r="AT378" s="31">
        <f t="shared" si="258"/>
        <v>1.3128789804206405E-6</v>
      </c>
      <c r="AU378" s="31">
        <f t="shared" si="259"/>
        <v>3.1502339912979599E-2</v>
      </c>
      <c r="AV378" s="32">
        <f t="shared" si="260"/>
        <v>-1.4587535880171176E-9</v>
      </c>
      <c r="AW378" s="31">
        <f t="shared" si="261"/>
        <v>-1.0500781027951614E-3</v>
      </c>
      <c r="AX378" s="34">
        <f t="shared" si="262"/>
        <v>1.3114202268326234E-6</v>
      </c>
      <c r="AY378" s="35">
        <f t="shared" si="263"/>
        <v>3.0452261810184438E-2</v>
      </c>
      <c r="AZ378" s="10">
        <f t="shared" si="264"/>
        <v>-42.896227483975913</v>
      </c>
      <c r="BA378" s="10">
        <f t="shared" si="265"/>
        <v>-256.42732334571286</v>
      </c>
      <c r="BB378" s="10">
        <f t="shared" si="266"/>
        <v>-76.427323345712864</v>
      </c>
      <c r="BC378" s="48"/>
      <c r="BD378" s="46">
        <f t="shared" si="267"/>
        <v>-43</v>
      </c>
      <c r="BE378" s="46">
        <f t="shared" si="268"/>
        <v>-256</v>
      </c>
      <c r="BF378" s="46">
        <f t="shared" si="269"/>
        <v>-76</v>
      </c>
    </row>
    <row r="379" spans="22:58" x14ac:dyDescent="0.3">
      <c r="V379" s="29">
        <v>4.7500000000000302</v>
      </c>
      <c r="W379" s="38">
        <f t="shared" si="239"/>
        <v>562341.32519038848</v>
      </c>
      <c r="X379" s="30">
        <f t="shared" si="238"/>
        <v>3.5218251811136261</v>
      </c>
      <c r="Y379" s="31">
        <f t="shared" si="240"/>
        <v>-61.333879359173899</v>
      </c>
      <c r="Z379" s="31">
        <f t="shared" si="241"/>
        <v>-89.950860728046692</v>
      </c>
      <c r="AA379" s="31">
        <f t="shared" si="242"/>
        <v>24.762331106363046</v>
      </c>
      <c r="AB379" s="31">
        <f t="shared" si="243"/>
        <v>-86.686796264259684</v>
      </c>
      <c r="AC379" s="31">
        <f t="shared" si="244"/>
        <v>5.8645722618554968E-2</v>
      </c>
      <c r="AD379" s="31">
        <f t="shared" si="245"/>
        <v>6.6505846214199806</v>
      </c>
      <c r="AE379" s="31">
        <f t="shared" si="246"/>
        <v>-32.991077349078672</v>
      </c>
      <c r="AF379" s="31">
        <f t="shared" si="247"/>
        <v>-169.98707237088638</v>
      </c>
      <c r="AG379" s="31">
        <f t="shared" si="235"/>
        <v>92.110410468749379</v>
      </c>
      <c r="AH379" s="31">
        <f t="shared" si="248"/>
        <v>-149.80809334181191</v>
      </c>
      <c r="AI379" s="31">
        <f t="shared" si="249"/>
        <v>-89.999998147671675</v>
      </c>
      <c r="AJ379" s="31">
        <f t="shared" si="250"/>
        <v>77.748650120749105</v>
      </c>
      <c r="AK379" s="31">
        <f t="shared" si="251"/>
        <v>89.992575108228166</v>
      </c>
      <c r="AL379" s="32">
        <f t="shared" si="252"/>
        <v>-24.220101301020339</v>
      </c>
      <c r="AM379" s="31">
        <f t="shared" si="253"/>
        <v>-86.473110381364748</v>
      </c>
      <c r="AN379" s="31">
        <f t="shared" si="254"/>
        <v>-4.1691340533337673</v>
      </c>
      <c r="AO379" s="31">
        <f t="shared" si="255"/>
        <v>-86.480533420808257</v>
      </c>
      <c r="AP379" s="30">
        <f t="shared" si="236"/>
        <v>23.609121289162623</v>
      </c>
      <c r="AQ379" s="30">
        <f t="shared" si="237"/>
        <v>-29.542425094393248</v>
      </c>
      <c r="AR379" s="31">
        <f t="shared" si="256"/>
        <v>-43.093515207643065</v>
      </c>
      <c r="AS379" s="33">
        <f t="shared" si="257"/>
        <v>-256.46760579169461</v>
      </c>
      <c r="AT379" s="31">
        <f t="shared" si="258"/>
        <v>1.3747530504387913E-6</v>
      </c>
      <c r="AU379" s="31">
        <f t="shared" si="259"/>
        <v>3.2236123520308628E-2</v>
      </c>
      <c r="AV379" s="32">
        <f t="shared" si="260"/>
        <v>-1.5275024217744527E-9</v>
      </c>
      <c r="AW379" s="31">
        <f t="shared" si="261"/>
        <v>-1.0745375639320879E-3</v>
      </c>
      <c r="AX379" s="34">
        <f t="shared" si="262"/>
        <v>1.3732255480170169E-6</v>
      </c>
      <c r="AY379" s="35">
        <f t="shared" si="263"/>
        <v>3.1161585956376539E-2</v>
      </c>
      <c r="AZ379" s="10">
        <f t="shared" si="264"/>
        <v>-43.093513834417514</v>
      </c>
      <c r="BA379" s="10">
        <f t="shared" si="265"/>
        <v>-256.43644420573821</v>
      </c>
      <c r="BB379" s="10">
        <f t="shared" si="266"/>
        <v>-76.436444205738212</v>
      </c>
      <c r="BC379" s="37"/>
      <c r="BD379" s="46">
        <f t="shared" si="267"/>
        <v>-43</v>
      </c>
      <c r="BE379" s="46">
        <f t="shared" si="268"/>
        <v>-256</v>
      </c>
      <c r="BF379" s="46">
        <f t="shared" si="269"/>
        <v>-76</v>
      </c>
    </row>
    <row r="380" spans="22:58" x14ac:dyDescent="0.3">
      <c r="V380" s="29">
        <v>4.76000000000003</v>
      </c>
      <c r="W380" s="38">
        <f t="shared" si="239"/>
        <v>575439.93733719713</v>
      </c>
      <c r="X380" s="30">
        <f t="shared" si="238"/>
        <v>3.5218251811136261</v>
      </c>
      <c r="Y380" s="31">
        <f t="shared" si="240"/>
        <v>-61.533879215399871</v>
      </c>
      <c r="Z380" s="31">
        <f t="shared" si="241"/>
        <v>-89.951979273906645</v>
      </c>
      <c r="AA380" s="31">
        <f t="shared" si="242"/>
        <v>24.961678174433423</v>
      </c>
      <c r="AB380" s="31">
        <f t="shared" si="243"/>
        <v>-86.762051654372456</v>
      </c>
      <c r="AC380" s="31">
        <f t="shared" si="244"/>
        <v>6.1390165435313206E-2</v>
      </c>
      <c r="AD380" s="31">
        <f t="shared" si="245"/>
        <v>6.8040606131437249</v>
      </c>
      <c r="AE380" s="31">
        <f t="shared" si="246"/>
        <v>-32.988985694417508</v>
      </c>
      <c r="AF380" s="31">
        <f t="shared" si="247"/>
        <v>-169.90997031513538</v>
      </c>
      <c r="AG380" s="31">
        <f t="shared" si="235"/>
        <v>92.110410468749379</v>
      </c>
      <c r="AH380" s="31">
        <f t="shared" si="248"/>
        <v>-150.0080933418119</v>
      </c>
      <c r="AI380" s="31">
        <f t="shared" si="249"/>
        <v>-89.999998189835821</v>
      </c>
      <c r="AJ380" s="31">
        <f t="shared" si="250"/>
        <v>77.948650117466613</v>
      </c>
      <c r="AK380" s="31">
        <f t="shared" si="251"/>
        <v>89.992744119397173</v>
      </c>
      <c r="AL380" s="32">
        <f t="shared" si="252"/>
        <v>-24.419361533551861</v>
      </c>
      <c r="AM380" s="31">
        <f t="shared" si="253"/>
        <v>-86.553196392393673</v>
      </c>
      <c r="AN380" s="31">
        <f t="shared" si="254"/>
        <v>-4.3683942891477692</v>
      </c>
      <c r="AO380" s="31">
        <f t="shared" si="255"/>
        <v>-86.560450462832321</v>
      </c>
      <c r="AP380" s="30">
        <f t="shared" si="236"/>
        <v>23.609121289162623</v>
      </c>
      <c r="AQ380" s="30">
        <f t="shared" si="237"/>
        <v>-29.542425094393248</v>
      </c>
      <c r="AR380" s="31">
        <f t="shared" si="256"/>
        <v>-43.290683788795903</v>
      </c>
      <c r="AS380" s="33">
        <f t="shared" si="257"/>
        <v>-256.47042077796772</v>
      </c>
      <c r="AT380" s="31">
        <f t="shared" si="258"/>
        <v>1.4395431551454609E-6</v>
      </c>
      <c r="AU380" s="31">
        <f t="shared" si="259"/>
        <v>3.2986999132590046E-2</v>
      </c>
      <c r="AV380" s="32">
        <f t="shared" si="260"/>
        <v>-1.599491395820547E-9</v>
      </c>
      <c r="AW380" s="31">
        <f t="shared" si="261"/>
        <v>-1.0995667591080626E-3</v>
      </c>
      <c r="AX380" s="34">
        <f t="shared" si="262"/>
        <v>1.4379436637496404E-6</v>
      </c>
      <c r="AY380" s="35">
        <f t="shared" si="263"/>
        <v>3.1887432373481982E-2</v>
      </c>
      <c r="AZ380" s="10">
        <f t="shared" si="264"/>
        <v>-43.290682350852236</v>
      </c>
      <c r="BA380" s="10">
        <f t="shared" si="265"/>
        <v>-256.43853334559424</v>
      </c>
      <c r="BB380" s="10">
        <f t="shared" si="266"/>
        <v>-76.438533345594237</v>
      </c>
      <c r="BC380" s="37"/>
      <c r="BD380" s="46">
        <f t="shared" si="267"/>
        <v>-43</v>
      </c>
      <c r="BE380" s="46">
        <f t="shared" si="268"/>
        <v>-256</v>
      </c>
      <c r="BF380" s="46">
        <f t="shared" si="269"/>
        <v>-76</v>
      </c>
    </row>
    <row r="381" spans="22:58" x14ac:dyDescent="0.3">
      <c r="V381" s="29">
        <v>4.7700000000000298</v>
      </c>
      <c r="W381" s="36">
        <f t="shared" si="239"/>
        <v>588843.65535563009</v>
      </c>
      <c r="X381" s="30">
        <f t="shared" si="238"/>
        <v>3.5218251811136261</v>
      </c>
      <c r="Y381" s="31">
        <f t="shared" si="240"/>
        <v>-61.733879078096727</v>
      </c>
      <c r="Z381" s="31">
        <f t="shared" si="241"/>
        <v>-89.953072358589722</v>
      </c>
      <c r="AA381" s="31">
        <f t="shared" si="242"/>
        <v>25.161054537631987</v>
      </c>
      <c r="AB381" s="31">
        <f t="shared" si="243"/>
        <v>-86.835604831068366</v>
      </c>
      <c r="AC381" s="31">
        <f t="shared" si="244"/>
        <v>6.4262092240043298E-2</v>
      </c>
      <c r="AD381" s="31">
        <f t="shared" si="245"/>
        <v>6.9610100109310586</v>
      </c>
      <c r="AE381" s="31">
        <f t="shared" si="246"/>
        <v>-32.986737267111067</v>
      </c>
      <c r="AF381" s="31">
        <f t="shared" si="247"/>
        <v>-169.82766717872701</v>
      </c>
      <c r="AG381" s="31">
        <f t="shared" si="235"/>
        <v>92.110410468749379</v>
      </c>
      <c r="AH381" s="31">
        <f t="shared" si="248"/>
        <v>-150.20809334181192</v>
      </c>
      <c r="AI381" s="31">
        <f t="shared" si="249"/>
        <v>-89.999998231040195</v>
      </c>
      <c r="AJ381" s="31">
        <f t="shared" si="250"/>
        <v>78.148650114331858</v>
      </c>
      <c r="AK381" s="31">
        <f t="shared" si="251"/>
        <v>89.992909283402383</v>
      </c>
      <c r="AL381" s="32">
        <f t="shared" si="252"/>
        <v>-24.618654943453798</v>
      </c>
      <c r="AM381" s="31">
        <f t="shared" si="253"/>
        <v>-86.631472455403795</v>
      </c>
      <c r="AN381" s="31">
        <f t="shared" si="254"/>
        <v>-4.5676877021844788</v>
      </c>
      <c r="AO381" s="31">
        <f t="shared" si="255"/>
        <v>-86.638561403041606</v>
      </c>
      <c r="AP381" s="30">
        <f t="shared" si="236"/>
        <v>23.609121289162623</v>
      </c>
      <c r="AQ381" s="30">
        <f t="shared" si="237"/>
        <v>-29.542425094393248</v>
      </c>
      <c r="AR381" s="31">
        <f t="shared" si="256"/>
        <v>-43.487728774526175</v>
      </c>
      <c r="AS381" s="33">
        <f t="shared" si="257"/>
        <v>-256.46622858176863</v>
      </c>
      <c r="AT381" s="31">
        <f t="shared" si="258"/>
        <v>1.5073867207588059E-6</v>
      </c>
      <c r="AU381" s="31">
        <f t="shared" si="259"/>
        <v>3.3755364872980233E-2</v>
      </c>
      <c r="AV381" s="32">
        <f t="shared" si="260"/>
        <v>-1.6748748025501593E-9</v>
      </c>
      <c r="AW381" s="31">
        <f t="shared" si="261"/>
        <v>-1.1251789591336305E-3</v>
      </c>
      <c r="AX381" s="34">
        <f t="shared" si="262"/>
        <v>1.5057118459562556E-6</v>
      </c>
      <c r="AY381" s="35">
        <f t="shared" si="263"/>
        <v>3.2630185913846602E-2</v>
      </c>
      <c r="AZ381" s="10">
        <f t="shared" si="264"/>
        <v>-43.487727268814332</v>
      </c>
      <c r="BA381" s="10">
        <f t="shared" si="265"/>
        <v>-256.4335983958548</v>
      </c>
      <c r="BB381" s="10">
        <f t="shared" si="266"/>
        <v>-76.433598395854801</v>
      </c>
      <c r="BC381" s="48"/>
      <c r="BD381" s="46">
        <f t="shared" si="267"/>
        <v>-43</v>
      </c>
      <c r="BE381" s="46">
        <f t="shared" si="268"/>
        <v>-256</v>
      </c>
      <c r="BF381" s="46">
        <f t="shared" si="269"/>
        <v>-76</v>
      </c>
    </row>
    <row r="382" spans="22:58" x14ac:dyDescent="0.3">
      <c r="V382" s="29">
        <v>4.7800000000000402</v>
      </c>
      <c r="W382" s="38">
        <f t="shared" si="239"/>
        <v>602559.58607441373</v>
      </c>
      <c r="X382" s="30">
        <f t="shared" si="238"/>
        <v>3.5218251811136261</v>
      </c>
      <c r="Y382" s="31">
        <f t="shared" si="240"/>
        <v>-61.933878946973451</v>
      </c>
      <c r="Z382" s="31">
        <f t="shared" si="241"/>
        <v>-89.95414056166068</v>
      </c>
      <c r="AA382" s="31">
        <f t="shared" si="242"/>
        <v>25.36045888550111</v>
      </c>
      <c r="AB382" s="31">
        <f t="shared" si="243"/>
        <v>-86.90749382294031</v>
      </c>
      <c r="AC382" s="31">
        <f t="shared" si="244"/>
        <v>6.7267334642363577E-2</v>
      </c>
      <c r="AD382" s="31">
        <f t="shared" si="245"/>
        <v>7.1215066047926339</v>
      </c>
      <c r="AE382" s="31">
        <f t="shared" si="246"/>
        <v>-32.984327545716347</v>
      </c>
      <c r="AF382" s="31">
        <f t="shared" si="247"/>
        <v>-169.74012777980835</v>
      </c>
      <c r="AG382" s="31">
        <f t="shared" si="235"/>
        <v>92.110410468749379</v>
      </c>
      <c r="AH382" s="31">
        <f t="shared" si="248"/>
        <v>-150.4080933418121</v>
      </c>
      <c r="AI382" s="31">
        <f t="shared" si="249"/>
        <v>-89.999998271306637</v>
      </c>
      <c r="AJ382" s="31">
        <f t="shared" si="250"/>
        <v>78.348650111338387</v>
      </c>
      <c r="AK382" s="31">
        <f t="shared" si="251"/>
        <v>89.993070687815987</v>
      </c>
      <c r="AL382" s="32">
        <f t="shared" si="252"/>
        <v>-24.817980047815695</v>
      </c>
      <c r="AM382" s="31">
        <f t="shared" si="253"/>
        <v>-86.707978903962385</v>
      </c>
      <c r="AN382" s="31">
        <f t="shared" si="254"/>
        <v>-4.7670128095400344</v>
      </c>
      <c r="AO382" s="31">
        <f t="shared" si="255"/>
        <v>-86.714906487453035</v>
      </c>
      <c r="AP382" s="30">
        <f t="shared" si="236"/>
        <v>23.609121289162623</v>
      </c>
      <c r="AQ382" s="30">
        <f t="shared" si="237"/>
        <v>-29.542425094393248</v>
      </c>
      <c r="AR382" s="31">
        <f t="shared" si="256"/>
        <v>-43.684644160487011</v>
      </c>
      <c r="AS382" s="33">
        <f t="shared" si="257"/>
        <v>-256.4550342672614</v>
      </c>
      <c r="AT382" s="31">
        <f t="shared" si="258"/>
        <v>1.5784276556976138E-6</v>
      </c>
      <c r="AU382" s="31">
        <f t="shared" si="259"/>
        <v>3.4541628138059936E-2</v>
      </c>
      <c r="AV382" s="32">
        <f t="shared" si="260"/>
        <v>-1.7538088630129914E-9</v>
      </c>
      <c r="AW382" s="31">
        <f t="shared" si="261"/>
        <v>-1.1513877439362479E-3</v>
      </c>
      <c r="AX382" s="34">
        <f t="shared" si="262"/>
        <v>1.5766738468346009E-6</v>
      </c>
      <c r="AY382" s="35">
        <f t="shared" si="263"/>
        <v>3.3390240394123687E-2</v>
      </c>
      <c r="AZ382" s="10">
        <f t="shared" si="264"/>
        <v>-43.684642583813165</v>
      </c>
      <c r="BA382" s="10">
        <f t="shared" si="265"/>
        <v>-256.42164402686728</v>
      </c>
      <c r="BB382" s="10">
        <f t="shared" si="266"/>
        <v>-76.421644026867284</v>
      </c>
      <c r="BC382" s="37"/>
      <c r="BD382" s="46">
        <f t="shared" si="267"/>
        <v>-44</v>
      </c>
      <c r="BE382" s="46">
        <f t="shared" si="268"/>
        <v>-256</v>
      </c>
      <c r="BF382" s="46">
        <f t="shared" si="269"/>
        <v>-76</v>
      </c>
    </row>
    <row r="383" spans="22:58" x14ac:dyDescent="0.3">
      <c r="V383" s="29">
        <v>4.79000000000004</v>
      </c>
      <c r="W383" s="38">
        <f t="shared" si="239"/>
        <v>616595.00186153932</v>
      </c>
      <c r="X383" s="30">
        <f t="shared" si="238"/>
        <v>3.5218251811136261</v>
      </c>
      <c r="Y383" s="31">
        <f t="shared" si="240"/>
        <v>-62.133878821751487</v>
      </c>
      <c r="Z383" s="31">
        <f t="shared" si="241"/>
        <v>-89.955184449491952</v>
      </c>
      <c r="AA383" s="31">
        <f t="shared" si="242"/>
        <v>25.559889965858527</v>
      </c>
      <c r="AB383" s="31">
        <f t="shared" si="243"/>
        <v>-86.97775584058806</v>
      </c>
      <c r="AC383" s="31">
        <f t="shared" si="244"/>
        <v>7.041198244912987E-2</v>
      </c>
      <c r="AD383" s="31">
        <f t="shared" si="245"/>
        <v>7.285625411820809</v>
      </c>
      <c r="AE383" s="31">
        <f t="shared" si="246"/>
        <v>-32.981751692330207</v>
      </c>
      <c r="AF383" s="31">
        <f t="shared" si="247"/>
        <v>-169.64731487825921</v>
      </c>
      <c r="AG383" s="31">
        <f t="shared" si="235"/>
        <v>92.110410468749379</v>
      </c>
      <c r="AH383" s="31">
        <f t="shared" si="248"/>
        <v>-150.60809334181212</v>
      </c>
      <c r="AI383" s="31">
        <f t="shared" si="249"/>
        <v>-89.999998310656494</v>
      </c>
      <c r="AJ383" s="31">
        <f t="shared" si="250"/>
        <v>78.548650108479464</v>
      </c>
      <c r="AK383" s="31">
        <f t="shared" si="251"/>
        <v>89.99322841821666</v>
      </c>
      <c r="AL383" s="32">
        <f t="shared" si="252"/>
        <v>-25.0173354295652</v>
      </c>
      <c r="AM383" s="31">
        <f t="shared" si="253"/>
        <v>-86.782755210897122</v>
      </c>
      <c r="AN383" s="31">
        <f t="shared" si="254"/>
        <v>-4.9663681941484796</v>
      </c>
      <c r="AO383" s="31">
        <f t="shared" si="255"/>
        <v>-86.789525103336956</v>
      </c>
      <c r="AP383" s="30">
        <f t="shared" si="236"/>
        <v>23.609121289162623</v>
      </c>
      <c r="AQ383" s="30">
        <f t="shared" si="237"/>
        <v>-29.542425094393248</v>
      </c>
      <c r="AR383" s="31">
        <f t="shared" si="256"/>
        <v>-43.881423691709315</v>
      </c>
      <c r="AS383" s="33">
        <f t="shared" si="257"/>
        <v>-256.43683998159617</v>
      </c>
      <c r="AT383" s="31">
        <f t="shared" si="258"/>
        <v>1.6528166456646841E-6</v>
      </c>
      <c r="AU383" s="31">
        <f t="shared" si="259"/>
        <v>3.5346205813832937E-2</v>
      </c>
      <c r="AV383" s="32">
        <f t="shared" si="260"/>
        <v>-1.8364632988432891E-9</v>
      </c>
      <c r="AW383" s="31">
        <f t="shared" si="261"/>
        <v>-1.1782070097604352E-3</v>
      </c>
      <c r="AX383" s="34">
        <f t="shared" si="262"/>
        <v>1.6509801823658408E-6</v>
      </c>
      <c r="AY383" s="35">
        <f t="shared" si="263"/>
        <v>3.4167998804072501E-2</v>
      </c>
      <c r="AZ383" s="10">
        <f t="shared" si="264"/>
        <v>-43.881422040729134</v>
      </c>
      <c r="BA383" s="10">
        <f t="shared" si="265"/>
        <v>-256.40267198279207</v>
      </c>
      <c r="BB383" s="10">
        <f t="shared" si="266"/>
        <v>-76.402671982792072</v>
      </c>
      <c r="BC383" s="37"/>
      <c r="BD383" s="46">
        <f t="shared" si="267"/>
        <v>-44</v>
      </c>
      <c r="BE383" s="46">
        <f t="shared" si="268"/>
        <v>-256</v>
      </c>
      <c r="BF383" s="46">
        <f t="shared" si="269"/>
        <v>-76</v>
      </c>
    </row>
    <row r="384" spans="22:58" x14ac:dyDescent="0.3">
      <c r="V384" s="29">
        <v>4.8000000000000398</v>
      </c>
      <c r="W384" s="36">
        <f t="shared" si="239"/>
        <v>630957.34448025166</v>
      </c>
      <c r="X384" s="30">
        <f t="shared" si="238"/>
        <v>3.5218251811136261</v>
      </c>
      <c r="Y384" s="31">
        <f t="shared" si="240"/>
        <v>-62.33387870216545</v>
      </c>
      <c r="Z384" s="31">
        <f t="shared" si="241"/>
        <v>-89.95620457556393</v>
      </c>
      <c r="AA384" s="31">
        <f t="shared" si="242"/>
        <v>25.759346582237264</v>
      </c>
      <c r="AB384" s="31">
        <f t="shared" si="243"/>
        <v>-87.046427292092588</v>
      </c>
      <c r="AC384" s="31">
        <f t="shared" si="244"/>
        <v>7.3702394284672346E-2</v>
      </c>
      <c r="AD384" s="31">
        <f t="shared" si="245"/>
        <v>7.4534426716518567</v>
      </c>
      <c r="AE384" s="31">
        <f t="shared" si="246"/>
        <v>-32.979004544529886</v>
      </c>
      <c r="AF384" s="31">
        <f t="shared" si="247"/>
        <v>-169.54918919600468</v>
      </c>
      <c r="AG384" s="31">
        <f t="shared" si="235"/>
        <v>92.110410468749379</v>
      </c>
      <c r="AH384" s="31">
        <f t="shared" si="248"/>
        <v>-150.80809334181211</v>
      </c>
      <c r="AI384" s="31">
        <f t="shared" si="249"/>
        <v>-89.999998349110655</v>
      </c>
      <c r="AJ384" s="31">
        <f t="shared" si="250"/>
        <v>78.748650105749206</v>
      </c>
      <c r="AK384" s="31">
        <f t="shared" si="251"/>
        <v>89.993382558235183</v>
      </c>
      <c r="AL384" s="32">
        <f t="shared" si="252"/>
        <v>-25.216719734584917</v>
      </c>
      <c r="AM384" s="31">
        <f t="shared" si="253"/>
        <v>-86.855840004106938</v>
      </c>
      <c r="AN384" s="31">
        <f t="shared" si="254"/>
        <v>-5.1657525018984423</v>
      </c>
      <c r="AO384" s="31">
        <f t="shared" si="255"/>
        <v>-86.862455794982409</v>
      </c>
      <c r="AP384" s="30">
        <f t="shared" si="236"/>
        <v>23.609121289162623</v>
      </c>
      <c r="AQ384" s="30">
        <f t="shared" si="237"/>
        <v>-29.542425094393248</v>
      </c>
      <c r="AR384" s="31">
        <f t="shared" si="256"/>
        <v>-44.078060851658947</v>
      </c>
      <c r="AS384" s="33">
        <f t="shared" si="257"/>
        <v>-256.4116449909871</v>
      </c>
      <c r="AT384" s="31">
        <f t="shared" si="258"/>
        <v>1.7307114795885981E-6</v>
      </c>
      <c r="AU384" s="31">
        <f t="shared" si="259"/>
        <v>3.6169524496763569E-2</v>
      </c>
      <c r="AV384" s="32">
        <f t="shared" si="260"/>
        <v>-1.9230136176401107E-9</v>
      </c>
      <c r="AW384" s="31">
        <f t="shared" si="261"/>
        <v>-1.2056509765359061E-3</v>
      </c>
      <c r="AX384" s="34">
        <f t="shared" si="262"/>
        <v>1.7287884659709579E-6</v>
      </c>
      <c r="AY384" s="35">
        <f t="shared" si="263"/>
        <v>3.4963873520227666E-2</v>
      </c>
      <c r="AZ384" s="10">
        <f t="shared" si="264"/>
        <v>-44.078059122870478</v>
      </c>
      <c r="BA384" s="10">
        <f t="shared" si="265"/>
        <v>-256.37668111746689</v>
      </c>
      <c r="BB384" s="10">
        <f t="shared" si="266"/>
        <v>-76.376681117466887</v>
      </c>
      <c r="BC384" s="48"/>
      <c r="BD384" s="46">
        <f t="shared" si="267"/>
        <v>-44</v>
      </c>
      <c r="BE384" s="46">
        <f t="shared" si="268"/>
        <v>-256</v>
      </c>
      <c r="BF384" s="46">
        <f t="shared" si="269"/>
        <v>-76</v>
      </c>
    </row>
    <row r="385" spans="22:58" x14ac:dyDescent="0.3">
      <c r="V385" s="29">
        <v>4.8100000000000396</v>
      </c>
      <c r="W385" s="38">
        <f t="shared" si="239"/>
        <v>645654.22903471533</v>
      </c>
      <c r="X385" s="30">
        <f t="shared" si="238"/>
        <v>3.5218251811136261</v>
      </c>
      <c r="Y385" s="31">
        <f t="shared" si="240"/>
        <v>-62.533878587961667</v>
      </c>
      <c r="Z385" s="31">
        <f t="shared" si="241"/>
        <v>-89.957201480758357</v>
      </c>
      <c r="AA385" s="31">
        <f t="shared" si="242"/>
        <v>25.958827591433497</v>
      </c>
      <c r="AB385" s="31">
        <f t="shared" si="243"/>
        <v>-87.113543798343585</v>
      </c>
      <c r="AC385" s="31">
        <f t="shared" si="244"/>
        <v>7.7145208570307558E-2</v>
      </c>
      <c r="AD385" s="31">
        <f t="shared" si="245"/>
        <v>7.6250358396920124</v>
      </c>
      <c r="AE385" s="31">
        <f t="shared" si="246"/>
        <v>-32.976080606844235</v>
      </c>
      <c r="AF385" s="31">
        <f t="shared" si="247"/>
        <v>-169.44570943940994</v>
      </c>
      <c r="AG385" s="31">
        <f t="shared" si="235"/>
        <v>92.110410468749379</v>
      </c>
      <c r="AH385" s="31">
        <f t="shared" si="248"/>
        <v>-151.0080933418121</v>
      </c>
      <c r="AI385" s="31">
        <f t="shared" si="249"/>
        <v>-89.999998386689484</v>
      </c>
      <c r="AJ385" s="31">
        <f t="shared" si="250"/>
        <v>78.94865010314183</v>
      </c>
      <c r="AK385" s="31">
        <f t="shared" si="251"/>
        <v>89.993533189598622</v>
      </c>
      <c r="AL385" s="32">
        <f t="shared" si="252"/>
        <v>-25.416131668950225</v>
      </c>
      <c r="AM385" s="31">
        <f t="shared" si="253"/>
        <v>-86.927271082259622</v>
      </c>
      <c r="AN385" s="31">
        <f t="shared" si="254"/>
        <v>-5.3651644388711155</v>
      </c>
      <c r="AO385" s="31">
        <f t="shared" si="255"/>
        <v>-86.933736279350484</v>
      </c>
      <c r="AP385" s="30">
        <f t="shared" si="236"/>
        <v>23.609121289162623</v>
      </c>
      <c r="AQ385" s="30">
        <f t="shared" si="237"/>
        <v>-29.542425094393248</v>
      </c>
      <c r="AR385" s="31">
        <f t="shared" si="256"/>
        <v>-44.274548850945976</v>
      </c>
      <c r="AS385" s="33">
        <f t="shared" si="257"/>
        <v>-256.37944571876039</v>
      </c>
      <c r="AT385" s="31">
        <f t="shared" si="258"/>
        <v>1.8122773794227175E-6</v>
      </c>
      <c r="AU385" s="31">
        <f t="shared" si="259"/>
        <v>3.7012020719954637E-2</v>
      </c>
      <c r="AV385" s="32">
        <f t="shared" si="260"/>
        <v>-2.0136430416222592E-9</v>
      </c>
      <c r="AW385" s="31">
        <f t="shared" si="261"/>
        <v>-1.2337341954170588E-3</v>
      </c>
      <c r="AX385" s="34">
        <f t="shared" si="262"/>
        <v>1.8102637363810952E-6</v>
      </c>
      <c r="AY385" s="35">
        <f t="shared" si="263"/>
        <v>3.5778286524537579E-2</v>
      </c>
      <c r="AZ385" s="10">
        <f t="shared" si="264"/>
        <v>-44.274547040682236</v>
      </c>
      <c r="BA385" s="10">
        <f t="shared" si="265"/>
        <v>-256.34366743223586</v>
      </c>
      <c r="BB385" s="10">
        <f t="shared" si="266"/>
        <v>-76.343667432235861</v>
      </c>
      <c r="BC385" s="37"/>
      <c r="BD385" s="46">
        <f t="shared" si="267"/>
        <v>-44</v>
      </c>
      <c r="BE385" s="46">
        <f t="shared" si="268"/>
        <v>-256</v>
      </c>
      <c r="BF385" s="46">
        <f t="shared" si="269"/>
        <v>-76</v>
      </c>
    </row>
    <row r="386" spans="22:58" x14ac:dyDescent="0.3">
      <c r="V386" s="29">
        <v>4.8200000000000403</v>
      </c>
      <c r="W386" s="38">
        <f t="shared" si="239"/>
        <v>660693.44800765836</v>
      </c>
      <c r="X386" s="30">
        <f t="shared" si="238"/>
        <v>3.5218251811136261</v>
      </c>
      <c r="Y386" s="31">
        <f t="shared" si="240"/>
        <v>-62.733878478897907</v>
      </c>
      <c r="Z386" s="31">
        <f t="shared" si="241"/>
        <v>-89.958175693645174</v>
      </c>
      <c r="AA386" s="31">
        <f t="shared" si="242"/>
        <v>26.158331901160771</v>
      </c>
      <c r="AB386" s="31">
        <f t="shared" si="243"/>
        <v>-87.179140208211479</v>
      </c>
      <c r="AC386" s="31">
        <f t="shared" si="244"/>
        <v>8.0747354867690413E-2</v>
      </c>
      <c r="AD386" s="31">
        <f t="shared" si="245"/>
        <v>7.8004835779331776</v>
      </c>
      <c r="AE386" s="31">
        <f t="shared" si="246"/>
        <v>-32.972974041755819</v>
      </c>
      <c r="AF386" s="31">
        <f t="shared" si="247"/>
        <v>-169.33683232392349</v>
      </c>
      <c r="AG386" s="31">
        <f t="shared" si="235"/>
        <v>92.110410468749379</v>
      </c>
      <c r="AH386" s="31">
        <f t="shared" si="248"/>
        <v>-151.20809334181212</v>
      </c>
      <c r="AI386" s="31">
        <f t="shared" si="249"/>
        <v>-89.999998423412904</v>
      </c>
      <c r="AJ386" s="31">
        <f t="shared" si="250"/>
        <v>79.148650100651821</v>
      </c>
      <c r="AK386" s="31">
        <f t="shared" si="251"/>
        <v>89.993680392173701</v>
      </c>
      <c r="AL386" s="32">
        <f t="shared" si="252"/>
        <v>-25.615569996286123</v>
      </c>
      <c r="AM386" s="31">
        <f t="shared" si="253"/>
        <v>-86.997085430364024</v>
      </c>
      <c r="AN386" s="31">
        <f t="shared" si="254"/>
        <v>-5.5646027686970392</v>
      </c>
      <c r="AO386" s="31">
        <f t="shared" si="255"/>
        <v>-87.003403461603227</v>
      </c>
      <c r="AP386" s="30">
        <f t="shared" si="236"/>
        <v>23.609121289162623</v>
      </c>
      <c r="AQ386" s="30">
        <f t="shared" si="237"/>
        <v>-29.542425094393248</v>
      </c>
      <c r="AR386" s="31">
        <f t="shared" si="256"/>
        <v>-44.470880615683484</v>
      </c>
      <c r="AS386" s="33">
        <f t="shared" si="257"/>
        <v>-256.34023578552672</v>
      </c>
      <c r="AT386" s="31">
        <f t="shared" si="258"/>
        <v>1.8976873646598717E-6</v>
      </c>
      <c r="AU386" s="31">
        <f t="shared" si="259"/>
        <v>3.7874141184597344E-2</v>
      </c>
      <c r="AV386" s="32">
        <f t="shared" si="260"/>
        <v>-2.1085405789733534E-9</v>
      </c>
      <c r="AW386" s="31">
        <f t="shared" si="261"/>
        <v>-1.2624715564982173E-3</v>
      </c>
      <c r="AX386" s="34">
        <f t="shared" si="262"/>
        <v>1.8955788240808984E-6</v>
      </c>
      <c r="AY386" s="35">
        <f t="shared" si="263"/>
        <v>3.6611669628099128E-2</v>
      </c>
      <c r="AZ386" s="10">
        <f t="shared" si="264"/>
        <v>-44.470878720104658</v>
      </c>
      <c r="BA386" s="10">
        <f t="shared" si="265"/>
        <v>-256.30362411589863</v>
      </c>
      <c r="BB386" s="10">
        <f t="shared" si="266"/>
        <v>-76.303624115898629</v>
      </c>
      <c r="BC386" s="37"/>
      <c r="BD386" s="46">
        <f t="shared" si="267"/>
        <v>-44</v>
      </c>
      <c r="BE386" s="46">
        <f t="shared" si="268"/>
        <v>-256</v>
      </c>
      <c r="BF386" s="46">
        <f t="shared" si="269"/>
        <v>-76</v>
      </c>
    </row>
    <row r="387" spans="22:58" x14ac:dyDescent="0.3">
      <c r="V387" s="29">
        <v>4.83000000000004</v>
      </c>
      <c r="W387" s="36">
        <f t="shared" si="239"/>
        <v>676082.97539204429</v>
      </c>
      <c r="X387" s="30">
        <f t="shared" si="238"/>
        <v>3.5218251811136261</v>
      </c>
      <c r="Y387" s="31">
        <f t="shared" si="240"/>
        <v>-62.93387837474279</v>
      </c>
      <c r="Z387" s="31">
        <f t="shared" si="241"/>
        <v>-89.95912773076266</v>
      </c>
      <c r="AA387" s="31">
        <f t="shared" si="242"/>
        <v>26.357858467805166</v>
      </c>
      <c r="AB387" s="31">
        <f t="shared" si="243"/>
        <v>-87.243250613554324</v>
      </c>
      <c r="AC387" s="31">
        <f t="shared" si="244"/>
        <v>8.4516065589630415E-2</v>
      </c>
      <c r="AD387" s="31">
        <f t="shared" si="245"/>
        <v>7.9798657431706355</v>
      </c>
      <c r="AE387" s="31">
        <f t="shared" si="246"/>
        <v>-32.969678660234365</v>
      </c>
      <c r="AF387" s="31">
        <f t="shared" si="247"/>
        <v>-169.22251260114632</v>
      </c>
      <c r="AG387" s="31">
        <f t="shared" si="235"/>
        <v>92.110410468749379</v>
      </c>
      <c r="AH387" s="31">
        <f t="shared" si="248"/>
        <v>-151.4080933418121</v>
      </c>
      <c r="AI387" s="31">
        <f t="shared" si="249"/>
        <v>-89.999998459300414</v>
      </c>
      <c r="AJ387" s="31">
        <f t="shared" si="250"/>
        <v>79.348650098273851</v>
      </c>
      <c r="AK387" s="31">
        <f t="shared" si="251"/>
        <v>89.993824244009176</v>
      </c>
      <c r="AL387" s="32">
        <f t="shared" si="252"/>
        <v>-25.815033535237028</v>
      </c>
      <c r="AM387" s="31">
        <f t="shared" si="253"/>
        <v>-87.065319235204143</v>
      </c>
      <c r="AN387" s="31">
        <f t="shared" si="254"/>
        <v>-5.7640663100259033</v>
      </c>
      <c r="AO387" s="31">
        <f t="shared" si="255"/>
        <v>-87.071493450495382</v>
      </c>
      <c r="AP387" s="30">
        <f t="shared" si="236"/>
        <v>23.609121289162623</v>
      </c>
      <c r="AQ387" s="30">
        <f t="shared" si="237"/>
        <v>-29.542425094393248</v>
      </c>
      <c r="AR387" s="31">
        <f t="shared" si="256"/>
        <v>-44.667048775490898</v>
      </c>
      <c r="AS387" s="33">
        <f t="shared" si="257"/>
        <v>-256.2940060516417</v>
      </c>
      <c r="AT387" s="31">
        <f t="shared" si="258"/>
        <v>1.9871225937030849E-6</v>
      </c>
      <c r="AU387" s="31">
        <f t="shared" si="259"/>
        <v>3.8756342996810939E-2</v>
      </c>
      <c r="AV387" s="32">
        <f t="shared" si="260"/>
        <v>-2.2079145244263617E-9</v>
      </c>
      <c r="AW387" s="31">
        <f t="shared" si="261"/>
        <v>-1.2918782967085462E-3</v>
      </c>
      <c r="AX387" s="34">
        <f t="shared" si="262"/>
        <v>1.9849146791786586E-6</v>
      </c>
      <c r="AY387" s="35">
        <f t="shared" si="263"/>
        <v>3.7464464700102396E-2</v>
      </c>
      <c r="AZ387" s="10">
        <f t="shared" si="264"/>
        <v>-44.667046790576215</v>
      </c>
      <c r="BA387" s="10">
        <f t="shared" si="265"/>
        <v>-256.25654158694158</v>
      </c>
      <c r="BB387" s="10">
        <f t="shared" si="266"/>
        <v>-76.25654158694158</v>
      </c>
      <c r="BC387" s="48"/>
      <c r="BD387" s="46">
        <f t="shared" si="267"/>
        <v>-45</v>
      </c>
      <c r="BE387" s="46">
        <f t="shared" si="268"/>
        <v>-256</v>
      </c>
      <c r="BF387" s="46">
        <f t="shared" si="269"/>
        <v>-76</v>
      </c>
    </row>
    <row r="388" spans="22:58" x14ac:dyDescent="0.3">
      <c r="V388" s="29">
        <v>4.8400000000000398</v>
      </c>
      <c r="W388" s="38">
        <f t="shared" si="239"/>
        <v>691830.97091900045</v>
      </c>
      <c r="X388" s="30">
        <f t="shared" si="238"/>
        <v>3.5218251811136261</v>
      </c>
      <c r="Y388" s="31">
        <f t="shared" si="240"/>
        <v>-63.133878275275435</v>
      </c>
      <c r="Z388" s="31">
        <f t="shared" si="241"/>
        <v>-89.960058096891416</v>
      </c>
      <c r="AA388" s="31">
        <f t="shared" si="242"/>
        <v>26.557406294277541</v>
      </c>
      <c r="AB388" s="31">
        <f t="shared" si="243"/>
        <v>-87.305908364051916</v>
      </c>
      <c r="AC388" s="31">
        <f t="shared" si="244"/>
        <v>8.8458888081056078E-2</v>
      </c>
      <c r="AD388" s="31">
        <f t="shared" si="245"/>
        <v>8.1632633724264103</v>
      </c>
      <c r="AE388" s="31">
        <f t="shared" si="246"/>
        <v>-32.96618791180321</v>
      </c>
      <c r="AF388" s="31">
        <f t="shared" si="247"/>
        <v>-169.10270308851693</v>
      </c>
      <c r="AG388" s="31">
        <f t="shared" ref="AG388:AG451" si="270">DC_gain_comp</f>
        <v>92.110410468749379</v>
      </c>
      <c r="AH388" s="31">
        <f t="shared" si="248"/>
        <v>-151.60809334181212</v>
      </c>
      <c r="AI388" s="31">
        <f t="shared" si="249"/>
        <v>-89.999998494371027</v>
      </c>
      <c r="AJ388" s="31">
        <f t="shared" si="250"/>
        <v>79.548650096002916</v>
      </c>
      <c r="AK388" s="31">
        <f t="shared" si="251"/>
        <v>89.993964821377176</v>
      </c>
      <c r="AL388" s="32">
        <f t="shared" si="252"/>
        <v>-26.014521157045444</v>
      </c>
      <c r="AM388" s="31">
        <f t="shared" si="253"/>
        <v>-87.132007900624473</v>
      </c>
      <c r="AN388" s="31">
        <f t="shared" si="254"/>
        <v>-5.9635539341052706</v>
      </c>
      <c r="AO388" s="31">
        <f t="shared" si="255"/>
        <v>-87.138041573618324</v>
      </c>
      <c r="AP388" s="30">
        <f t="shared" ref="AP388:AP451" si="271">-20*LOG(GmPS*Rsns)</f>
        <v>23.609121289162623</v>
      </c>
      <c r="AQ388" s="30">
        <f t="shared" ref="AQ388:AQ451" si="272">20*LOG(Vref/Vout)</f>
        <v>-29.542425094393248</v>
      </c>
      <c r="AR388" s="31">
        <f t="shared" si="256"/>
        <v>-44.863045651139103</v>
      </c>
      <c r="AS388" s="33">
        <f t="shared" si="257"/>
        <v>-256.24074466213528</v>
      </c>
      <c r="AT388" s="31">
        <f t="shared" si="258"/>
        <v>2.0807727727391061E-6</v>
      </c>
      <c r="AU388" s="31">
        <f t="shared" si="259"/>
        <v>3.9659093909999617E-2</v>
      </c>
      <c r="AV388" s="32">
        <f t="shared" si="260"/>
        <v>-2.3119712440593346E-9</v>
      </c>
      <c r="AW388" s="31">
        <f t="shared" si="261"/>
        <v>-1.3219700078908943E-3</v>
      </c>
      <c r="AX388" s="34">
        <f t="shared" si="262"/>
        <v>2.0784608014950468E-6</v>
      </c>
      <c r="AY388" s="35">
        <f t="shared" si="263"/>
        <v>3.8337123902108722E-2</v>
      </c>
      <c r="AZ388" s="10">
        <f t="shared" si="264"/>
        <v>-44.863043572678301</v>
      </c>
      <c r="BA388" s="10">
        <f t="shared" si="265"/>
        <v>-256.20240753823316</v>
      </c>
      <c r="BB388" s="10">
        <f t="shared" si="266"/>
        <v>-76.20240753823316</v>
      </c>
      <c r="BC388" s="37"/>
      <c r="BD388" s="46">
        <f t="shared" si="267"/>
        <v>-45</v>
      </c>
      <c r="BE388" s="46">
        <f t="shared" si="268"/>
        <v>-256</v>
      </c>
      <c r="BF388" s="46">
        <f t="shared" si="269"/>
        <v>-76</v>
      </c>
    </row>
    <row r="389" spans="22:58" x14ac:dyDescent="0.3">
      <c r="V389" s="29">
        <v>4.8500000000000396</v>
      </c>
      <c r="W389" s="38">
        <f t="shared" si="239"/>
        <v>707945.78438420314</v>
      </c>
      <c r="X389" s="30">
        <f t="shared" ref="X389:X452" si="273">DC_gain_power</f>
        <v>3.5218251811136261</v>
      </c>
      <c r="Y389" s="31">
        <f t="shared" si="240"/>
        <v>-63.333878180284856</v>
      </c>
      <c r="Z389" s="31">
        <f t="shared" si="241"/>
        <v>-89.9609672853219</v>
      </c>
      <c r="AA389" s="31">
        <f t="shared" si="242"/>
        <v>26.756974427958422</v>
      </c>
      <c r="AB389" s="31">
        <f t="shared" si="243"/>
        <v>-87.367146081859858</v>
      </c>
      <c r="AC389" s="31">
        <f t="shared" si="244"/>
        <v>9.2583697071796811E-2</v>
      </c>
      <c r="AD389" s="31">
        <f t="shared" si="245"/>
        <v>8.350758665370515</v>
      </c>
      <c r="AE389" s="31">
        <f t="shared" si="246"/>
        <v>-32.962494874141008</v>
      </c>
      <c r="AF389" s="31">
        <f t="shared" si="247"/>
        <v>-168.97735470181124</v>
      </c>
      <c r="AG389" s="31">
        <f t="shared" si="270"/>
        <v>92.110410468749379</v>
      </c>
      <c r="AH389" s="31">
        <f t="shared" si="248"/>
        <v>-151.80809334181211</v>
      </c>
      <c r="AI389" s="31">
        <f t="shared" si="249"/>
        <v>-89.999998528643317</v>
      </c>
      <c r="AJ389" s="31">
        <f t="shared" si="250"/>
        <v>79.7486500938342</v>
      </c>
      <c r="AK389" s="31">
        <f t="shared" si="251"/>
        <v>89.994102198813678</v>
      </c>
      <c r="AL389" s="32">
        <f t="shared" si="252"/>
        <v>-26.21403178323451</v>
      </c>
      <c r="AM389" s="31">
        <f t="shared" si="253"/>
        <v>-87.197186062656684</v>
      </c>
      <c r="AN389" s="31">
        <f t="shared" si="254"/>
        <v>-6.1630645624630418</v>
      </c>
      <c r="AO389" s="31">
        <f t="shared" si="255"/>
        <v>-87.203082392486323</v>
      </c>
      <c r="AP389" s="30">
        <f t="shared" si="271"/>
        <v>23.609121289162623</v>
      </c>
      <c r="AQ389" s="30">
        <f t="shared" si="272"/>
        <v>-29.542425094393248</v>
      </c>
      <c r="AR389" s="31">
        <f t="shared" si="256"/>
        <v>-45.058863241834672</v>
      </c>
      <c r="AS389" s="33">
        <f t="shared" si="257"/>
        <v>-256.18043709429753</v>
      </c>
      <c r="AT389" s="31">
        <f t="shared" si="258"/>
        <v>2.1788365472539158E-6</v>
      </c>
      <c r="AU389" s="31">
        <f t="shared" si="259"/>
        <v>4.058287257285291E-2</v>
      </c>
      <c r="AV389" s="32">
        <f t="shared" si="260"/>
        <v>-2.420928675879943E-9</v>
      </c>
      <c r="AW389" s="31">
        <f t="shared" si="261"/>
        <v>-1.3527626450687718E-3</v>
      </c>
      <c r="AX389" s="34">
        <f t="shared" si="262"/>
        <v>2.1764156185780358E-6</v>
      </c>
      <c r="AY389" s="35">
        <f t="shared" si="263"/>
        <v>3.923010992778414E-2</v>
      </c>
      <c r="AZ389" s="10">
        <f t="shared" si="264"/>
        <v>-45.058861065419052</v>
      </c>
      <c r="BA389" s="10">
        <f t="shared" si="265"/>
        <v>-256.14120698436977</v>
      </c>
      <c r="BB389" s="10">
        <f t="shared" si="266"/>
        <v>-76.141206984369774</v>
      </c>
      <c r="BC389" s="37"/>
      <c r="BD389" s="46">
        <f t="shared" si="267"/>
        <v>-45</v>
      </c>
      <c r="BE389" s="46">
        <f t="shared" si="268"/>
        <v>-256</v>
      </c>
      <c r="BF389" s="46">
        <f t="shared" si="269"/>
        <v>-76</v>
      </c>
    </row>
    <row r="390" spans="22:58" x14ac:dyDescent="0.3">
      <c r="V390" s="29">
        <v>4.8600000000000403</v>
      </c>
      <c r="W390" s="36">
        <f t="shared" si="239"/>
        <v>724435.96007505804</v>
      </c>
      <c r="X390" s="30">
        <f t="shared" si="273"/>
        <v>3.5218251811136261</v>
      </c>
      <c r="Y390" s="31">
        <f t="shared" si="240"/>
        <v>-63.533878089569569</v>
      </c>
      <c r="Z390" s="31">
        <f t="shared" si="241"/>
        <v>-89.961855778116032</v>
      </c>
      <c r="AA390" s="31">
        <f t="shared" si="242"/>
        <v>26.956561958732269</v>
      </c>
      <c r="AB390" s="31">
        <f t="shared" si="243"/>
        <v>-87.426995676077425</v>
      </c>
      <c r="AC390" s="31">
        <f t="shared" si="244"/>
        <v>9.6898707501589534E-2</v>
      </c>
      <c r="AD390" s="31">
        <f t="shared" si="245"/>
        <v>8.5424349635224157</v>
      </c>
      <c r="AE390" s="31">
        <f t="shared" si="246"/>
        <v>-32.958592242222089</v>
      </c>
      <c r="AF390" s="31">
        <f t="shared" si="247"/>
        <v>-168.84641649067103</v>
      </c>
      <c r="AG390" s="31">
        <f t="shared" si="270"/>
        <v>92.110410468749379</v>
      </c>
      <c r="AH390" s="31">
        <f t="shared" si="248"/>
        <v>-152.00809334181213</v>
      </c>
      <c r="AI390" s="31">
        <f t="shared" si="249"/>
        <v>-89.999998562135488</v>
      </c>
      <c r="AJ390" s="31">
        <f t="shared" si="250"/>
        <v>79.948650091763099</v>
      </c>
      <c r="AK390" s="31">
        <f t="shared" si="251"/>
        <v>89.994236449158009</v>
      </c>
      <c r="AL390" s="32">
        <f t="shared" si="252"/>
        <v>-26.413564383390788</v>
      </c>
      <c r="AM390" s="31">
        <f t="shared" si="253"/>
        <v>-87.260887604479052</v>
      </c>
      <c r="AN390" s="31">
        <f t="shared" si="254"/>
        <v>-6.3625971646904382</v>
      </c>
      <c r="AO390" s="31">
        <f t="shared" si="255"/>
        <v>-87.266649717456531</v>
      </c>
      <c r="AP390" s="30">
        <f t="shared" si="271"/>
        <v>23.609121289162623</v>
      </c>
      <c r="AQ390" s="30">
        <f t="shared" si="272"/>
        <v>-29.542425094393248</v>
      </c>
      <c r="AR390" s="31">
        <f t="shared" si="256"/>
        <v>-45.254493212143146</v>
      </c>
      <c r="AS390" s="33">
        <f t="shared" si="257"/>
        <v>-256.11306620812758</v>
      </c>
      <c r="AT390" s="31">
        <f t="shared" si="258"/>
        <v>2.2815219244065826E-6</v>
      </c>
      <c r="AU390" s="31">
        <f t="shared" si="259"/>
        <v>4.152816878312339E-2</v>
      </c>
      <c r="AV390" s="32">
        <f t="shared" si="260"/>
        <v>-2.5350240444452115E-9</v>
      </c>
      <c r="AW390" s="31">
        <f t="shared" si="261"/>
        <v>-1.3842725349059312E-3</v>
      </c>
      <c r="AX390" s="34">
        <f t="shared" si="262"/>
        <v>2.2789869003621375E-6</v>
      </c>
      <c r="AY390" s="35">
        <f t="shared" si="263"/>
        <v>4.0143896248217459E-2</v>
      </c>
      <c r="AZ390" s="10">
        <f t="shared" si="264"/>
        <v>-45.254490933156248</v>
      </c>
      <c r="BA390" s="10">
        <f t="shared" si="265"/>
        <v>-256.07292231187938</v>
      </c>
      <c r="BB390" s="10">
        <f t="shared" si="266"/>
        <v>-76.072922311879381</v>
      </c>
      <c r="BC390" s="48"/>
      <c r="BD390" s="46">
        <f t="shared" si="267"/>
        <v>-45</v>
      </c>
      <c r="BE390" s="46">
        <f t="shared" si="268"/>
        <v>-256</v>
      </c>
      <c r="BF390" s="46">
        <f t="shared" si="269"/>
        <v>-76</v>
      </c>
    </row>
    <row r="391" spans="22:58" x14ac:dyDescent="0.3">
      <c r="V391" s="29">
        <v>4.8700000000000401</v>
      </c>
      <c r="W391" s="38">
        <f t="shared" si="239"/>
        <v>741310.24130098708</v>
      </c>
      <c r="X391" s="30">
        <f t="shared" si="273"/>
        <v>3.5218251811136261</v>
      </c>
      <c r="Y391" s="31">
        <f t="shared" si="240"/>
        <v>-63.733878002937125</v>
      </c>
      <c r="Z391" s="31">
        <f t="shared" si="241"/>
        <v>-89.962724046362723</v>
      </c>
      <c r="AA391" s="31">
        <f t="shared" si="242"/>
        <v>27.156168017106879</v>
      </c>
      <c r="AB391" s="31">
        <f t="shared" si="243"/>
        <v>-87.485488357024124</v>
      </c>
      <c r="AC391" s="31">
        <f t="shared" si="244"/>
        <v>0.10141248771637792</v>
      </c>
      <c r="AD391" s="31">
        <f t="shared" si="245"/>
        <v>8.7383767260031959</v>
      </c>
      <c r="AE391" s="31">
        <f t="shared" si="246"/>
        <v>-32.954472317000238</v>
      </c>
      <c r="AF391" s="31">
        <f t="shared" si="247"/>
        <v>-168.70983567738364</v>
      </c>
      <c r="AG391" s="31">
        <f t="shared" si="270"/>
        <v>92.110410468749379</v>
      </c>
      <c r="AH391" s="31">
        <f t="shared" si="248"/>
        <v>-152.20809334181212</v>
      </c>
      <c r="AI391" s="31">
        <f t="shared" si="249"/>
        <v>-89.999998594865275</v>
      </c>
      <c r="AJ391" s="31">
        <f t="shared" si="250"/>
        <v>80.148650089785207</v>
      </c>
      <c r="AK391" s="31">
        <f t="shared" si="251"/>
        <v>89.994367643591474</v>
      </c>
      <c r="AL391" s="32">
        <f t="shared" si="252"/>
        <v>-26.613117973042584</v>
      </c>
      <c r="AM391" s="31">
        <f t="shared" si="253"/>
        <v>-87.323145671200962</v>
      </c>
      <c r="AN391" s="31">
        <f t="shared" si="254"/>
        <v>-6.5621507563201149</v>
      </c>
      <c r="AO391" s="31">
        <f t="shared" si="255"/>
        <v>-87.328776622474763</v>
      </c>
      <c r="AP391" s="30">
        <f t="shared" si="271"/>
        <v>23.609121289162623</v>
      </c>
      <c r="AQ391" s="30">
        <f t="shared" si="272"/>
        <v>-29.542425094393248</v>
      </c>
      <c r="AR391" s="31">
        <f t="shared" si="256"/>
        <v>-45.449926878550983</v>
      </c>
      <c r="AS391" s="33">
        <f t="shared" si="257"/>
        <v>-256.03861229985841</v>
      </c>
      <c r="AT391" s="31">
        <f t="shared" si="258"/>
        <v>2.3890467108321952E-6</v>
      </c>
      <c r="AU391" s="31">
        <f t="shared" si="259"/>
        <v>4.2495483747314412E-2</v>
      </c>
      <c r="AV391" s="32">
        <f t="shared" si="260"/>
        <v>-2.6544965029671217E-9</v>
      </c>
      <c r="AW391" s="31">
        <f t="shared" si="261"/>
        <v>-1.4165163843629658E-3</v>
      </c>
      <c r="AX391" s="34">
        <f t="shared" si="262"/>
        <v>2.3863922143292282E-6</v>
      </c>
      <c r="AY391" s="35">
        <f t="shared" si="263"/>
        <v>4.1078967362951448E-2</v>
      </c>
      <c r="AZ391" s="10">
        <f t="shared" si="264"/>
        <v>-45.449924492158772</v>
      </c>
      <c r="BA391" s="10">
        <f t="shared" si="265"/>
        <v>-255.99753333249546</v>
      </c>
      <c r="BB391" s="10">
        <f t="shared" si="266"/>
        <v>-75.997533332495465</v>
      </c>
      <c r="BC391" s="37"/>
      <c r="BD391" s="46">
        <f t="shared" si="267"/>
        <v>-45</v>
      </c>
      <c r="BE391" s="46">
        <f t="shared" si="268"/>
        <v>-256</v>
      </c>
      <c r="BF391" s="46">
        <f t="shared" si="269"/>
        <v>-76</v>
      </c>
    </row>
    <row r="392" spans="22:58" x14ac:dyDescent="0.3">
      <c r="V392" s="29">
        <v>4.8800000000000399</v>
      </c>
      <c r="W392" s="38">
        <f t="shared" si="239"/>
        <v>758577.57502925477</v>
      </c>
      <c r="X392" s="30">
        <f t="shared" si="273"/>
        <v>3.5218251811136261</v>
      </c>
      <c r="Y392" s="31">
        <f t="shared" si="240"/>
        <v>-63.933877920203777</v>
      </c>
      <c r="Z392" s="31">
        <f t="shared" si="241"/>
        <v>-89.963572550427713</v>
      </c>
      <c r="AA392" s="31">
        <f t="shared" si="242"/>
        <v>27.35579177241479</v>
      </c>
      <c r="AB392" s="31">
        <f t="shared" si="243"/>
        <v>-87.542654650319861</v>
      </c>
      <c r="AC392" s="31">
        <f t="shared" si="244"/>
        <v>0.10613397303345611</v>
      </c>
      <c r="AD392" s="31">
        <f t="shared" si="245"/>
        <v>8.9386695015983886</v>
      </c>
      <c r="AE392" s="31">
        <f t="shared" si="246"/>
        <v>-32.950126993641902</v>
      </c>
      <c r="AF392" s="31">
        <f t="shared" si="247"/>
        <v>-168.56755769914918</v>
      </c>
      <c r="AG392" s="31">
        <f t="shared" si="270"/>
        <v>92.110410468749379</v>
      </c>
      <c r="AH392" s="31">
        <f t="shared" si="248"/>
        <v>-152.4080933418121</v>
      </c>
      <c r="AI392" s="31">
        <f t="shared" si="249"/>
        <v>-89.999998626850058</v>
      </c>
      <c r="AJ392" s="31">
        <f t="shared" si="250"/>
        <v>80.348650087896317</v>
      </c>
      <c r="AK392" s="31">
        <f t="shared" si="251"/>
        <v>89.994495851675097</v>
      </c>
      <c r="AL392" s="32">
        <f t="shared" si="252"/>
        <v>-26.812691611630402</v>
      </c>
      <c r="AM392" s="31">
        <f t="shared" si="253"/>
        <v>-87.383992684465596</v>
      </c>
      <c r="AN392" s="31">
        <f t="shared" si="254"/>
        <v>-6.7617243967968115</v>
      </c>
      <c r="AO392" s="31">
        <f t="shared" si="255"/>
        <v>-87.389495459640557</v>
      </c>
      <c r="AP392" s="30">
        <f t="shared" si="271"/>
        <v>23.609121289162623</v>
      </c>
      <c r="AQ392" s="30">
        <f t="shared" si="272"/>
        <v>-29.542425094393248</v>
      </c>
      <c r="AR392" s="31">
        <f t="shared" si="256"/>
        <v>-45.645155195669332</v>
      </c>
      <c r="AS392" s="33">
        <f t="shared" si="257"/>
        <v>-255.95705315878973</v>
      </c>
      <c r="AT392" s="31">
        <f t="shared" si="258"/>
        <v>2.5016389813031139E-6</v>
      </c>
      <c r="AU392" s="31">
        <f t="shared" si="259"/>
        <v>4.3485330346416988E-2</v>
      </c>
      <c r="AV392" s="32">
        <f t="shared" si="260"/>
        <v>-2.7796006338971464E-9</v>
      </c>
      <c r="AW392" s="31">
        <f t="shared" si="261"/>
        <v>-1.4495112895555758E-3</v>
      </c>
      <c r="AX392" s="34">
        <f t="shared" si="262"/>
        <v>2.4988593806692165E-6</v>
      </c>
      <c r="AY392" s="35">
        <f t="shared" si="263"/>
        <v>4.2035819056861413E-2</v>
      </c>
      <c r="AZ392" s="10">
        <f t="shared" si="264"/>
        <v>-45.645152696809951</v>
      </c>
      <c r="BA392" s="10">
        <f t="shared" si="265"/>
        <v>-255.91501733973288</v>
      </c>
      <c r="BB392" s="10">
        <f t="shared" si="266"/>
        <v>-75.915017339732884</v>
      </c>
      <c r="BC392" s="37"/>
      <c r="BD392" s="46">
        <f t="shared" si="267"/>
        <v>-46</v>
      </c>
      <c r="BE392" s="46">
        <f t="shared" si="268"/>
        <v>-256</v>
      </c>
      <c r="BF392" s="46">
        <f t="shared" si="269"/>
        <v>-76</v>
      </c>
    </row>
    <row r="393" spans="22:58" x14ac:dyDescent="0.3">
      <c r="V393" s="29">
        <v>4.8900000000000396</v>
      </c>
      <c r="W393" s="36">
        <f t="shared" si="239"/>
        <v>776247.11662876303</v>
      </c>
      <c r="X393" s="30">
        <f t="shared" si="273"/>
        <v>3.5218251811136261</v>
      </c>
      <c r="Y393" s="31">
        <f t="shared" si="240"/>
        <v>-64.133877841194035</v>
      </c>
      <c r="Z393" s="31">
        <f t="shared" si="241"/>
        <v>-89.964401740197601</v>
      </c>
      <c r="AA393" s="31">
        <f t="shared" si="242"/>
        <v>27.555432431092868</v>
      </c>
      <c r="AB393" s="31">
        <f t="shared" si="243"/>
        <v>-87.598524410765151</v>
      </c>
      <c r="AC393" s="31">
        <f t="shared" si="244"/>
        <v>0.11107247967132311</v>
      </c>
      <c r="AD393" s="31">
        <f t="shared" si="245"/>
        <v>9.1433998968793837</v>
      </c>
      <c r="AE393" s="31">
        <f t="shared" si="246"/>
        <v>-32.945547749316219</v>
      </c>
      <c r="AF393" s="31">
        <f t="shared" si="247"/>
        <v>-168.41952625408339</v>
      </c>
      <c r="AG393" s="31">
        <f t="shared" si="270"/>
        <v>92.110410468749379</v>
      </c>
      <c r="AH393" s="31">
        <f t="shared" si="248"/>
        <v>-152.60809334181209</v>
      </c>
      <c r="AI393" s="31">
        <f t="shared" si="249"/>
        <v>-89.999998658106762</v>
      </c>
      <c r="AJ393" s="31">
        <f t="shared" si="250"/>
        <v>80.548650086092437</v>
      </c>
      <c r="AK393" s="31">
        <f t="shared" si="251"/>
        <v>89.994621141386517</v>
      </c>
      <c r="AL393" s="32">
        <f t="shared" si="252"/>
        <v>-27.012284400565182</v>
      </c>
      <c r="AM393" s="31">
        <f t="shared" si="253"/>
        <v>-87.443460356864904</v>
      </c>
      <c r="AN393" s="31">
        <f t="shared" si="254"/>
        <v>-6.9613171875354602</v>
      </c>
      <c r="AO393" s="31">
        <f t="shared" si="255"/>
        <v>-87.448837873585148</v>
      </c>
      <c r="AP393" s="30">
        <f t="shared" si="271"/>
        <v>23.609121289162623</v>
      </c>
      <c r="AQ393" s="30">
        <f t="shared" si="272"/>
        <v>-29.542425094393248</v>
      </c>
      <c r="AR393" s="31">
        <f t="shared" si="256"/>
        <v>-45.840168742082298</v>
      </c>
      <c r="AS393" s="33">
        <f t="shared" si="257"/>
        <v>-255.86836412766854</v>
      </c>
      <c r="AT393" s="31">
        <f t="shared" si="258"/>
        <v>2.6195375570333086E-6</v>
      </c>
      <c r="AU393" s="31">
        <f t="shared" si="259"/>
        <v>4.4498233407835257E-2</v>
      </c>
      <c r="AV393" s="32">
        <f t="shared" si="260"/>
        <v>-2.9105968056515867E-9</v>
      </c>
      <c r="AW393" s="31">
        <f t="shared" si="261"/>
        <v>-1.4832747448191433E-3</v>
      </c>
      <c r="AX393" s="34">
        <f t="shared" si="262"/>
        <v>2.6166269602276571E-6</v>
      </c>
      <c r="AY393" s="35">
        <f t="shared" si="263"/>
        <v>4.3014958663016113E-2</v>
      </c>
      <c r="AZ393" s="10">
        <f t="shared" si="264"/>
        <v>-45.84016612545534</v>
      </c>
      <c r="BA393" s="10">
        <f t="shared" si="265"/>
        <v>-255.82534916900553</v>
      </c>
      <c r="BB393" s="10">
        <f t="shared" si="266"/>
        <v>-75.825349169005534</v>
      </c>
      <c r="BC393" s="48"/>
      <c r="BD393" s="46">
        <f t="shared" si="267"/>
        <v>-46</v>
      </c>
      <c r="BE393" s="46">
        <f t="shared" si="268"/>
        <v>-256</v>
      </c>
      <c r="BF393" s="46">
        <f t="shared" si="269"/>
        <v>-76</v>
      </c>
    </row>
    <row r="394" spans="22:58" x14ac:dyDescent="0.3">
      <c r="V394" s="29">
        <v>4.9000000000000403</v>
      </c>
      <c r="W394" s="38">
        <f t="shared" si="239"/>
        <v>794328.23472435586</v>
      </c>
      <c r="X394" s="30">
        <f t="shared" si="273"/>
        <v>3.5218251811136261</v>
      </c>
      <c r="Y394" s="31">
        <f t="shared" si="240"/>
        <v>-64.33387776574034</v>
      </c>
      <c r="Z394" s="31">
        <f t="shared" si="241"/>
        <v>-89.965212055318375</v>
      </c>
      <c r="AA394" s="31">
        <f t="shared" si="242"/>
        <v>27.755089235037133</v>
      </c>
      <c r="AB394" s="31">
        <f t="shared" si="243"/>
        <v>-87.653126836017876</v>
      </c>
      <c r="AC394" s="31">
        <f t="shared" si="244"/>
        <v>0.11623771903821442</v>
      </c>
      <c r="AD394" s="31">
        <f t="shared" si="245"/>
        <v>9.3526555401205052</v>
      </c>
      <c r="AE394" s="31">
        <f t="shared" si="246"/>
        <v>-32.940725630551363</v>
      </c>
      <c r="AF394" s="31">
        <f t="shared" si="247"/>
        <v>-168.26568335121573</v>
      </c>
      <c r="AG394" s="31">
        <f t="shared" si="270"/>
        <v>92.110410468749379</v>
      </c>
      <c r="AH394" s="31">
        <f t="shared" si="248"/>
        <v>-152.80809334181211</v>
      </c>
      <c r="AI394" s="31">
        <f t="shared" si="249"/>
        <v>-89.999998688651985</v>
      </c>
      <c r="AJ394" s="31">
        <f t="shared" si="250"/>
        <v>80.7486500843698</v>
      </c>
      <c r="AK394" s="31">
        <f t="shared" si="251"/>
        <v>89.994743579155937</v>
      </c>
      <c r="AL394" s="32">
        <f t="shared" si="252"/>
        <v>-27.211895481371094</v>
      </c>
      <c r="AM394" s="31">
        <f t="shared" si="253"/>
        <v>-87.501579706161749</v>
      </c>
      <c r="AN394" s="31">
        <f t="shared" si="254"/>
        <v>-7.1609282700640264</v>
      </c>
      <c r="AO394" s="31">
        <f t="shared" si="255"/>
        <v>-87.506834815657797</v>
      </c>
      <c r="AP394" s="30">
        <f t="shared" si="271"/>
        <v>23.609121289162623</v>
      </c>
      <c r="AQ394" s="30">
        <f t="shared" si="272"/>
        <v>-29.542425094393248</v>
      </c>
      <c r="AR394" s="31">
        <f t="shared" si="256"/>
        <v>-46.034957705846011</v>
      </c>
      <c r="AS394" s="33">
        <f t="shared" si="257"/>
        <v>-255.77251816687351</v>
      </c>
      <c r="AT394" s="31">
        <f t="shared" si="258"/>
        <v>2.7429925206269414E-6</v>
      </c>
      <c r="AU394" s="31">
        <f t="shared" si="259"/>
        <v>4.5534729983646029E-2</v>
      </c>
      <c r="AV394" s="32">
        <f t="shared" si="260"/>
        <v>-3.0477704591609081E-9</v>
      </c>
      <c r="AW394" s="31">
        <f t="shared" si="261"/>
        <v>-1.5178246519844758E-3</v>
      </c>
      <c r="AX394" s="34">
        <f t="shared" si="262"/>
        <v>2.7399447501677804E-6</v>
      </c>
      <c r="AY394" s="35">
        <f t="shared" si="263"/>
        <v>4.4016905331661554E-2</v>
      </c>
      <c r="AZ394" s="10">
        <f t="shared" si="264"/>
        <v>-46.034954965901264</v>
      </c>
      <c r="BA394" s="10">
        <f t="shared" si="265"/>
        <v>-255.72850126154185</v>
      </c>
      <c r="BB394" s="10">
        <f t="shared" si="266"/>
        <v>-75.728501261541851</v>
      </c>
      <c r="BC394" s="37"/>
      <c r="BD394" s="46">
        <f t="shared" si="267"/>
        <v>-46</v>
      </c>
      <c r="BE394" s="46">
        <f t="shared" si="268"/>
        <v>-256</v>
      </c>
      <c r="BF394" s="46">
        <f t="shared" si="269"/>
        <v>-76</v>
      </c>
    </row>
    <row r="395" spans="22:58" x14ac:dyDescent="0.3">
      <c r="V395" s="29">
        <v>4.9100000000000401</v>
      </c>
      <c r="W395" s="38">
        <f t="shared" si="239"/>
        <v>812830.51616417523</v>
      </c>
      <c r="X395" s="30">
        <f t="shared" si="273"/>
        <v>3.5218251811136261</v>
      </c>
      <c r="Y395" s="31">
        <f t="shared" si="240"/>
        <v>-64.533877693682598</v>
      </c>
      <c r="Z395" s="31">
        <f t="shared" si="241"/>
        <v>-89.966003925428538</v>
      </c>
      <c r="AA395" s="31">
        <f t="shared" si="242"/>
        <v>27.954761460029221</v>
      </c>
      <c r="AB395" s="31">
        <f t="shared" si="243"/>
        <v>-87.706490480063778</v>
      </c>
      <c r="AC395" s="31">
        <f t="shared" si="244"/>
        <v>0.12163981237124416</v>
      </c>
      <c r="AD395" s="31">
        <f t="shared" si="245"/>
        <v>9.5665250407366607</v>
      </c>
      <c r="AE395" s="31">
        <f t="shared" si="246"/>
        <v>-32.935651240168511</v>
      </c>
      <c r="AF395" s="31">
        <f t="shared" si="247"/>
        <v>-168.10596936475568</v>
      </c>
      <c r="AG395" s="31">
        <f t="shared" si="270"/>
        <v>92.110410468749379</v>
      </c>
      <c r="AH395" s="31">
        <f t="shared" si="248"/>
        <v>-153.00809334181213</v>
      </c>
      <c r="AI395" s="31">
        <f t="shared" si="249"/>
        <v>-89.999998718501914</v>
      </c>
      <c r="AJ395" s="31">
        <f t="shared" si="250"/>
        <v>80.94865008272464</v>
      </c>
      <c r="AK395" s="31">
        <f t="shared" si="251"/>
        <v>89.994863229901526</v>
      </c>
      <c r="AL395" s="32">
        <f t="shared" si="252"/>
        <v>-27.411524033908897</v>
      </c>
      <c r="AM395" s="31">
        <f t="shared" si="253"/>
        <v>-87.558381069314663</v>
      </c>
      <c r="AN395" s="31">
        <f t="shared" si="254"/>
        <v>-7.3605568242470056</v>
      </c>
      <c r="AO395" s="31">
        <f t="shared" si="255"/>
        <v>-87.563516557915051</v>
      </c>
      <c r="AP395" s="30">
        <f t="shared" si="271"/>
        <v>23.609121289162623</v>
      </c>
      <c r="AQ395" s="30">
        <f t="shared" si="272"/>
        <v>-29.542425094393248</v>
      </c>
      <c r="AR395" s="31">
        <f t="shared" si="256"/>
        <v>-46.229511869646146</v>
      </c>
      <c r="AS395" s="33">
        <f t="shared" si="257"/>
        <v>-255.66948592267073</v>
      </c>
      <c r="AT395" s="31">
        <f t="shared" si="258"/>
        <v>2.8722657329553886E-6</v>
      </c>
      <c r="AU395" s="31">
        <f t="shared" si="259"/>
        <v>4.6595369635338016E-2</v>
      </c>
      <c r="AV395" s="32">
        <f t="shared" si="260"/>
        <v>-3.1914070353556082E-9</v>
      </c>
      <c r="AW395" s="31">
        <f t="shared" si="261"/>
        <v>-1.5531793298695653E-3</v>
      </c>
      <c r="AX395" s="34">
        <f t="shared" si="262"/>
        <v>2.8690743259200329E-6</v>
      </c>
      <c r="AY395" s="35">
        <f t="shared" si="263"/>
        <v>4.5042190305468452E-2</v>
      </c>
      <c r="AZ395" s="10">
        <f t="shared" si="264"/>
        <v>-46.229509000571817</v>
      </c>
      <c r="BA395" s="10">
        <f t="shared" si="265"/>
        <v>-255.62444373236525</v>
      </c>
      <c r="BB395" s="10">
        <f t="shared" si="266"/>
        <v>-75.624443732365251</v>
      </c>
      <c r="BC395" s="37"/>
      <c r="BD395" s="46">
        <f t="shared" si="267"/>
        <v>-46</v>
      </c>
      <c r="BE395" s="46">
        <f t="shared" si="268"/>
        <v>-256</v>
      </c>
      <c r="BF395" s="46">
        <f t="shared" si="269"/>
        <v>-76</v>
      </c>
    </row>
    <row r="396" spans="22:58" x14ac:dyDescent="0.3">
      <c r="V396" s="29">
        <v>4.9200000000000399</v>
      </c>
      <c r="W396" s="36">
        <f t="shared" si="239"/>
        <v>831763.77110274858</v>
      </c>
      <c r="X396" s="30">
        <f t="shared" si="273"/>
        <v>3.5218251811136261</v>
      </c>
      <c r="Y396" s="31">
        <f t="shared" si="240"/>
        <v>-64.733877624868001</v>
      </c>
      <c r="Z396" s="31">
        <f t="shared" si="241"/>
        <v>-89.966777770386912</v>
      </c>
      <c r="AA396" s="31">
        <f t="shared" si="242"/>
        <v>28.154448414231972</v>
      </c>
      <c r="AB396" s="31">
        <f t="shared" si="243"/>
        <v>-87.758643266478771</v>
      </c>
      <c r="AC396" s="31">
        <f t="shared" si="244"/>
        <v>0.12728930571575381</v>
      </c>
      <c r="AD396" s="31">
        <f t="shared" si="245"/>
        <v>9.7850979439558881</v>
      </c>
      <c r="AE396" s="31">
        <f t="shared" si="246"/>
        <v>-32.930314723806646</v>
      </c>
      <c r="AF396" s="31">
        <f t="shared" si="247"/>
        <v>-167.94032309290978</v>
      </c>
      <c r="AG396" s="31">
        <f t="shared" si="270"/>
        <v>92.110410468749379</v>
      </c>
      <c r="AH396" s="31">
        <f t="shared" si="248"/>
        <v>-153.20809334181212</v>
      </c>
      <c r="AI396" s="31">
        <f t="shared" si="249"/>
        <v>-89.999998747672365</v>
      </c>
      <c r="AJ396" s="31">
        <f t="shared" si="250"/>
        <v>81.148650081153562</v>
      </c>
      <c r="AK396" s="31">
        <f t="shared" si="251"/>
        <v>89.994980157063679</v>
      </c>
      <c r="AL396" s="32">
        <f t="shared" si="252"/>
        <v>-27.611169274677053</v>
      </c>
      <c r="AM396" s="31">
        <f t="shared" si="253"/>
        <v>-87.613894116301509</v>
      </c>
      <c r="AN396" s="31">
        <f t="shared" si="254"/>
        <v>-7.5602020665862284</v>
      </c>
      <c r="AO396" s="31">
        <f t="shared" si="255"/>
        <v>-87.618912706910194</v>
      </c>
      <c r="AP396" s="30">
        <f t="shared" si="271"/>
        <v>23.609121289162623</v>
      </c>
      <c r="AQ396" s="30">
        <f t="shared" si="272"/>
        <v>-29.542425094393248</v>
      </c>
      <c r="AR396" s="31">
        <f t="shared" si="256"/>
        <v>-46.423820595623496</v>
      </c>
      <c r="AS396" s="33">
        <f t="shared" si="257"/>
        <v>-255.55923579981999</v>
      </c>
      <c r="AT396" s="31">
        <f t="shared" si="258"/>
        <v>3.0076314001790392E-6</v>
      </c>
      <c r="AU396" s="31">
        <f t="shared" si="259"/>
        <v>4.7680714725184509E-2</v>
      </c>
      <c r="AV396" s="32">
        <f t="shared" si="260"/>
        <v>-3.3418131903704892E-9</v>
      </c>
      <c r="AW396" s="31">
        <f t="shared" si="261"/>
        <v>-1.5893575239924959E-3</v>
      </c>
      <c r="AX396" s="34">
        <f t="shared" si="262"/>
        <v>3.0042895869886686E-6</v>
      </c>
      <c r="AY396" s="35">
        <f t="shared" si="263"/>
        <v>4.6091357201192014E-2</v>
      </c>
      <c r="AZ396" s="10">
        <f t="shared" si="264"/>
        <v>-46.423817591333908</v>
      </c>
      <c r="BA396" s="10">
        <f t="shared" si="265"/>
        <v>-255.5131444426188</v>
      </c>
      <c r="BB396" s="10">
        <f t="shared" si="266"/>
        <v>-75.513144442618795</v>
      </c>
      <c r="BC396" s="48"/>
      <c r="BD396" s="46">
        <f t="shared" si="267"/>
        <v>-46</v>
      </c>
      <c r="BE396" s="46">
        <f t="shared" si="268"/>
        <v>-256</v>
      </c>
      <c r="BF396" s="46">
        <f t="shared" si="269"/>
        <v>-76</v>
      </c>
    </row>
    <row r="397" spans="22:58" x14ac:dyDescent="0.3">
      <c r="V397" s="29">
        <v>4.9300000000000397</v>
      </c>
      <c r="W397" s="38">
        <f t="shared" si="239"/>
        <v>851138.03820245573</v>
      </c>
      <c r="X397" s="30">
        <f t="shared" si="273"/>
        <v>3.5218251811136261</v>
      </c>
      <c r="Y397" s="31">
        <f t="shared" si="240"/>
        <v>-64.933877559150559</v>
      </c>
      <c r="Z397" s="31">
        <f t="shared" si="241"/>
        <v>-89.967534000495192</v>
      </c>
      <c r="AA397" s="31">
        <f t="shared" si="242"/>
        <v>28.354149436750767</v>
      </c>
      <c r="AB397" s="31">
        <f t="shared" si="243"/>
        <v>-87.809612501480942</v>
      </c>
      <c r="AC397" s="31">
        <f t="shared" si="244"/>
        <v>0.13319718523200805</v>
      </c>
      <c r="AD397" s="31">
        <f t="shared" si="245"/>
        <v>10.008464680428796</v>
      </c>
      <c r="AE397" s="31">
        <f t="shared" si="246"/>
        <v>-32.924705756054159</v>
      </c>
      <c r="AF397" s="31">
        <f t="shared" si="247"/>
        <v>-167.76868182154732</v>
      </c>
      <c r="AG397" s="31">
        <f t="shared" si="270"/>
        <v>92.110410468749379</v>
      </c>
      <c r="AH397" s="31">
        <f t="shared" si="248"/>
        <v>-153.4080933418121</v>
      </c>
      <c r="AI397" s="31">
        <f t="shared" si="249"/>
        <v>-89.999998776178828</v>
      </c>
      <c r="AJ397" s="31">
        <f t="shared" si="250"/>
        <v>81.348650079653169</v>
      </c>
      <c r="AK397" s="31">
        <f t="shared" si="251"/>
        <v>89.995094422638715</v>
      </c>
      <c r="AL397" s="32">
        <f t="shared" si="252"/>
        <v>-27.810830455186743</v>
      </c>
      <c r="AM397" s="31">
        <f t="shared" si="253"/>
        <v>-87.668147863738966</v>
      </c>
      <c r="AN397" s="31">
        <f t="shared" si="254"/>
        <v>-7.7598632485963002</v>
      </c>
      <c r="AO397" s="31">
        <f t="shared" si="255"/>
        <v>-87.673052217279078</v>
      </c>
      <c r="AP397" s="30">
        <f t="shared" si="271"/>
        <v>23.609121289162623</v>
      </c>
      <c r="AQ397" s="30">
        <f t="shared" si="272"/>
        <v>-29.542425094393248</v>
      </c>
      <c r="AR397" s="31">
        <f t="shared" si="256"/>
        <v>-46.617872809881078</v>
      </c>
      <c r="AS397" s="33">
        <f t="shared" si="257"/>
        <v>-255.44173403882638</v>
      </c>
      <c r="AT397" s="31">
        <f t="shared" si="258"/>
        <v>3.1493766484834558E-6</v>
      </c>
      <c r="AU397" s="31">
        <f t="shared" si="259"/>
        <v>4.8791340714400937E-2</v>
      </c>
      <c r="AV397" s="32">
        <f t="shared" si="260"/>
        <v>-3.4993090809249286E-9</v>
      </c>
      <c r="AW397" s="31">
        <f t="shared" si="261"/>
        <v>-1.6263784165105512E-3</v>
      </c>
      <c r="AX397" s="34">
        <f t="shared" si="262"/>
        <v>3.1458773394025307E-6</v>
      </c>
      <c r="AY397" s="35">
        <f t="shared" si="263"/>
        <v>4.7164962297890384E-2</v>
      </c>
      <c r="AZ397" s="10">
        <f t="shared" si="264"/>
        <v>-46.617869664003742</v>
      </c>
      <c r="BA397" s="10">
        <f t="shared" si="265"/>
        <v>-255.39456907652848</v>
      </c>
      <c r="BB397" s="10">
        <f t="shared" si="266"/>
        <v>-75.394569076528484</v>
      </c>
      <c r="BC397" s="37"/>
      <c r="BD397" s="46">
        <f t="shared" si="267"/>
        <v>-47</v>
      </c>
      <c r="BE397" s="46">
        <f t="shared" si="268"/>
        <v>-255</v>
      </c>
      <c r="BF397" s="46">
        <f t="shared" si="269"/>
        <v>-75</v>
      </c>
    </row>
    <row r="398" spans="22:58" x14ac:dyDescent="0.3">
      <c r="V398" s="29">
        <v>4.9400000000000404</v>
      </c>
      <c r="W398" s="38">
        <f t="shared" si="239"/>
        <v>870963.5899561618</v>
      </c>
      <c r="X398" s="30">
        <f t="shared" si="273"/>
        <v>3.5218251811136261</v>
      </c>
      <c r="Y398" s="31">
        <f t="shared" si="240"/>
        <v>-65.133877496390895</v>
      </c>
      <c r="Z398" s="31">
        <f t="shared" si="241"/>
        <v>-89.968273016715543</v>
      </c>
      <c r="AA398" s="31">
        <f t="shared" si="242"/>
        <v>28.55386389625799</v>
      </c>
      <c r="AB398" s="31">
        <f t="shared" si="243"/>
        <v>-87.859424886771478</v>
      </c>
      <c r="AC398" s="31">
        <f t="shared" si="244"/>
        <v>0.13937489281357882</v>
      </c>
      <c r="AD398" s="31">
        <f t="shared" si="245"/>
        <v>10.236716510466517</v>
      </c>
      <c r="AE398" s="31">
        <f t="shared" si="246"/>
        <v>-32.918813526205696</v>
      </c>
      <c r="AF398" s="31">
        <f t="shared" si="247"/>
        <v>-167.59098139302051</v>
      </c>
      <c r="AG398" s="31">
        <f t="shared" si="270"/>
        <v>92.110410468749379</v>
      </c>
      <c r="AH398" s="31">
        <f t="shared" si="248"/>
        <v>-153.60809334181209</v>
      </c>
      <c r="AI398" s="31">
        <f t="shared" si="249"/>
        <v>-89.999998804036395</v>
      </c>
      <c r="AJ398" s="31">
        <f t="shared" si="250"/>
        <v>81.548650078220305</v>
      </c>
      <c r="AK398" s="31">
        <f t="shared" si="251"/>
        <v>89.995206087211741</v>
      </c>
      <c r="AL398" s="32">
        <f t="shared" si="252"/>
        <v>-28.010506860408043</v>
      </c>
      <c r="AM398" s="31">
        <f t="shared" si="253"/>
        <v>-87.721170688295061</v>
      </c>
      <c r="AN398" s="31">
        <f t="shared" si="254"/>
        <v>-7.9595396552504525</v>
      </c>
      <c r="AO398" s="31">
        <f t="shared" si="255"/>
        <v>-87.725963405119714</v>
      </c>
      <c r="AP398" s="30">
        <f t="shared" si="271"/>
        <v>23.609121289162623</v>
      </c>
      <c r="AQ398" s="30">
        <f t="shared" si="272"/>
        <v>-29.542425094393248</v>
      </c>
      <c r="AR398" s="31">
        <f t="shared" si="256"/>
        <v>-46.811656986686771</v>
      </c>
      <c r="AS398" s="33">
        <f t="shared" si="257"/>
        <v>-255.31694479814024</v>
      </c>
      <c r="AT398" s="31">
        <f t="shared" si="258"/>
        <v>3.2978021412456515E-6</v>
      </c>
      <c r="AU398" s="31">
        <f t="shared" si="259"/>
        <v>4.9927836468247284E-2</v>
      </c>
      <c r="AV398" s="32">
        <f t="shared" si="260"/>
        <v>-3.6642264356679444E-9</v>
      </c>
      <c r="AW398" s="31">
        <f t="shared" si="261"/>
        <v>-1.6642616363908508E-3</v>
      </c>
      <c r="AX398" s="34">
        <f t="shared" si="262"/>
        <v>3.2941379148099833E-6</v>
      </c>
      <c r="AY398" s="35">
        <f t="shared" si="263"/>
        <v>4.8263574831856434E-2</v>
      </c>
      <c r="AZ398" s="10">
        <f t="shared" si="264"/>
        <v>-46.811653692548859</v>
      </c>
      <c r="BA398" s="10">
        <f t="shared" si="265"/>
        <v>-255.26868122330839</v>
      </c>
      <c r="BB398" s="10">
        <f t="shared" si="266"/>
        <v>-75.268681223308391</v>
      </c>
      <c r="BC398" s="37"/>
      <c r="BD398" s="46">
        <f t="shared" si="267"/>
        <v>-47</v>
      </c>
      <c r="BE398" s="46">
        <f t="shared" si="268"/>
        <v>-255</v>
      </c>
      <c r="BF398" s="46">
        <f t="shared" si="269"/>
        <v>-75</v>
      </c>
    </row>
    <row r="399" spans="22:58" x14ac:dyDescent="0.3">
      <c r="V399" s="29">
        <v>4.9500000000000401</v>
      </c>
      <c r="W399" s="36">
        <f t="shared" si="239"/>
        <v>891250.93813382846</v>
      </c>
      <c r="X399" s="30">
        <f t="shared" si="273"/>
        <v>3.5218251811136261</v>
      </c>
      <c r="Y399" s="31">
        <f t="shared" si="240"/>
        <v>-65.333877436455879</v>
      </c>
      <c r="Z399" s="31">
        <f t="shared" si="241"/>
        <v>-89.968995210883151</v>
      </c>
      <c r="AA399" s="31">
        <f t="shared" si="242"/>
        <v>28.75359118967793</v>
      </c>
      <c r="AB399" s="31">
        <f t="shared" si="243"/>
        <v>-87.908106532163259</v>
      </c>
      <c r="AC399" s="31">
        <f t="shared" si="244"/>
        <v>0.14583434199881215</v>
      </c>
      <c r="AD399" s="31">
        <f t="shared" si="245"/>
        <v>10.469945462587724</v>
      </c>
      <c r="AE399" s="31">
        <f t="shared" si="246"/>
        <v>-32.912626723665504</v>
      </c>
      <c r="AF399" s="31">
        <f t="shared" si="247"/>
        <v>-167.40715628045868</v>
      </c>
      <c r="AG399" s="31">
        <f t="shared" si="270"/>
        <v>92.110410468749379</v>
      </c>
      <c r="AH399" s="31">
        <f t="shared" si="248"/>
        <v>-153.80809334181211</v>
      </c>
      <c r="AI399" s="31">
        <f t="shared" si="249"/>
        <v>-89.999998831259859</v>
      </c>
      <c r="AJ399" s="31">
        <f t="shared" si="250"/>
        <v>81.748650076851931</v>
      </c>
      <c r="AK399" s="31">
        <f t="shared" si="251"/>
        <v>89.995315209988803</v>
      </c>
      <c r="AL399" s="32">
        <f t="shared" si="252"/>
        <v>-28.210197807284043</v>
      </c>
      <c r="AM399" s="31">
        <f t="shared" si="253"/>
        <v>-87.772990339892928</v>
      </c>
      <c r="AN399" s="31">
        <f t="shared" si="254"/>
        <v>-8.1592306034948443</v>
      </c>
      <c r="AO399" s="31">
        <f t="shared" si="255"/>
        <v>-87.777673961163984</v>
      </c>
      <c r="AP399" s="30">
        <f t="shared" si="271"/>
        <v>23.609121289162623</v>
      </c>
      <c r="AQ399" s="30">
        <f t="shared" si="272"/>
        <v>-29.542425094393248</v>
      </c>
      <c r="AR399" s="31">
        <f t="shared" si="256"/>
        <v>-47.005161132390967</v>
      </c>
      <c r="AS399" s="33">
        <f t="shared" si="257"/>
        <v>-255.18483024162265</v>
      </c>
      <c r="AT399" s="31">
        <f t="shared" si="258"/>
        <v>3.4532227058433237E-6</v>
      </c>
      <c r="AU399" s="31">
        <f t="shared" si="259"/>
        <v>5.1090804568236219E-2</v>
      </c>
      <c r="AV399" s="32">
        <f t="shared" si="260"/>
        <v>-3.8369143411430081E-9</v>
      </c>
      <c r="AW399" s="31">
        <f t="shared" si="261"/>
        <v>-1.7030272698178852E-3</v>
      </c>
      <c r="AX399" s="34">
        <f t="shared" si="262"/>
        <v>3.4493857915021806E-6</v>
      </c>
      <c r="AY399" s="35">
        <f t="shared" si="263"/>
        <v>4.9387777298418332E-2</v>
      </c>
      <c r="AZ399" s="10">
        <f t="shared" si="264"/>
        <v>-47.005157683005173</v>
      </c>
      <c r="BA399" s="10">
        <f t="shared" si="265"/>
        <v>-255.13544246432423</v>
      </c>
      <c r="BB399" s="10">
        <f t="shared" si="266"/>
        <v>-75.135442464324228</v>
      </c>
      <c r="BC399" s="48"/>
      <c r="BD399" s="46">
        <f t="shared" si="267"/>
        <v>-47</v>
      </c>
      <c r="BE399" s="46">
        <f t="shared" si="268"/>
        <v>-255</v>
      </c>
      <c r="BF399" s="46">
        <f t="shared" si="269"/>
        <v>-75</v>
      </c>
    </row>
    <row r="400" spans="22:58" x14ac:dyDescent="0.3">
      <c r="V400" s="29">
        <v>4.9600000000000399</v>
      </c>
      <c r="W400" s="38">
        <f t="shared" si="239"/>
        <v>912010.83935599448</v>
      </c>
      <c r="X400" s="30">
        <f t="shared" si="273"/>
        <v>3.5218251811136261</v>
      </c>
      <c r="Y400" s="31">
        <f t="shared" si="240"/>
        <v>-65.533877379218382</v>
      </c>
      <c r="Z400" s="31">
        <f t="shared" si="241"/>
        <v>-89.969700965914029</v>
      </c>
      <c r="AA400" s="31">
        <f t="shared" si="242"/>
        <v>28.953330740929495</v>
      </c>
      <c r="AB400" s="31">
        <f t="shared" si="243"/>
        <v>-87.955682967997006</v>
      </c>
      <c r="AC400" s="31">
        <f t="shared" si="244"/>
        <v>0.15258793415344479</v>
      </c>
      <c r="AD400" s="31">
        <f t="shared" si="245"/>
        <v>10.708244266044987</v>
      </c>
      <c r="AE400" s="31">
        <f t="shared" si="246"/>
        <v>-32.906133523021815</v>
      </c>
      <c r="AF400" s="31">
        <f t="shared" si="247"/>
        <v>-167.21713966786604</v>
      </c>
      <c r="AG400" s="31">
        <f t="shared" si="270"/>
        <v>92.110410468749379</v>
      </c>
      <c r="AH400" s="31">
        <f t="shared" si="248"/>
        <v>-154.00809334181213</v>
      </c>
      <c r="AI400" s="31">
        <f t="shared" si="249"/>
        <v>-89.999998857863631</v>
      </c>
      <c r="AJ400" s="31">
        <f t="shared" si="250"/>
        <v>81.948650075545146</v>
      </c>
      <c r="AK400" s="31">
        <f t="shared" si="251"/>
        <v>89.995421848828244</v>
      </c>
      <c r="AL400" s="32">
        <f t="shared" si="252"/>
        <v>-28.409902643310133</v>
      </c>
      <c r="AM400" s="31">
        <f t="shared" si="253"/>
        <v>-87.823633954704007</v>
      </c>
      <c r="AN400" s="31">
        <f t="shared" si="254"/>
        <v>-8.3589354408277359</v>
      </c>
      <c r="AO400" s="31">
        <f t="shared" si="255"/>
        <v>-87.828210963739394</v>
      </c>
      <c r="AP400" s="30">
        <f t="shared" si="271"/>
        <v>23.609121289162623</v>
      </c>
      <c r="AQ400" s="30">
        <f t="shared" si="272"/>
        <v>-29.542425094393248</v>
      </c>
      <c r="AR400" s="31">
        <f t="shared" si="256"/>
        <v>-47.19837276908018</v>
      </c>
      <c r="AS400" s="33">
        <f t="shared" si="257"/>
        <v>-255.04535063160543</v>
      </c>
      <c r="AT400" s="31">
        <f t="shared" si="258"/>
        <v>3.6159680106087643E-6</v>
      </c>
      <c r="AU400" s="31">
        <f t="shared" si="259"/>
        <v>5.2280861631612774E-2</v>
      </c>
      <c r="AV400" s="32">
        <f t="shared" si="260"/>
        <v>-4.0177430990979091E-9</v>
      </c>
      <c r="AW400" s="31">
        <f t="shared" si="261"/>
        <v>-1.7426958708434798E-3</v>
      </c>
      <c r="AX400" s="34">
        <f t="shared" si="262"/>
        <v>3.6119502675096665E-6</v>
      </c>
      <c r="AY400" s="35">
        <f t="shared" si="263"/>
        <v>5.0538165760769291E-2</v>
      </c>
      <c r="AZ400" s="10">
        <f t="shared" si="264"/>
        <v>-47.19836915712991</v>
      </c>
      <c r="BA400" s="10">
        <f t="shared" si="265"/>
        <v>-254.99481246584466</v>
      </c>
      <c r="BB400" s="10">
        <f t="shared" si="266"/>
        <v>-74.99481246584466</v>
      </c>
      <c r="BC400" s="37"/>
      <c r="BD400" s="46">
        <f t="shared" si="267"/>
        <v>-47</v>
      </c>
      <c r="BE400" s="46">
        <f t="shared" si="268"/>
        <v>-255</v>
      </c>
      <c r="BF400" s="46">
        <f t="shared" si="269"/>
        <v>-75</v>
      </c>
    </row>
    <row r="401" spans="22:58" x14ac:dyDescent="0.3">
      <c r="V401" s="29">
        <v>4.9700000000000397</v>
      </c>
      <c r="W401" s="38">
        <f t="shared" si="239"/>
        <v>933254.30079707771</v>
      </c>
      <c r="X401" s="30">
        <f t="shared" si="273"/>
        <v>3.5218251811136261</v>
      </c>
      <c r="Y401" s="31">
        <f t="shared" si="240"/>
        <v>-65.733877324557</v>
      </c>
      <c r="Z401" s="31">
        <f t="shared" si="241"/>
        <v>-89.97039065600795</v>
      </c>
      <c r="AA401" s="31">
        <f t="shared" si="242"/>
        <v>29.153081999724254</v>
      </c>
      <c r="AB401" s="31">
        <f t="shared" si="243"/>
        <v>-88.002179157344685</v>
      </c>
      <c r="AC401" s="31">
        <f t="shared" si="244"/>
        <v>0.15964857489894929</v>
      </c>
      <c r="AD401" s="31">
        <f t="shared" si="245"/>
        <v>10.95170627699099</v>
      </c>
      <c r="AE401" s="31">
        <f t="shared" si="246"/>
        <v>-32.89932156882017</v>
      </c>
      <c r="AF401" s="31">
        <f t="shared" si="247"/>
        <v>-167.02086353636165</v>
      </c>
      <c r="AG401" s="31">
        <f t="shared" si="270"/>
        <v>92.110410468749379</v>
      </c>
      <c r="AH401" s="31">
        <f t="shared" si="248"/>
        <v>-154.20809334181212</v>
      </c>
      <c r="AI401" s="31">
        <f t="shared" si="249"/>
        <v>-89.999998883861821</v>
      </c>
      <c r="AJ401" s="31">
        <f t="shared" si="250"/>
        <v>82.148650074297194</v>
      </c>
      <c r="AK401" s="31">
        <f t="shared" si="251"/>
        <v>89.995526060271359</v>
      </c>
      <c r="AL401" s="32">
        <f t="shared" si="252"/>
        <v>-28.609620745175619</v>
      </c>
      <c r="AM401" s="31">
        <f t="shared" si="253"/>
        <v>-87.873128067929756</v>
      </c>
      <c r="AN401" s="31">
        <f t="shared" si="254"/>
        <v>-8.558653543941162</v>
      </c>
      <c r="AO401" s="31">
        <f t="shared" si="255"/>
        <v>-87.877600891520217</v>
      </c>
      <c r="AP401" s="30">
        <f t="shared" si="271"/>
        <v>23.609121289162623</v>
      </c>
      <c r="AQ401" s="30">
        <f t="shared" si="272"/>
        <v>-29.542425094393248</v>
      </c>
      <c r="AR401" s="31">
        <f t="shared" si="256"/>
        <v>-47.391278917991954</v>
      </c>
      <c r="AS401" s="33">
        <f t="shared" si="257"/>
        <v>-254.89846442788186</v>
      </c>
      <c r="AT401" s="31">
        <f t="shared" si="258"/>
        <v>3.7863832591402833E-6</v>
      </c>
      <c r="AU401" s="31">
        <f t="shared" si="259"/>
        <v>5.349863863827465E-2</v>
      </c>
      <c r="AV401" s="32">
        <f t="shared" si="260"/>
        <v>-4.207094583210096E-9</v>
      </c>
      <c r="AW401" s="31">
        <f t="shared" si="261"/>
        <v>-1.7832884722848222E-3</v>
      </c>
      <c r="AX401" s="34">
        <f t="shared" si="262"/>
        <v>3.7821761645570731E-6</v>
      </c>
      <c r="AY401" s="35">
        <f t="shared" si="263"/>
        <v>5.1715350165989826E-2</v>
      </c>
      <c r="AZ401" s="10">
        <f t="shared" si="264"/>
        <v>-47.391275135815789</v>
      </c>
      <c r="BA401" s="10">
        <f t="shared" si="265"/>
        <v>-254.84674907771588</v>
      </c>
      <c r="BB401" s="10">
        <f t="shared" si="266"/>
        <v>-74.846749077715884</v>
      </c>
      <c r="BC401" s="37"/>
      <c r="BD401" s="46">
        <f t="shared" si="267"/>
        <v>-47</v>
      </c>
      <c r="BE401" s="46">
        <f t="shared" si="268"/>
        <v>-255</v>
      </c>
      <c r="BF401" s="46">
        <f t="shared" si="269"/>
        <v>-75</v>
      </c>
    </row>
    <row r="402" spans="22:58" x14ac:dyDescent="0.3">
      <c r="V402" s="29">
        <v>4.9800000000000404</v>
      </c>
      <c r="W402" s="36">
        <f t="shared" si="239"/>
        <v>954992.58602152625</v>
      </c>
      <c r="X402" s="30">
        <f t="shared" si="273"/>
        <v>3.5218251811136261</v>
      </c>
      <c r="Y402" s="31">
        <f t="shared" si="240"/>
        <v>-65.933877272355787</v>
      </c>
      <c r="Z402" s="31">
        <f t="shared" si="241"/>
        <v>-89.971064646846955</v>
      </c>
      <c r="AA402" s="31">
        <f t="shared" si="242"/>
        <v>29.352844440417456</v>
      </c>
      <c r="AB402" s="31">
        <f t="shared" si="243"/>
        <v>-88.047619508000523</v>
      </c>
      <c r="AC402" s="31">
        <f t="shared" si="244"/>
        <v>0.16702969075730933</v>
      </c>
      <c r="AD402" s="31">
        <f t="shared" si="245"/>
        <v>11.200425397936257</v>
      </c>
      <c r="AE402" s="31">
        <f t="shared" si="246"/>
        <v>-32.892177960067393</v>
      </c>
      <c r="AF402" s="31">
        <f t="shared" si="247"/>
        <v>-166.81825875691123</v>
      </c>
      <c r="AG402" s="31">
        <f t="shared" si="270"/>
        <v>92.110410468749379</v>
      </c>
      <c r="AH402" s="31">
        <f t="shared" si="248"/>
        <v>-154.40809334181213</v>
      </c>
      <c r="AI402" s="31">
        <f t="shared" si="249"/>
        <v>-89.999998909268228</v>
      </c>
      <c r="AJ402" s="31">
        <f t="shared" si="250"/>
        <v>82.348650073105389</v>
      </c>
      <c r="AK402" s="31">
        <f t="shared" si="251"/>
        <v>89.995627899572455</v>
      </c>
      <c r="AL402" s="32">
        <f t="shared" si="252"/>
        <v>-28.809351517464997</v>
      </c>
      <c r="AM402" s="31">
        <f t="shared" si="253"/>
        <v>-87.921498626370948</v>
      </c>
      <c r="AN402" s="31">
        <f t="shared" si="254"/>
        <v>-8.7583843174223617</v>
      </c>
      <c r="AO402" s="31">
        <f t="shared" si="255"/>
        <v>-87.925869636066722</v>
      </c>
      <c r="AP402" s="30">
        <f t="shared" si="271"/>
        <v>23.609121289162623</v>
      </c>
      <c r="AQ402" s="30">
        <f t="shared" si="272"/>
        <v>-29.542425094393248</v>
      </c>
      <c r="AR402" s="31">
        <f t="shared" si="256"/>
        <v>-47.583866082720377</v>
      </c>
      <c r="AS402" s="33">
        <f t="shared" si="257"/>
        <v>-254.74412839297796</v>
      </c>
      <c r="AT402" s="31">
        <f t="shared" si="258"/>
        <v>3.96482992125766E-6</v>
      </c>
      <c r="AU402" s="31">
        <f t="shared" si="259"/>
        <v>5.4744781265306568E-2</v>
      </c>
      <c r="AV402" s="32">
        <f t="shared" si="260"/>
        <v>-4.4053680250514836E-9</v>
      </c>
      <c r="AW402" s="31">
        <f t="shared" si="261"/>
        <v>-1.8248265968763432E-3</v>
      </c>
      <c r="AX402" s="34">
        <f t="shared" si="262"/>
        <v>3.9604245532326086E-6</v>
      </c>
      <c r="AY402" s="35">
        <f t="shared" si="263"/>
        <v>5.2919954668430226E-2</v>
      </c>
      <c r="AZ402" s="10">
        <f t="shared" si="264"/>
        <v>-47.583862122295827</v>
      </c>
      <c r="BA402" s="10">
        <f t="shared" si="265"/>
        <v>-254.69120843830953</v>
      </c>
      <c r="BB402" s="10">
        <f t="shared" si="266"/>
        <v>-74.69120843830953</v>
      </c>
      <c r="BC402" s="48"/>
      <c r="BD402" s="46">
        <f t="shared" si="267"/>
        <v>-48</v>
      </c>
      <c r="BE402" s="46">
        <f t="shared" si="268"/>
        <v>-255</v>
      </c>
      <c r="BF402" s="46">
        <f t="shared" si="269"/>
        <v>-75</v>
      </c>
    </row>
    <row r="403" spans="22:58" x14ac:dyDescent="0.3">
      <c r="V403" s="29">
        <v>4.9900000000000402</v>
      </c>
      <c r="W403" s="38">
        <f t="shared" si="239"/>
        <v>977237.22095590306</v>
      </c>
      <c r="X403" s="30">
        <f t="shared" si="273"/>
        <v>3.5218251811136261</v>
      </c>
      <c r="Y403" s="31">
        <f t="shared" si="240"/>
        <v>-66.133877222504012</v>
      </c>
      <c r="Z403" s="31">
        <f t="shared" si="241"/>
        <v>-89.971723295789147</v>
      </c>
      <c r="AA403" s="31">
        <f t="shared" si="242"/>
        <v>29.552617560909681</v>
      </c>
      <c r="AB403" s="31">
        <f t="shared" si="243"/>
        <v>-88.092027884259977</v>
      </c>
      <c r="AC403" s="31">
        <f t="shared" si="244"/>
        <v>0.17474524597880944</v>
      </c>
      <c r="AD403" s="31">
        <f t="shared" si="245"/>
        <v>11.454495990141806</v>
      </c>
      <c r="AE403" s="31">
        <f t="shared" si="246"/>
        <v>-32.884689234501892</v>
      </c>
      <c r="AF403" s="31">
        <f t="shared" si="247"/>
        <v>-166.60925518990732</v>
      </c>
      <c r="AG403" s="31">
        <f t="shared" si="270"/>
        <v>92.110410468749379</v>
      </c>
      <c r="AH403" s="31">
        <f t="shared" si="248"/>
        <v>-154.60809334181212</v>
      </c>
      <c r="AI403" s="31">
        <f t="shared" si="249"/>
        <v>-89.999998934096325</v>
      </c>
      <c r="AJ403" s="31">
        <f t="shared" si="250"/>
        <v>82.548650071967245</v>
      </c>
      <c r="AK403" s="31">
        <f t="shared" si="251"/>
        <v>89.995727420728088</v>
      </c>
      <c r="AL403" s="32">
        <f t="shared" si="252"/>
        <v>-29.009094391416358</v>
      </c>
      <c r="AM403" s="31">
        <f t="shared" si="253"/>
        <v>-87.968771000784443</v>
      </c>
      <c r="AN403" s="31">
        <f t="shared" si="254"/>
        <v>-8.9581271925118564</v>
      </c>
      <c r="AO403" s="31">
        <f t="shared" si="255"/>
        <v>-87.973042514152681</v>
      </c>
      <c r="AP403" s="30">
        <f t="shared" si="271"/>
        <v>23.609121289162623</v>
      </c>
      <c r="AQ403" s="30">
        <f t="shared" si="272"/>
        <v>-29.542425094393248</v>
      </c>
      <c r="AR403" s="31">
        <f t="shared" si="256"/>
        <v>-47.776120232244367</v>
      </c>
      <c r="AS403" s="33">
        <f t="shared" si="257"/>
        <v>-254.58229770406001</v>
      </c>
      <c r="AT403" s="31">
        <f t="shared" si="258"/>
        <v>4.1516865102448382E-6</v>
      </c>
      <c r="AU403" s="31">
        <f t="shared" si="259"/>
        <v>5.60199502293054E-2</v>
      </c>
      <c r="AV403" s="32">
        <f t="shared" si="260"/>
        <v>-4.6129858000532557E-9</v>
      </c>
      <c r="AW403" s="31">
        <f t="shared" si="261"/>
        <v>-1.8673322686813421E-3</v>
      </c>
      <c r="AX403" s="34">
        <f t="shared" si="262"/>
        <v>4.1470735244447852E-6</v>
      </c>
      <c r="AY403" s="35">
        <f t="shared" si="263"/>
        <v>5.415261796062406E-2</v>
      </c>
      <c r="AZ403" s="10">
        <f t="shared" si="264"/>
        <v>-47.776116085170841</v>
      </c>
      <c r="BA403" s="10">
        <f t="shared" si="265"/>
        <v>-254.52814508609939</v>
      </c>
      <c r="BB403" s="10">
        <f t="shared" si="266"/>
        <v>-74.528145086099386</v>
      </c>
      <c r="BC403" s="37"/>
      <c r="BD403" s="46">
        <f t="shared" si="267"/>
        <v>-48</v>
      </c>
      <c r="BE403" s="46">
        <f t="shared" si="268"/>
        <v>-255</v>
      </c>
      <c r="BF403" s="46">
        <f t="shared" si="269"/>
        <v>-75</v>
      </c>
    </row>
    <row r="404" spans="22:58" x14ac:dyDescent="0.3">
      <c r="V404" s="29">
        <v>5.00000000000004</v>
      </c>
      <c r="W404" s="50">
        <f t="shared" si="239"/>
        <v>1000000.0000000926</v>
      </c>
      <c r="X404" s="30">
        <f t="shared" si="273"/>
        <v>3.5218251811136261</v>
      </c>
      <c r="Y404" s="31">
        <f t="shared" si="240"/>
        <v>-66.333877174895918</v>
      </c>
      <c r="Z404" s="31">
        <f t="shared" si="241"/>
        <v>-89.972366952058223</v>
      </c>
      <c r="AA404" s="31">
        <f t="shared" si="242"/>
        <v>29.752400881597019</v>
      </c>
      <c r="AB404" s="31">
        <f t="shared" si="243"/>
        <v>-88.13542761848791</v>
      </c>
      <c r="AC404" s="31">
        <f t="shared" si="244"/>
        <v>0.18280975951496387</v>
      </c>
      <c r="AD404" s="31">
        <f t="shared" si="245"/>
        <v>11.714012778583642</v>
      </c>
      <c r="AE404" s="31">
        <f t="shared" si="246"/>
        <v>-32.876841352670304</v>
      </c>
      <c r="AF404" s="31">
        <f t="shared" si="247"/>
        <v>-166.39378179196248</v>
      </c>
      <c r="AG404" s="31">
        <f t="shared" si="270"/>
        <v>92.110410468749379</v>
      </c>
      <c r="AH404" s="31">
        <f t="shared" si="248"/>
        <v>-154.80809334181211</v>
      </c>
      <c r="AI404" s="31">
        <f t="shared" si="249"/>
        <v>-89.999998958359242</v>
      </c>
      <c r="AJ404" s="31">
        <f t="shared" si="250"/>
        <v>82.748650070880274</v>
      </c>
      <c r="AK404" s="31">
        <f t="shared" si="251"/>
        <v>89.995824676505649</v>
      </c>
      <c r="AL404" s="32">
        <f t="shared" si="252"/>
        <v>-29.20884882373446</v>
      </c>
      <c r="AM404" s="31">
        <f t="shared" si="253"/>
        <v>-88.014969998027198</v>
      </c>
      <c r="AN404" s="31">
        <f t="shared" si="254"/>
        <v>-9.157881625916918</v>
      </c>
      <c r="AO404" s="31">
        <f t="shared" si="255"/>
        <v>-88.019144279880791</v>
      </c>
      <c r="AP404" s="30">
        <f t="shared" si="271"/>
        <v>23.609121289162623</v>
      </c>
      <c r="AQ404" s="30">
        <f t="shared" si="272"/>
        <v>-29.542425094393248</v>
      </c>
      <c r="AR404" s="31">
        <f t="shared" si="256"/>
        <v>-47.968026783817848</v>
      </c>
      <c r="AS404" s="33">
        <f t="shared" si="257"/>
        <v>-254.41292607184329</v>
      </c>
      <c r="AT404" s="31">
        <f t="shared" si="258"/>
        <v>4.3473493697354132E-6</v>
      </c>
      <c r="AU404" s="31">
        <f t="shared" si="259"/>
        <v>5.7324821636678812E-2</v>
      </c>
      <c r="AV404" s="32">
        <f t="shared" si="260"/>
        <v>-4.8303895701960086E-9</v>
      </c>
      <c r="AW404" s="31">
        <f t="shared" si="261"/>
        <v>-1.9108280247694511E-3</v>
      </c>
      <c r="AX404" s="34">
        <f t="shared" si="262"/>
        <v>4.3425189801652173E-6</v>
      </c>
      <c r="AY404" s="35">
        <f t="shared" si="263"/>
        <v>5.5413993611909358E-2</v>
      </c>
      <c r="AZ404" s="10">
        <f t="shared" si="264"/>
        <v>-47.968022441298871</v>
      </c>
      <c r="BA404" s="10">
        <f t="shared" si="265"/>
        <v>-254.35751207823137</v>
      </c>
      <c r="BB404" s="10">
        <f t="shared" si="266"/>
        <v>-74.357512078231366</v>
      </c>
      <c r="BC404" s="37"/>
      <c r="BD404" s="46">
        <f t="shared" si="267"/>
        <v>-48</v>
      </c>
      <c r="BE404" s="46">
        <f t="shared" si="268"/>
        <v>-254</v>
      </c>
      <c r="BF404" s="46">
        <f t="shared" si="269"/>
        <v>-74</v>
      </c>
    </row>
    <row r="405" spans="22:58" x14ac:dyDescent="0.3">
      <c r="V405" s="29">
        <v>5.0100000000000398</v>
      </c>
      <c r="W405" s="36">
        <f t="shared" si="239"/>
        <v>1023292.9922808487</v>
      </c>
      <c r="X405" s="30">
        <f t="shared" si="273"/>
        <v>3.5218251811136261</v>
      </c>
      <c r="Y405" s="31">
        <f t="shared" si="240"/>
        <v>-66.53387712943055</v>
      </c>
      <c r="Z405" s="31">
        <f t="shared" si="241"/>
        <v>-89.972995956928614</v>
      </c>
      <c r="AA405" s="31">
        <f t="shared" si="242"/>
        <v>29.952193944367682</v>
      </c>
      <c r="AB405" s="31">
        <f t="shared" si="243"/>
        <v>-88.177841522476413</v>
      </c>
      <c r="AC405" s="31">
        <f t="shared" si="244"/>
        <v>0.19123832209392402</v>
      </c>
      <c r="AD405" s="31">
        <f t="shared" si="245"/>
        <v>11.979070749119867</v>
      </c>
      <c r="AE405" s="31">
        <f t="shared" si="246"/>
        <v>-32.868619681855321</v>
      </c>
      <c r="AF405" s="31">
        <f t="shared" si="247"/>
        <v>-166.17176673028516</v>
      </c>
      <c r="AG405" s="31">
        <f t="shared" si="270"/>
        <v>92.110410468749379</v>
      </c>
      <c r="AH405" s="31">
        <f t="shared" si="248"/>
        <v>-155.0080933418121</v>
      </c>
      <c r="AI405" s="31">
        <f t="shared" si="249"/>
        <v>-89.999998982069883</v>
      </c>
      <c r="AJ405" s="31">
        <f t="shared" si="250"/>
        <v>82.948650069842259</v>
      </c>
      <c r="AK405" s="31">
        <f t="shared" si="251"/>
        <v>89.995919718471455</v>
      </c>
      <c r="AL405" s="32">
        <f t="shared" si="252"/>
        <v>-29.40861429545614</v>
      </c>
      <c r="AM405" s="31">
        <f t="shared" si="253"/>
        <v>-88.060119872988125</v>
      </c>
      <c r="AN405" s="31">
        <f t="shared" si="254"/>
        <v>-9.3576470986766012</v>
      </c>
      <c r="AO405" s="31">
        <f t="shared" si="255"/>
        <v>-88.064199136586552</v>
      </c>
      <c r="AP405" s="30">
        <f t="shared" si="271"/>
        <v>23.609121289162623</v>
      </c>
      <c r="AQ405" s="30">
        <f t="shared" si="272"/>
        <v>-29.542425094393248</v>
      </c>
      <c r="AR405" s="31">
        <f t="shared" si="256"/>
        <v>-48.159570585762552</v>
      </c>
      <c r="AS405" s="33">
        <f t="shared" si="257"/>
        <v>-254.23596586687171</v>
      </c>
      <c r="AT405" s="31">
        <f t="shared" si="258"/>
        <v>4.5522335261718105E-6</v>
      </c>
      <c r="AU405" s="31">
        <f t="shared" si="259"/>
        <v>5.8660087342101756E-2</v>
      </c>
      <c r="AV405" s="32">
        <f t="shared" si="260"/>
        <v>-5.058040284009761E-9</v>
      </c>
      <c r="AW405" s="31">
        <f t="shared" si="261"/>
        <v>-1.9553369271660889E-3</v>
      </c>
      <c r="AX405" s="34">
        <f t="shared" si="262"/>
        <v>4.5471754858878008E-6</v>
      </c>
      <c r="AY405" s="35">
        <f t="shared" si="263"/>
        <v>5.6704750414935667E-2</v>
      </c>
      <c r="AZ405" s="10">
        <f t="shared" si="264"/>
        <v>-48.159566038587066</v>
      </c>
      <c r="BA405" s="10">
        <f t="shared" si="265"/>
        <v>-254.17926111645679</v>
      </c>
      <c r="BB405" s="10">
        <f t="shared" si="266"/>
        <v>-74.179261116456786</v>
      </c>
      <c r="BC405" s="48"/>
      <c r="BD405" s="46">
        <f t="shared" si="267"/>
        <v>-48</v>
      </c>
      <c r="BE405" s="46">
        <f t="shared" si="268"/>
        <v>-254</v>
      </c>
      <c r="BF405" s="46">
        <f t="shared" si="269"/>
        <v>-74</v>
      </c>
    </row>
    <row r="406" spans="22:58" x14ac:dyDescent="0.3">
      <c r="V406" s="29">
        <v>5.0200000000000404</v>
      </c>
      <c r="W406" s="38">
        <f t="shared" si="239"/>
        <v>1047128.548050998</v>
      </c>
      <c r="X406" s="30">
        <f t="shared" si="273"/>
        <v>3.5218251811136261</v>
      </c>
      <c r="Y406" s="31">
        <f t="shared" si="240"/>
        <v>-66.733877086011489</v>
      </c>
      <c r="Z406" s="31">
        <f t="shared" si="241"/>
        <v>-89.973610643906397</v>
      </c>
      <c r="AA406" s="31">
        <f t="shared" si="242"/>
        <v>30.151996311642819</v>
      </c>
      <c r="AB406" s="31">
        <f t="shared" si="243"/>
        <v>-88.21929189859388</v>
      </c>
      <c r="AC406" s="31">
        <f t="shared" si="244"/>
        <v>0.20004661335059898</v>
      </c>
      <c r="AD406" s="31">
        <f t="shared" si="245"/>
        <v>12.249765037487451</v>
      </c>
      <c r="AE406" s="31">
        <f t="shared" si="246"/>
        <v>-32.860008979904443</v>
      </c>
      <c r="AF406" s="31">
        <f t="shared" si="247"/>
        <v>-165.94313750501283</v>
      </c>
      <c r="AG406" s="31">
        <f t="shared" si="270"/>
        <v>92.110410468749379</v>
      </c>
      <c r="AH406" s="31">
        <f t="shared" si="248"/>
        <v>-155.20809334181212</v>
      </c>
      <c r="AI406" s="31">
        <f t="shared" si="249"/>
        <v>-89.999999005240795</v>
      </c>
      <c r="AJ406" s="31">
        <f t="shared" si="250"/>
        <v>83.148650068850984</v>
      </c>
      <c r="AK406" s="31">
        <f t="shared" si="251"/>
        <v>89.996012597018037</v>
      </c>
      <c r="AL406" s="32">
        <f t="shared" si="252"/>
        <v>-29.608390310865708</v>
      </c>
      <c r="AM406" s="31">
        <f t="shared" si="253"/>
        <v>-88.104244340308099</v>
      </c>
      <c r="AN406" s="31">
        <f t="shared" si="254"/>
        <v>-9.5574231150774622</v>
      </c>
      <c r="AO406" s="31">
        <f t="shared" si="255"/>
        <v>-88.108230748530858</v>
      </c>
      <c r="AP406" s="30">
        <f t="shared" si="271"/>
        <v>23.609121289162623</v>
      </c>
      <c r="AQ406" s="30">
        <f t="shared" si="272"/>
        <v>-29.542425094393248</v>
      </c>
      <c r="AR406" s="31">
        <f t="shared" si="256"/>
        <v>-48.350735900212527</v>
      </c>
      <c r="AS406" s="33">
        <f t="shared" si="257"/>
        <v>-254.05136825354367</v>
      </c>
      <c r="AT406" s="31">
        <f t="shared" si="258"/>
        <v>4.7667735644077372E-6</v>
      </c>
      <c r="AU406" s="31">
        <f t="shared" si="259"/>
        <v>6.002645531532063E-2</v>
      </c>
      <c r="AV406" s="32">
        <f t="shared" si="260"/>
        <v>-5.2964181765739523E-9</v>
      </c>
      <c r="AW406" s="31">
        <f t="shared" si="261"/>
        <v>-2.0008825750802376E-3</v>
      </c>
      <c r="AX406" s="34">
        <f t="shared" si="262"/>
        <v>4.7614771462311629E-6</v>
      </c>
      <c r="AY406" s="35">
        <f t="shared" si="263"/>
        <v>5.8025572740240394E-2</v>
      </c>
      <c r="AZ406" s="10">
        <f t="shared" si="264"/>
        <v>-48.350731138735384</v>
      </c>
      <c r="BA406" s="10">
        <f t="shared" si="265"/>
        <v>-253.99334268080344</v>
      </c>
      <c r="BB406" s="10">
        <f t="shared" si="266"/>
        <v>-73.993342680803437</v>
      </c>
      <c r="BC406" s="37"/>
      <c r="BD406" s="46">
        <f t="shared" si="267"/>
        <v>-48</v>
      </c>
      <c r="BE406" s="46">
        <f t="shared" si="268"/>
        <v>-254</v>
      </c>
      <c r="BF406" s="46">
        <f t="shared" si="269"/>
        <v>-74</v>
      </c>
    </row>
    <row r="407" spans="22:58" x14ac:dyDescent="0.3">
      <c r="V407" s="29">
        <v>5.0300000000000402</v>
      </c>
      <c r="W407" s="38">
        <f t="shared" si="239"/>
        <v>1071519.3052377072</v>
      </c>
      <c r="X407" s="30">
        <f t="shared" si="273"/>
        <v>3.5218251811136261</v>
      </c>
      <c r="Y407" s="31">
        <f t="shared" si="240"/>
        <v>-66.933877044546591</v>
      </c>
      <c r="Z407" s="31">
        <f t="shared" si="241"/>
        <v>-89.974211338906201</v>
      </c>
      <c r="AA407" s="31">
        <f t="shared" si="242"/>
        <v>30.35180756545989</v>
      </c>
      <c r="AB407" s="31">
        <f t="shared" si="243"/>
        <v>-88.259800550726951</v>
      </c>
      <c r="AC407" s="31">
        <f t="shared" si="244"/>
        <v>0.20925091895828637</v>
      </c>
      <c r="AD407" s="31">
        <f t="shared" si="245"/>
        <v>12.526190809753633</v>
      </c>
      <c r="AE407" s="31">
        <f t="shared" si="246"/>
        <v>-32.850993379014781</v>
      </c>
      <c r="AF407" s="31">
        <f t="shared" si="247"/>
        <v>-165.70782107987952</v>
      </c>
      <c r="AG407" s="31">
        <f t="shared" si="270"/>
        <v>92.110410468749379</v>
      </c>
      <c r="AH407" s="31">
        <f t="shared" si="248"/>
        <v>-155.4080933418121</v>
      </c>
      <c r="AI407" s="31">
        <f t="shared" si="249"/>
        <v>-89.999999027884286</v>
      </c>
      <c r="AJ407" s="31">
        <f t="shared" si="250"/>
        <v>83.348650067904302</v>
      </c>
      <c r="AK407" s="31">
        <f t="shared" si="251"/>
        <v>89.996103361390794</v>
      </c>
      <c r="AL407" s="32">
        <f t="shared" si="252"/>
        <v>-29.808176396458226</v>
      </c>
      <c r="AM407" s="31">
        <f t="shared" si="253"/>
        <v>-88.147366585889159</v>
      </c>
      <c r="AN407" s="31">
        <f t="shared" si="254"/>
        <v>-9.7572092016166501</v>
      </c>
      <c r="AO407" s="31">
        <f t="shared" si="255"/>
        <v>-88.151262252382651</v>
      </c>
      <c r="AP407" s="30">
        <f t="shared" si="271"/>
        <v>23.609121289162623</v>
      </c>
      <c r="AQ407" s="30">
        <f t="shared" si="272"/>
        <v>-29.542425094393248</v>
      </c>
      <c r="AR407" s="31">
        <f t="shared" si="256"/>
        <v>-48.54150638586205</v>
      </c>
      <c r="AS407" s="33">
        <f t="shared" si="257"/>
        <v>-253.85908333226217</v>
      </c>
      <c r="AT407" s="31">
        <f t="shared" si="258"/>
        <v>4.9914245515263183E-6</v>
      </c>
      <c r="AU407" s="31">
        <f t="shared" si="259"/>
        <v>6.1424650016500548E-2</v>
      </c>
      <c r="AV407" s="32">
        <f t="shared" si="260"/>
        <v>-5.5460304841371982E-9</v>
      </c>
      <c r="AW407" s="31">
        <f t="shared" si="261"/>
        <v>-2.0474891174170496E-3</v>
      </c>
      <c r="AX407" s="34">
        <f t="shared" si="262"/>
        <v>4.9858785210421809E-6</v>
      </c>
      <c r="AY407" s="35">
        <f t="shared" si="263"/>
        <v>5.93771608990835E-2</v>
      </c>
      <c r="AZ407" s="10">
        <f t="shared" si="264"/>
        <v>-48.541501399983531</v>
      </c>
      <c r="BA407" s="10">
        <f t="shared" si="265"/>
        <v>-253.79970617136308</v>
      </c>
      <c r="BB407" s="10">
        <f t="shared" si="266"/>
        <v>-73.799706171363084</v>
      </c>
      <c r="BC407" s="37"/>
      <c r="BD407" s="46">
        <f t="shared" si="267"/>
        <v>-49</v>
      </c>
      <c r="BE407" s="46">
        <f t="shared" si="268"/>
        <v>-254</v>
      </c>
      <c r="BF407" s="46">
        <f t="shared" si="269"/>
        <v>-74</v>
      </c>
    </row>
    <row r="408" spans="22:58" x14ac:dyDescent="0.3">
      <c r="V408" s="29">
        <v>5.04000000000004</v>
      </c>
      <c r="W408" s="36">
        <f t="shared" si="239"/>
        <v>1096478.1961432882</v>
      </c>
      <c r="X408" s="30">
        <f t="shared" si="273"/>
        <v>3.5218251811136261</v>
      </c>
      <c r="Y408" s="31">
        <f t="shared" si="240"/>
        <v>-67.133877004947905</v>
      </c>
      <c r="Z408" s="31">
        <f t="shared" si="241"/>
        <v>-89.974798360423932</v>
      </c>
      <c r="AA408" s="31">
        <f t="shared" si="242"/>
        <v>30.551627306596728</v>
      </c>
      <c r="AB408" s="31">
        <f t="shared" si="243"/>
        <v>-88.299388795016554</v>
      </c>
      <c r="AC408" s="31">
        <f t="shared" si="244"/>
        <v>0.21886814770280774</v>
      </c>
      <c r="AD408" s="31">
        <f t="shared" si="245"/>
        <v>12.808443133846668</v>
      </c>
      <c r="AE408" s="31">
        <f t="shared" si="246"/>
        <v>-32.841556369534743</v>
      </c>
      <c r="AF408" s="31">
        <f t="shared" si="247"/>
        <v>-165.46574402159379</v>
      </c>
      <c r="AG408" s="31">
        <f t="shared" si="270"/>
        <v>92.110410468749379</v>
      </c>
      <c r="AH408" s="31">
        <f t="shared" si="248"/>
        <v>-155.60809334181212</v>
      </c>
      <c r="AI408" s="31">
        <f t="shared" si="249"/>
        <v>-89.999999050012335</v>
      </c>
      <c r="AJ408" s="31">
        <f t="shared" si="250"/>
        <v>83.548650067000239</v>
      </c>
      <c r="AK408" s="31">
        <f t="shared" si="251"/>
        <v>89.996192059714204</v>
      </c>
      <c r="AL408" s="32">
        <f t="shared" si="252"/>
        <v>-30.007972099948738</v>
      </c>
      <c r="AM408" s="31">
        <f t="shared" si="253"/>
        <v>-88.189509278194095</v>
      </c>
      <c r="AN408" s="31">
        <f t="shared" si="254"/>
        <v>-9.9570049060112424</v>
      </c>
      <c r="AO408" s="31">
        <f t="shared" si="255"/>
        <v>-88.193316268492225</v>
      </c>
      <c r="AP408" s="30">
        <f t="shared" si="271"/>
        <v>23.609121289162623</v>
      </c>
      <c r="AQ408" s="30">
        <f t="shared" si="272"/>
        <v>-29.542425094393248</v>
      </c>
      <c r="AR408" s="31">
        <f t="shared" si="256"/>
        <v>-48.731865080776615</v>
      </c>
      <c r="AS408" s="33">
        <f t="shared" si="257"/>
        <v>-253.65906029008602</v>
      </c>
      <c r="AT408" s="31">
        <f t="shared" si="258"/>
        <v>5.2266630030879364E-6</v>
      </c>
      <c r="AU408" s="31">
        <f t="shared" si="259"/>
        <v>6.2855412780314535E-2</v>
      </c>
      <c r="AV408" s="32">
        <f t="shared" si="260"/>
        <v>-5.8074056581524909E-9</v>
      </c>
      <c r="AW408" s="31">
        <f t="shared" si="261"/>
        <v>-2.0951812655819412E-3</v>
      </c>
      <c r="AX408" s="34">
        <f t="shared" si="262"/>
        <v>5.2208555974297837E-6</v>
      </c>
      <c r="AY408" s="35">
        <f t="shared" si="263"/>
        <v>6.0760231514732595E-2</v>
      </c>
      <c r="AZ408" s="10">
        <f t="shared" si="264"/>
        <v>-48.731859859921016</v>
      </c>
      <c r="BA408" s="10">
        <f t="shared" si="265"/>
        <v>-253.59830005857128</v>
      </c>
      <c r="BB408" s="10">
        <f t="shared" si="266"/>
        <v>-73.598300058571283</v>
      </c>
      <c r="BC408" s="48"/>
      <c r="BD408" s="46">
        <f t="shared" si="267"/>
        <v>-49</v>
      </c>
      <c r="BE408" s="46">
        <f t="shared" si="268"/>
        <v>-254</v>
      </c>
      <c r="BF408" s="46">
        <f t="shared" si="269"/>
        <v>-74</v>
      </c>
    </row>
    <row r="409" spans="22:58" x14ac:dyDescent="0.3">
      <c r="V409" s="29">
        <v>5.0500000000000398</v>
      </c>
      <c r="W409" s="38">
        <f t="shared" si="239"/>
        <v>1122018.4543020669</v>
      </c>
      <c r="X409" s="30">
        <f t="shared" si="273"/>
        <v>3.5218251811136261</v>
      </c>
      <c r="Y409" s="31">
        <f t="shared" si="240"/>
        <v>-67.333876967131445</v>
      </c>
      <c r="Z409" s="31">
        <f t="shared" si="241"/>
        <v>-89.975372019705674</v>
      </c>
      <c r="AA409" s="31">
        <f t="shared" si="242"/>
        <v>30.751455153734231</v>
      </c>
      <c r="AB409" s="31">
        <f t="shared" si="243"/>
        <v>-88.338077470390218</v>
      </c>
      <c r="AC409" s="31">
        <f t="shared" si="244"/>
        <v>0.22891584843403223</v>
      </c>
      <c r="AD409" s="31">
        <f t="shared" si="245"/>
        <v>13.096616841792592</v>
      </c>
      <c r="AE409" s="31">
        <f t="shared" si="246"/>
        <v>-32.831680783849556</v>
      </c>
      <c r="AF409" s="31">
        <f t="shared" si="247"/>
        <v>-165.2168326483033</v>
      </c>
      <c r="AG409" s="31">
        <f t="shared" si="270"/>
        <v>92.110410468749379</v>
      </c>
      <c r="AH409" s="31">
        <f t="shared" si="248"/>
        <v>-155.80809334181211</v>
      </c>
      <c r="AI409" s="31">
        <f t="shared" si="249"/>
        <v>-89.999999071636694</v>
      </c>
      <c r="AJ409" s="31">
        <f t="shared" si="250"/>
        <v>83.748650066136832</v>
      </c>
      <c r="AK409" s="31">
        <f t="shared" si="251"/>
        <v>89.996278739017285</v>
      </c>
      <c r="AL409" s="32">
        <f t="shared" si="252"/>
        <v>-30.207776989325161</v>
      </c>
      <c r="AM409" s="31">
        <f t="shared" si="253"/>
        <v>-88.230694579337481</v>
      </c>
      <c r="AN409" s="31">
        <f t="shared" si="254"/>
        <v>-10.156809796251061</v>
      </c>
      <c r="AO409" s="31">
        <f t="shared" si="255"/>
        <v>-88.23441491195689</v>
      </c>
      <c r="AP409" s="30">
        <f t="shared" si="271"/>
        <v>23.609121289162623</v>
      </c>
      <c r="AQ409" s="30">
        <f t="shared" si="272"/>
        <v>-29.542425094393248</v>
      </c>
      <c r="AR409" s="31">
        <f t="shared" si="256"/>
        <v>-48.921794385331239</v>
      </c>
      <c r="AS409" s="33">
        <f t="shared" si="257"/>
        <v>-253.45124756026019</v>
      </c>
      <c r="AT409" s="31">
        <f t="shared" si="258"/>
        <v>5.472987886021697E-6</v>
      </c>
      <c r="AU409" s="31">
        <f t="shared" si="259"/>
        <v>6.4319502208976601E-2</v>
      </c>
      <c r="AV409" s="32">
        <f t="shared" si="260"/>
        <v>-6.0811010798969509E-9</v>
      </c>
      <c r="AW409" s="31">
        <f t="shared" si="261"/>
        <v>-2.1439843065828796E-3</v>
      </c>
      <c r="AX409" s="34">
        <f t="shared" si="262"/>
        <v>5.4669067849418E-6</v>
      </c>
      <c r="AY409" s="35">
        <f t="shared" si="263"/>
        <v>6.2175517902393722E-2</v>
      </c>
      <c r="AZ409" s="10">
        <f t="shared" si="264"/>
        <v>-48.921788918424454</v>
      </c>
      <c r="BA409" s="10">
        <f t="shared" si="265"/>
        <v>-253.38907204235778</v>
      </c>
      <c r="BB409" s="10">
        <f t="shared" si="266"/>
        <v>-73.389072042357782</v>
      </c>
      <c r="BC409" s="37"/>
      <c r="BD409" s="46">
        <f t="shared" si="267"/>
        <v>-49</v>
      </c>
      <c r="BE409" s="46">
        <f t="shared" si="268"/>
        <v>-253</v>
      </c>
      <c r="BF409" s="46">
        <f t="shared" si="269"/>
        <v>-73</v>
      </c>
    </row>
    <row r="410" spans="22:58" x14ac:dyDescent="0.3">
      <c r="V410" s="29">
        <v>5.0600000000000396</v>
      </c>
      <c r="W410" s="38">
        <f t="shared" si="239"/>
        <v>1148153.6214969885</v>
      </c>
      <c r="X410" s="30">
        <f t="shared" si="273"/>
        <v>3.5218251811136261</v>
      </c>
      <c r="Y410" s="31">
        <f t="shared" si="240"/>
        <v>-67.533876931017019</v>
      </c>
      <c r="Z410" s="31">
        <f t="shared" si="241"/>
        <v>-89.975932620912701</v>
      </c>
      <c r="AA410" s="31">
        <f t="shared" si="242"/>
        <v>30.951290742656358</v>
      </c>
      <c r="AB410" s="31">
        <f t="shared" si="243"/>
        <v>-88.375886948892472</v>
      </c>
      <c r="AC410" s="31">
        <f t="shared" si="244"/>
        <v>0.23941222682318775</v>
      </c>
      <c r="AD410" s="31">
        <f t="shared" si="245"/>
        <v>13.390806382290354</v>
      </c>
      <c r="AE410" s="31">
        <f t="shared" si="246"/>
        <v>-32.821348780423847</v>
      </c>
      <c r="AF410" s="31">
        <f t="shared" si="247"/>
        <v>-164.96101318751482</v>
      </c>
      <c r="AG410" s="31">
        <f t="shared" si="270"/>
        <v>92.110410468749379</v>
      </c>
      <c r="AH410" s="31">
        <f t="shared" si="248"/>
        <v>-156.0080933418121</v>
      </c>
      <c r="AI410" s="31">
        <f t="shared" si="249"/>
        <v>-89.999999092768817</v>
      </c>
      <c r="AJ410" s="31">
        <f t="shared" si="250"/>
        <v>83.948650065312307</v>
      </c>
      <c r="AK410" s="31">
        <f t="shared" si="251"/>
        <v>89.996363445258581</v>
      </c>
      <c r="AL410" s="32">
        <f t="shared" si="252"/>
        <v>-30.40759065194322</v>
      </c>
      <c r="AM410" s="31">
        <f t="shared" si="253"/>
        <v>-88.2709441559699</v>
      </c>
      <c r="AN410" s="31">
        <f t="shared" si="254"/>
        <v>-10.356623459693633</v>
      </c>
      <c r="AO410" s="31">
        <f t="shared" si="255"/>
        <v>-88.274579803480137</v>
      </c>
      <c r="AP410" s="30">
        <f t="shared" si="271"/>
        <v>23.609121289162623</v>
      </c>
      <c r="AQ410" s="30">
        <f t="shared" si="272"/>
        <v>-29.542425094393248</v>
      </c>
      <c r="AR410" s="31">
        <f t="shared" si="256"/>
        <v>-49.111276045348106</v>
      </c>
      <c r="AS410" s="33">
        <f t="shared" si="257"/>
        <v>-253.23559299099497</v>
      </c>
      <c r="AT410" s="31">
        <f t="shared" si="258"/>
        <v>5.7309216890189446E-6</v>
      </c>
      <c r="AU410" s="31">
        <f t="shared" si="259"/>
        <v>6.5817694574429153E-2</v>
      </c>
      <c r="AV410" s="32">
        <f t="shared" si="260"/>
        <v>-6.367695345852097E-9</v>
      </c>
      <c r="AW410" s="31">
        <f t="shared" si="261"/>
        <v>-2.193924116437913E-3</v>
      </c>
      <c r="AX410" s="34">
        <f t="shared" si="262"/>
        <v>5.7245539936730927E-6</v>
      </c>
      <c r="AY410" s="35">
        <f t="shared" si="263"/>
        <v>6.3623770457991238E-2</v>
      </c>
      <c r="AZ410" s="10">
        <f t="shared" si="264"/>
        <v>-49.111270320794112</v>
      </c>
      <c r="BA410" s="10">
        <f t="shared" si="265"/>
        <v>-253.17196922053699</v>
      </c>
      <c r="BB410" s="10">
        <f t="shared" si="266"/>
        <v>-73.171969220536994</v>
      </c>
      <c r="BC410" s="37"/>
      <c r="BD410" s="46">
        <f t="shared" si="267"/>
        <v>-49</v>
      </c>
      <c r="BE410" s="46">
        <f t="shared" si="268"/>
        <v>-253</v>
      </c>
      <c r="BF410" s="46">
        <f t="shared" si="269"/>
        <v>-73</v>
      </c>
    </row>
    <row r="411" spans="22:58" x14ac:dyDescent="0.3">
      <c r="V411" s="29">
        <v>5.0700000000000403</v>
      </c>
      <c r="W411" s="36">
        <f t="shared" si="239"/>
        <v>1174897.5549396398</v>
      </c>
      <c r="X411" s="30">
        <f t="shared" si="273"/>
        <v>3.5218251811136261</v>
      </c>
      <c r="Y411" s="31">
        <f t="shared" si="240"/>
        <v>-67.733876896528031</v>
      </c>
      <c r="Z411" s="31">
        <f t="shared" si="241"/>
        <v>-89.976480461282776</v>
      </c>
      <c r="AA411" s="31">
        <f t="shared" si="242"/>
        <v>31.151133725485511</v>
      </c>
      <c r="AB411" s="31">
        <f t="shared" si="243"/>
        <v>-88.412837145815416</v>
      </c>
      <c r="AC411" s="31">
        <f t="shared" si="244"/>
        <v>0.25037616184757283</v>
      </c>
      <c r="AD411" s="31">
        <f t="shared" si="245"/>
        <v>13.691105663264736</v>
      </c>
      <c r="AE411" s="31">
        <f t="shared" si="246"/>
        <v>-32.810541828081327</v>
      </c>
      <c r="AF411" s="31">
        <f t="shared" si="247"/>
        <v>-164.69821194383343</v>
      </c>
      <c r="AG411" s="31">
        <f t="shared" si="270"/>
        <v>92.110410468749379</v>
      </c>
      <c r="AH411" s="31">
        <f t="shared" si="248"/>
        <v>-156.20809334181212</v>
      </c>
      <c r="AI411" s="31">
        <f t="shared" si="249"/>
        <v>-89.999999113419932</v>
      </c>
      <c r="AJ411" s="31">
        <f t="shared" si="250"/>
        <v>84.148650064524901</v>
      </c>
      <c r="AK411" s="31">
        <f t="shared" si="251"/>
        <v>89.996446223350418</v>
      </c>
      <c r="AL411" s="32">
        <f t="shared" si="252"/>
        <v>-30.607412693661374</v>
      </c>
      <c r="AM411" s="31">
        <f t="shared" si="253"/>
        <v>-88.310279189957001</v>
      </c>
      <c r="AN411" s="31">
        <f t="shared" si="254"/>
        <v>-10.55644550219921</v>
      </c>
      <c r="AO411" s="31">
        <f t="shared" si="255"/>
        <v>-88.313832080026515</v>
      </c>
      <c r="AP411" s="30">
        <f t="shared" si="271"/>
        <v>23.609121289162623</v>
      </c>
      <c r="AQ411" s="30">
        <f t="shared" si="272"/>
        <v>-29.542425094393248</v>
      </c>
      <c r="AR411" s="31">
        <f t="shared" si="256"/>
        <v>-49.300291135511159</v>
      </c>
      <c r="AS411" s="33">
        <f t="shared" si="257"/>
        <v>-253.01204402385994</v>
      </c>
      <c r="AT411" s="31">
        <f t="shared" si="258"/>
        <v>6.0010115199269909E-6</v>
      </c>
      <c r="AU411" s="31">
        <f t="shared" si="259"/>
        <v>6.7350784229895627E-2</v>
      </c>
      <c r="AV411" s="32">
        <f t="shared" si="260"/>
        <v>-6.6677940536686687E-9</v>
      </c>
      <c r="AW411" s="31">
        <f t="shared" si="261"/>
        <v>-2.2450271738949546E-3</v>
      </c>
      <c r="AX411" s="34">
        <f t="shared" si="262"/>
        <v>5.9943437258733219E-6</v>
      </c>
      <c r="AY411" s="35">
        <f t="shared" si="263"/>
        <v>6.5105757056000677E-2</v>
      </c>
      <c r="AZ411" s="10">
        <f t="shared" si="264"/>
        <v>-49.300285141167436</v>
      </c>
      <c r="BA411" s="10">
        <f t="shared" si="265"/>
        <v>-252.94693826680395</v>
      </c>
      <c r="BB411" s="10">
        <f t="shared" si="266"/>
        <v>-72.946938266803954</v>
      </c>
      <c r="BC411" s="48"/>
      <c r="BD411" s="46">
        <f t="shared" si="267"/>
        <v>-49</v>
      </c>
      <c r="BE411" s="46">
        <f t="shared" si="268"/>
        <v>-253</v>
      </c>
      <c r="BF411" s="46">
        <f t="shared" si="269"/>
        <v>-73</v>
      </c>
    </row>
    <row r="412" spans="22:58" x14ac:dyDescent="0.3">
      <c r="V412" s="29">
        <v>5.08000000000004</v>
      </c>
      <c r="W412" s="38">
        <f t="shared" si="239"/>
        <v>1202264.4346175254</v>
      </c>
      <c r="X412" s="30">
        <f t="shared" si="273"/>
        <v>3.5218251811136261</v>
      </c>
      <c r="Y412" s="31">
        <f t="shared" si="240"/>
        <v>-67.93387686359128</v>
      </c>
      <c r="Z412" s="31">
        <f t="shared" si="241"/>
        <v>-89.977015831287716</v>
      </c>
      <c r="AA412" s="31">
        <f t="shared" si="242"/>
        <v>31.350983769951888</v>
      </c>
      <c r="AB412" s="31">
        <f t="shared" si="243"/>
        <v>-88.448947529631624</v>
      </c>
      <c r="AC412" s="31">
        <f t="shared" si="244"/>
        <v>0.26182722191719487</v>
      </c>
      <c r="AD412" s="31">
        <f t="shared" si="245"/>
        <v>13.997607884048813</v>
      </c>
      <c r="AE412" s="31">
        <f t="shared" si="246"/>
        <v>-32.799240690608571</v>
      </c>
      <c r="AF412" s="31">
        <f t="shared" si="247"/>
        <v>-164.42835547687054</v>
      </c>
      <c r="AG412" s="31">
        <f t="shared" si="270"/>
        <v>92.110410468749379</v>
      </c>
      <c r="AH412" s="31">
        <f t="shared" si="248"/>
        <v>-156.4080933418121</v>
      </c>
      <c r="AI412" s="31">
        <f t="shared" si="249"/>
        <v>-89.999999133600966</v>
      </c>
      <c r="AJ412" s="31">
        <f t="shared" si="250"/>
        <v>84.348650063772936</v>
      </c>
      <c r="AK412" s="31">
        <f t="shared" si="251"/>
        <v>89.996527117182879</v>
      </c>
      <c r="AL412" s="32">
        <f t="shared" si="252"/>
        <v>-30.807242738014132</v>
      </c>
      <c r="AM412" s="31">
        <f t="shared" si="253"/>
        <v>-88.348720388855213</v>
      </c>
      <c r="AN412" s="31">
        <f t="shared" si="254"/>
        <v>-10.756275547303922</v>
      </c>
      <c r="AO412" s="31">
        <f t="shared" si="255"/>
        <v>-88.3521924052733</v>
      </c>
      <c r="AP412" s="30">
        <f t="shared" si="271"/>
        <v>23.609121289162623</v>
      </c>
      <c r="AQ412" s="30">
        <f t="shared" si="272"/>
        <v>-29.542425094393248</v>
      </c>
      <c r="AR412" s="31">
        <f t="shared" si="256"/>
        <v>-49.488820043143122</v>
      </c>
      <c r="AS412" s="33">
        <f t="shared" si="257"/>
        <v>-252.78054788214382</v>
      </c>
      <c r="AT412" s="31">
        <f t="shared" si="258"/>
        <v>6.2838302745020146E-6</v>
      </c>
      <c r="AU412" s="31">
        <f t="shared" si="259"/>
        <v>6.8919584031017847E-2</v>
      </c>
      <c r="AV412" s="32">
        <f t="shared" si="260"/>
        <v>-6.982037516786372E-9</v>
      </c>
      <c r="AW412" s="31">
        <f t="shared" si="261"/>
        <v>-2.2973205744711632E-3</v>
      </c>
      <c r="AX412" s="34">
        <f t="shared" si="262"/>
        <v>6.2768482369852279E-6</v>
      </c>
      <c r="AY412" s="35">
        <f t="shared" si="263"/>
        <v>6.662226345654669E-2</v>
      </c>
      <c r="AZ412" s="10">
        <f t="shared" si="264"/>
        <v>-49.488813766294882</v>
      </c>
      <c r="BA412" s="10">
        <f t="shared" si="265"/>
        <v>-252.71392561868728</v>
      </c>
      <c r="BB412" s="10">
        <f t="shared" si="266"/>
        <v>-72.713925618687284</v>
      </c>
      <c r="BC412" s="37"/>
      <c r="BD412" s="46">
        <f t="shared" si="267"/>
        <v>-49</v>
      </c>
      <c r="BE412" s="46">
        <f t="shared" si="268"/>
        <v>-253</v>
      </c>
      <c r="BF412" s="46">
        <f t="shared" si="269"/>
        <v>-73</v>
      </c>
    </row>
    <row r="413" spans="22:58" x14ac:dyDescent="0.3">
      <c r="V413" s="29">
        <v>5.0900000000000398</v>
      </c>
      <c r="W413" s="38">
        <f t="shared" si="239"/>
        <v>1230268.7708124965</v>
      </c>
      <c r="X413" s="30">
        <f t="shared" si="273"/>
        <v>3.5218251811136261</v>
      </c>
      <c r="Y413" s="31">
        <f t="shared" si="240"/>
        <v>-68.133876832136934</v>
      </c>
      <c r="Z413" s="31">
        <f t="shared" si="241"/>
        <v>-89.977539014787411</v>
      </c>
      <c r="AA413" s="31">
        <f t="shared" si="242"/>
        <v>31.550840558695455</v>
      </c>
      <c r="AB413" s="31">
        <f t="shared" si="243"/>
        <v>-88.48423713173203</v>
      </c>
      <c r="AC413" s="31">
        <f t="shared" si="244"/>
        <v>0.27378568055039482</v>
      </c>
      <c r="AD413" s="31">
        <f t="shared" si="245"/>
        <v>14.310405356862409</v>
      </c>
      <c r="AE413" s="31">
        <f t="shared" si="246"/>
        <v>-32.787425411777456</v>
      </c>
      <c r="AF413" s="31">
        <f t="shared" si="247"/>
        <v>-164.15137078965702</v>
      </c>
      <c r="AG413" s="31">
        <f t="shared" si="270"/>
        <v>92.110410468749379</v>
      </c>
      <c r="AH413" s="31">
        <f t="shared" si="248"/>
        <v>-156.60809334181212</v>
      </c>
      <c r="AI413" s="31">
        <f t="shared" si="249"/>
        <v>-89.999999153322605</v>
      </c>
      <c r="AJ413" s="31">
        <f t="shared" si="250"/>
        <v>84.548650063054808</v>
      </c>
      <c r="AK413" s="31">
        <f t="shared" si="251"/>
        <v>89.996606169646896</v>
      </c>
      <c r="AL413" s="32">
        <f t="shared" si="252"/>
        <v>-31.007080425422103</v>
      </c>
      <c r="AM413" s="31">
        <f t="shared" si="253"/>
        <v>-88.386287996186127</v>
      </c>
      <c r="AN413" s="31">
        <f t="shared" si="254"/>
        <v>-10.956113235430038</v>
      </c>
      <c r="AO413" s="31">
        <f t="shared" si="255"/>
        <v>-88.389680979861836</v>
      </c>
      <c r="AP413" s="30">
        <f t="shared" si="271"/>
        <v>23.609121289162623</v>
      </c>
      <c r="AQ413" s="30">
        <f t="shared" si="272"/>
        <v>-29.542425094393248</v>
      </c>
      <c r="AR413" s="31">
        <f t="shared" si="256"/>
        <v>-49.676842452438123</v>
      </c>
      <c r="AS413" s="33">
        <f t="shared" si="257"/>
        <v>-252.54105176951884</v>
      </c>
      <c r="AT413" s="31">
        <f t="shared" si="258"/>
        <v>6.5799778475912064E-6</v>
      </c>
      <c r="AU413" s="31">
        <f t="shared" si="259"/>
        <v>7.0524925766801486E-2</v>
      </c>
      <c r="AV413" s="32">
        <f t="shared" si="260"/>
        <v>-7.3110911211592223E-9</v>
      </c>
      <c r="AW413" s="31">
        <f t="shared" si="261"/>
        <v>-2.350832044819365E-3</v>
      </c>
      <c r="AX413" s="34">
        <f t="shared" si="262"/>
        <v>6.5726667564700473E-6</v>
      </c>
      <c r="AY413" s="35">
        <f t="shared" si="263"/>
        <v>6.8174093721982118E-2</v>
      </c>
      <c r="AZ413" s="10">
        <f t="shared" si="264"/>
        <v>-49.676835879771367</v>
      </c>
      <c r="BA413" s="10">
        <f t="shared" si="265"/>
        <v>-252.47287767579687</v>
      </c>
      <c r="BB413" s="10">
        <f t="shared" si="266"/>
        <v>-72.472877675796866</v>
      </c>
      <c r="BC413" s="37"/>
      <c r="BD413" s="46">
        <f t="shared" si="267"/>
        <v>-50</v>
      </c>
      <c r="BE413" s="46">
        <f t="shared" si="268"/>
        <v>-252</v>
      </c>
      <c r="BF413" s="46">
        <f t="shared" si="269"/>
        <v>-72</v>
      </c>
    </row>
    <row r="414" spans="22:58" x14ac:dyDescent="0.3">
      <c r="V414" s="29">
        <v>5.1000000000000396</v>
      </c>
      <c r="W414" s="36">
        <f t="shared" si="239"/>
        <v>1258925.4117942825</v>
      </c>
      <c r="X414" s="30">
        <f t="shared" si="273"/>
        <v>3.5218251811136261</v>
      </c>
      <c r="Y414" s="31">
        <f t="shared" si="240"/>
        <v>-68.33387680209826</v>
      </c>
      <c r="Z414" s="31">
        <f t="shared" si="241"/>
        <v>-89.978050289180302</v>
      </c>
      <c r="AA414" s="31">
        <f t="shared" si="242"/>
        <v>31.750703788598727</v>
      </c>
      <c r="AB414" s="31">
        <f t="shared" si="243"/>
        <v>-88.518724555970479</v>
      </c>
      <c r="AC414" s="31">
        <f t="shared" si="244"/>
        <v>0.28627253149789766</v>
      </c>
      <c r="AD414" s="31">
        <f t="shared" si="245"/>
        <v>14.629589317272037</v>
      </c>
      <c r="AE414" s="31">
        <f t="shared" si="246"/>
        <v>-32.775075300888005</v>
      </c>
      <c r="AF414" s="31">
        <f t="shared" si="247"/>
        <v>-163.86718552787875</v>
      </c>
      <c r="AG414" s="31">
        <f t="shared" si="270"/>
        <v>92.110410468749379</v>
      </c>
      <c r="AH414" s="31">
        <f t="shared" si="248"/>
        <v>-156.80809334181208</v>
      </c>
      <c r="AI414" s="31">
        <f t="shared" si="249"/>
        <v>-89.999999172595338</v>
      </c>
      <c r="AJ414" s="31">
        <f t="shared" si="250"/>
        <v>84.748650062368966</v>
      </c>
      <c r="AK414" s="31">
        <f t="shared" si="251"/>
        <v>89.996683422657171</v>
      </c>
      <c r="AL414" s="32">
        <f t="shared" si="252"/>
        <v>-31.206925412437027</v>
      </c>
      <c r="AM414" s="31">
        <f t="shared" si="253"/>
        <v>-88.423001801511674</v>
      </c>
      <c r="AN414" s="31">
        <f t="shared" si="254"/>
        <v>-11.155958223130764</v>
      </c>
      <c r="AO414" s="31">
        <f t="shared" si="255"/>
        <v>-88.426317551449841</v>
      </c>
      <c r="AP414" s="30">
        <f t="shared" si="271"/>
        <v>23.609121289162623</v>
      </c>
      <c r="AQ414" s="30">
        <f t="shared" si="272"/>
        <v>-29.542425094393248</v>
      </c>
      <c r="AR414" s="31">
        <f t="shared" si="256"/>
        <v>-49.864337329249395</v>
      </c>
      <c r="AS414" s="33">
        <f t="shared" si="257"/>
        <v>-252.29350307932859</v>
      </c>
      <c r="AT414" s="31">
        <f t="shared" si="258"/>
        <v>6.890082404101973E-6</v>
      </c>
      <c r="AU414" s="31">
        <f t="shared" si="259"/>
        <v>7.2167660600596178E-2</v>
      </c>
      <c r="AV414" s="32">
        <f t="shared" si="260"/>
        <v>-7.655653039875303E-9</v>
      </c>
      <c r="AW414" s="31">
        <f t="shared" si="261"/>
        <v>-2.4055899574290693E-3</v>
      </c>
      <c r="AX414" s="34">
        <f t="shared" si="262"/>
        <v>6.8824267510620974E-6</v>
      </c>
      <c r="AY414" s="35">
        <f t="shared" si="263"/>
        <v>6.9762070643167112E-2</v>
      </c>
      <c r="AZ414" s="10">
        <f t="shared" si="264"/>
        <v>-49.864330446822642</v>
      </c>
      <c r="BA414" s="10">
        <f t="shared" si="265"/>
        <v>-252.22374100868541</v>
      </c>
      <c r="BB414" s="10">
        <f t="shared" si="266"/>
        <v>-72.223741008685408</v>
      </c>
      <c r="BC414" s="48"/>
      <c r="BD414" s="46">
        <f t="shared" si="267"/>
        <v>-50</v>
      </c>
      <c r="BE414" s="46">
        <f t="shared" si="268"/>
        <v>-252</v>
      </c>
      <c r="BF414" s="46">
        <f t="shared" si="269"/>
        <v>-72</v>
      </c>
    </row>
    <row r="415" spans="22:58" x14ac:dyDescent="0.3">
      <c r="V415" s="29">
        <v>5.1100000000000403</v>
      </c>
      <c r="W415" s="38">
        <f t="shared" si="239"/>
        <v>1288249.5516932542</v>
      </c>
      <c r="X415" s="30">
        <f t="shared" si="273"/>
        <v>3.5218251811136261</v>
      </c>
      <c r="Y415" s="31">
        <f t="shared" si="240"/>
        <v>-68.533876773411563</v>
      </c>
      <c r="Z415" s="31">
        <f t="shared" si="241"/>
        <v>-89.978549925550553</v>
      </c>
      <c r="AA415" s="31">
        <f t="shared" si="242"/>
        <v>31.950573170149461</v>
      </c>
      <c r="AB415" s="31">
        <f t="shared" si="243"/>
        <v>-88.552427988018437</v>
      </c>
      <c r="AC415" s="31">
        <f t="shared" si="244"/>
        <v>0.29930950320673005</v>
      </c>
      <c r="AD415" s="31">
        <f t="shared" si="245"/>
        <v>14.955249723342629</v>
      </c>
      <c r="AE415" s="31">
        <f t="shared" si="246"/>
        <v>-32.762168918941747</v>
      </c>
      <c r="AF415" s="31">
        <f t="shared" si="247"/>
        <v>-163.57572819022636</v>
      </c>
      <c r="AG415" s="31">
        <f t="shared" si="270"/>
        <v>92.110410468749379</v>
      </c>
      <c r="AH415" s="31">
        <f t="shared" si="248"/>
        <v>-157.0080933418121</v>
      </c>
      <c r="AI415" s="31">
        <f t="shared" si="249"/>
        <v>-89.999999191429367</v>
      </c>
      <c r="AJ415" s="31">
        <f t="shared" si="250"/>
        <v>84.948650061714062</v>
      </c>
      <c r="AK415" s="31">
        <f t="shared" si="251"/>
        <v>89.996758917174247</v>
      </c>
      <c r="AL415" s="32">
        <f t="shared" si="252"/>
        <v>-31.406777371020432</v>
      </c>
      <c r="AM415" s="31">
        <f t="shared" si="253"/>
        <v>-88.458881150312351</v>
      </c>
      <c r="AN415" s="31">
        <f t="shared" si="254"/>
        <v>-11.35581018236909</v>
      </c>
      <c r="AO415" s="31">
        <f t="shared" si="255"/>
        <v>-88.462121424567471</v>
      </c>
      <c r="AP415" s="30">
        <f t="shared" si="271"/>
        <v>23.609121289162623</v>
      </c>
      <c r="AQ415" s="30">
        <f t="shared" si="272"/>
        <v>-29.542425094393248</v>
      </c>
      <c r="AR415" s="31">
        <f t="shared" si="256"/>
        <v>-50.051282906541459</v>
      </c>
      <c r="AS415" s="33">
        <f t="shared" si="257"/>
        <v>-252.03784961479383</v>
      </c>
      <c r="AT415" s="31">
        <f t="shared" si="258"/>
        <v>7.2148017136153344E-6</v>
      </c>
      <c r="AU415" s="31">
        <f t="shared" si="259"/>
        <v>7.3848659521346061E-2</v>
      </c>
      <c r="AV415" s="32">
        <f t="shared" si="260"/>
        <v>-8.0164523045018468E-9</v>
      </c>
      <c r="AW415" s="31">
        <f t="shared" si="261"/>
        <v>-2.4616233456699597E-3</v>
      </c>
      <c r="AX415" s="34">
        <f t="shared" si="262"/>
        <v>7.2067852613108323E-6</v>
      </c>
      <c r="AY415" s="35">
        <f t="shared" si="263"/>
        <v>7.13870361756761E-2</v>
      </c>
      <c r="AZ415" s="10">
        <f t="shared" si="264"/>
        <v>-50.051275699756197</v>
      </c>
      <c r="BA415" s="10">
        <f t="shared" si="265"/>
        <v>-251.96646257861815</v>
      </c>
      <c r="BB415" s="10">
        <f t="shared" si="266"/>
        <v>-71.966462578618149</v>
      </c>
      <c r="BC415" s="37"/>
      <c r="BD415" s="46">
        <f t="shared" si="267"/>
        <v>-50</v>
      </c>
      <c r="BE415" s="46">
        <f t="shared" si="268"/>
        <v>-252</v>
      </c>
      <c r="BF415" s="46">
        <f t="shared" si="269"/>
        <v>-72</v>
      </c>
    </row>
    <row r="416" spans="22:58" x14ac:dyDescent="0.3">
      <c r="V416" s="29">
        <v>5.1200000000000401</v>
      </c>
      <c r="W416" s="38">
        <f t="shared" si="239"/>
        <v>1318256.7385565301</v>
      </c>
      <c r="X416" s="30">
        <f t="shared" si="273"/>
        <v>3.5218251811136261</v>
      </c>
      <c r="Y416" s="31">
        <f t="shared" si="240"/>
        <v>-68.733876746015966</v>
      </c>
      <c r="Z416" s="31">
        <f t="shared" si="241"/>
        <v>-89.979038188811643</v>
      </c>
      <c r="AA416" s="31">
        <f t="shared" si="242"/>
        <v>32.150448426831446</v>
      </c>
      <c r="AB416" s="31">
        <f t="shared" si="243"/>
        <v>-88.585365204531357</v>
      </c>
      <c r="AC416" s="31">
        <f t="shared" si="244"/>
        <v>0.31291907250734341</v>
      </c>
      <c r="AD416" s="31">
        <f t="shared" si="245"/>
        <v>15.287475043219098</v>
      </c>
      <c r="AE416" s="31">
        <f t="shared" si="246"/>
        <v>-32.748684065563552</v>
      </c>
      <c r="AF416" s="31">
        <f t="shared" si="247"/>
        <v>-163.27692835012391</v>
      </c>
      <c r="AG416" s="31">
        <f t="shared" si="270"/>
        <v>92.110410468749379</v>
      </c>
      <c r="AH416" s="31">
        <f t="shared" si="248"/>
        <v>-157.20809334181212</v>
      </c>
      <c r="AI416" s="31">
        <f t="shared" si="249"/>
        <v>-89.999999209834684</v>
      </c>
      <c r="AJ416" s="31">
        <f t="shared" si="250"/>
        <v>85.148650061088574</v>
      </c>
      <c r="AK416" s="31">
        <f t="shared" si="251"/>
        <v>89.99683269322631</v>
      </c>
      <c r="AL416" s="32">
        <f t="shared" si="252"/>
        <v>-31.606635987854158</v>
      </c>
      <c r="AM416" s="31">
        <f t="shared" si="253"/>
        <v>-88.493944953670848</v>
      </c>
      <c r="AN416" s="31">
        <f t="shared" si="254"/>
        <v>-11.555668799828322</v>
      </c>
      <c r="AO416" s="31">
        <f t="shared" si="255"/>
        <v>-88.497111470279222</v>
      </c>
      <c r="AP416" s="30">
        <f t="shared" si="271"/>
        <v>23.609121289162623</v>
      </c>
      <c r="AQ416" s="30">
        <f t="shared" si="272"/>
        <v>-29.542425094393248</v>
      </c>
      <c r="AR416" s="31">
        <f t="shared" si="256"/>
        <v>-50.237656670622499</v>
      </c>
      <c r="AS416" s="33">
        <f t="shared" si="257"/>
        <v>-251.77403982040312</v>
      </c>
      <c r="AT416" s="31">
        <f t="shared" si="258"/>
        <v>7.5548245467147729E-6</v>
      </c>
      <c r="AU416" s="31">
        <f t="shared" si="259"/>
        <v>7.5568813805346816E-2</v>
      </c>
      <c r="AV416" s="32">
        <f t="shared" si="260"/>
        <v>-8.3942565197049969E-9</v>
      </c>
      <c r="AW416" s="31">
        <f t="shared" si="261"/>
        <v>-2.5189619191857311E-3</v>
      </c>
      <c r="AX416" s="34">
        <f t="shared" si="262"/>
        <v>7.5464302901950681E-6</v>
      </c>
      <c r="AY416" s="35">
        <f t="shared" si="263"/>
        <v>7.3049851886161088E-2</v>
      </c>
      <c r="AZ416" s="10">
        <f t="shared" si="264"/>
        <v>-50.23764912419221</v>
      </c>
      <c r="BA416" s="10">
        <f t="shared" si="265"/>
        <v>-251.70098996851695</v>
      </c>
      <c r="BB416" s="10">
        <f t="shared" si="266"/>
        <v>-71.70098996851695</v>
      </c>
      <c r="BC416" s="37"/>
      <c r="BD416" s="46">
        <f t="shared" si="267"/>
        <v>-50</v>
      </c>
      <c r="BE416" s="46">
        <f t="shared" si="268"/>
        <v>-252</v>
      </c>
      <c r="BF416" s="46">
        <f t="shared" si="269"/>
        <v>-72</v>
      </c>
    </row>
    <row r="417" spans="22:58" x14ac:dyDescent="0.3">
      <c r="V417" s="29">
        <v>5.1300000000000399</v>
      </c>
      <c r="W417" s="36">
        <f t="shared" si="239"/>
        <v>1348962.8825917793</v>
      </c>
      <c r="X417" s="30">
        <f t="shared" si="273"/>
        <v>3.5218251811136261</v>
      </c>
      <c r="Y417" s="31">
        <f t="shared" si="240"/>
        <v>-68.933876719853387</v>
      </c>
      <c r="Z417" s="31">
        <f t="shared" si="241"/>
        <v>-89.979515337846962</v>
      </c>
      <c r="AA417" s="31">
        <f t="shared" si="242"/>
        <v>32.350329294542732</v>
      </c>
      <c r="AB417" s="31">
        <f t="shared" si="243"/>
        <v>-88.617553582130142</v>
      </c>
      <c r="AC417" s="31">
        <f t="shared" si="244"/>
        <v>0.32712447739899431</v>
      </c>
      <c r="AD417" s="31">
        <f t="shared" si="245"/>
        <v>15.626352030911653</v>
      </c>
      <c r="AE417" s="31">
        <f t="shared" si="246"/>
        <v>-32.734597766798032</v>
      </c>
      <c r="AF417" s="31">
        <f t="shared" si="247"/>
        <v>-162.97071688906547</v>
      </c>
      <c r="AG417" s="31">
        <f t="shared" si="270"/>
        <v>92.110410468749379</v>
      </c>
      <c r="AH417" s="31">
        <f t="shared" si="248"/>
        <v>-157.4080933418121</v>
      </c>
      <c r="AI417" s="31">
        <f t="shared" si="249"/>
        <v>-89.999999227821036</v>
      </c>
      <c r="AJ417" s="31">
        <f t="shared" si="250"/>
        <v>85.348650060491252</v>
      </c>
      <c r="AK417" s="31">
        <f t="shared" si="251"/>
        <v>89.996904789930426</v>
      </c>
      <c r="AL417" s="32">
        <f t="shared" si="252"/>
        <v>-31.806500963681835</v>
      </c>
      <c r="AM417" s="31">
        <f t="shared" si="253"/>
        <v>-88.528211697763467</v>
      </c>
      <c r="AN417" s="31">
        <f t="shared" si="254"/>
        <v>-11.755533776253309</v>
      </c>
      <c r="AO417" s="31">
        <f t="shared" si="255"/>
        <v>-88.531306135654077</v>
      </c>
      <c r="AP417" s="30">
        <f t="shared" si="271"/>
        <v>23.609121289162623</v>
      </c>
      <c r="AQ417" s="30">
        <f t="shared" si="272"/>
        <v>-29.542425094393248</v>
      </c>
      <c r="AR417" s="31">
        <f t="shared" si="256"/>
        <v>-50.42343534828197</v>
      </c>
      <c r="AS417" s="33">
        <f t="shared" si="257"/>
        <v>-251.50202302471956</v>
      </c>
      <c r="AT417" s="31">
        <f t="shared" si="258"/>
        <v>7.9108721349590173E-6</v>
      </c>
      <c r="AU417" s="31">
        <f t="shared" si="259"/>
        <v>7.7329035488758233E-2</v>
      </c>
      <c r="AV417" s="32">
        <f t="shared" si="260"/>
        <v>-8.7898660772850198E-9</v>
      </c>
      <c r="AW417" s="31">
        <f t="shared" si="261"/>
        <v>-2.5776360796465705E-3</v>
      </c>
      <c r="AX417" s="34">
        <f t="shared" si="262"/>
        <v>7.9020822688817331E-6</v>
      </c>
      <c r="AY417" s="35">
        <f t="shared" si="263"/>
        <v>7.4751399409111657E-2</v>
      </c>
      <c r="AZ417" s="10">
        <f t="shared" si="264"/>
        <v>-50.423427446199703</v>
      </c>
      <c r="BA417" s="10">
        <f t="shared" si="265"/>
        <v>-251.42727162531045</v>
      </c>
      <c r="BB417" s="10">
        <f t="shared" si="266"/>
        <v>-71.427271625310453</v>
      </c>
      <c r="BC417" s="48"/>
      <c r="BD417" s="46">
        <f t="shared" si="267"/>
        <v>-50</v>
      </c>
      <c r="BE417" s="46">
        <f t="shared" si="268"/>
        <v>-251</v>
      </c>
      <c r="BF417" s="46">
        <f t="shared" si="269"/>
        <v>-71</v>
      </c>
    </row>
    <row r="418" spans="22:58" x14ac:dyDescent="0.3">
      <c r="V418" s="29">
        <v>5.1400000000000396</v>
      </c>
      <c r="W418" s="38">
        <f t="shared" si="239"/>
        <v>1380384.2646030132</v>
      </c>
      <c r="X418" s="30">
        <f t="shared" si="273"/>
        <v>3.5218251811136261</v>
      </c>
      <c r="Y418" s="31">
        <f t="shared" si="240"/>
        <v>-69.133876694868292</v>
      </c>
      <c r="Z418" s="31">
        <f t="shared" si="241"/>
        <v>-89.979981625646957</v>
      </c>
      <c r="AA418" s="31">
        <f t="shared" si="242"/>
        <v>32.55021552103954</v>
      </c>
      <c r="AB418" s="31">
        <f t="shared" si="243"/>
        <v>-88.649010106199896</v>
      </c>
      <c r="AC418" s="31">
        <f t="shared" si="244"/>
        <v>0.34194972879996005</v>
      </c>
      <c r="AD418" s="31">
        <f t="shared" si="245"/>
        <v>15.971965490097435</v>
      </c>
      <c r="AE418" s="31">
        <f t="shared" si="246"/>
        <v>-32.719886263915164</v>
      </c>
      <c r="AF418" s="31">
        <f t="shared" si="247"/>
        <v>-162.65702624174941</v>
      </c>
      <c r="AG418" s="31">
        <f t="shared" si="270"/>
        <v>92.110410468749379</v>
      </c>
      <c r="AH418" s="31">
        <f t="shared" si="248"/>
        <v>-157.60809334181209</v>
      </c>
      <c r="AI418" s="31">
        <f t="shared" si="249"/>
        <v>-89.999999245397987</v>
      </c>
      <c r="AJ418" s="31">
        <f t="shared" si="250"/>
        <v>85.548650059920831</v>
      </c>
      <c r="AK418" s="31">
        <f t="shared" si="251"/>
        <v>89.996975245513212</v>
      </c>
      <c r="AL418" s="32">
        <f t="shared" si="252"/>
        <v>-32.006372012679407</v>
      </c>
      <c r="AM418" s="31">
        <f t="shared" si="253"/>
        <v>-88.561699453161808</v>
      </c>
      <c r="AN418" s="31">
        <f t="shared" si="254"/>
        <v>-11.95540482582129</v>
      </c>
      <c r="AO418" s="31">
        <f t="shared" si="255"/>
        <v>-88.564723453046582</v>
      </c>
      <c r="AP418" s="30">
        <f t="shared" si="271"/>
        <v>23.609121289162623</v>
      </c>
      <c r="AQ418" s="30">
        <f t="shared" si="272"/>
        <v>-29.542425094393248</v>
      </c>
      <c r="AR418" s="31">
        <f t="shared" si="256"/>
        <v>-50.608594894967084</v>
      </c>
      <c r="AS418" s="33">
        <f t="shared" si="257"/>
        <v>-251.22174969479599</v>
      </c>
      <c r="AT418" s="31">
        <f t="shared" si="258"/>
        <v>8.2836996964272626E-6</v>
      </c>
      <c r="AU418" s="31">
        <f t="shared" si="259"/>
        <v>7.9130257851117755E-2</v>
      </c>
      <c r="AV418" s="32">
        <f t="shared" si="260"/>
        <v>-9.2041199421411392E-9</v>
      </c>
      <c r="AW418" s="31">
        <f t="shared" si="261"/>
        <v>-2.6376769368685049E-3</v>
      </c>
      <c r="AX418" s="34">
        <f t="shared" si="262"/>
        <v>8.2744955764851214E-6</v>
      </c>
      <c r="AY418" s="35">
        <f t="shared" si="263"/>
        <v>7.649258091424925E-2</v>
      </c>
      <c r="AZ418" s="10">
        <f t="shared" si="264"/>
        <v>-50.608586620471506</v>
      </c>
      <c r="BA418" s="10">
        <f t="shared" si="265"/>
        <v>-251.14525711388174</v>
      </c>
      <c r="BB418" s="10">
        <f t="shared" si="266"/>
        <v>-71.14525711388174</v>
      </c>
      <c r="BC418" s="37"/>
      <c r="BD418" s="46">
        <f t="shared" si="267"/>
        <v>-51</v>
      </c>
      <c r="BE418" s="46">
        <f t="shared" si="268"/>
        <v>-251</v>
      </c>
      <c r="BF418" s="46">
        <f t="shared" si="269"/>
        <v>-71</v>
      </c>
    </row>
    <row r="419" spans="22:58" x14ac:dyDescent="0.3">
      <c r="V419" s="29">
        <v>5.1500000000000403</v>
      </c>
      <c r="W419" s="38">
        <f t="shared" si="239"/>
        <v>1412537.5446228881</v>
      </c>
      <c r="X419" s="30">
        <f t="shared" si="273"/>
        <v>3.5218251811136261</v>
      </c>
      <c r="Y419" s="31">
        <f t="shared" si="240"/>
        <v>-69.333876671007758</v>
      </c>
      <c r="Z419" s="31">
        <f t="shared" si="241"/>
        <v>-89.980437299443352</v>
      </c>
      <c r="AA419" s="31">
        <f t="shared" si="242"/>
        <v>32.750106865405101</v>
      </c>
      <c r="AB419" s="31">
        <f t="shared" si="243"/>
        <v>-88.679751379508858</v>
      </c>
      <c r="AC419" s="31">
        <f t="shared" si="244"/>
        <v>0.35741962112082015</v>
      </c>
      <c r="AD419" s="31">
        <f t="shared" si="245"/>
        <v>16.324398025798761</v>
      </c>
      <c r="AE419" s="31">
        <f t="shared" si="246"/>
        <v>-32.704525003368211</v>
      </c>
      <c r="AF419" s="31">
        <f t="shared" si="247"/>
        <v>-162.33579065315345</v>
      </c>
      <c r="AG419" s="31">
        <f t="shared" si="270"/>
        <v>92.110410468749379</v>
      </c>
      <c r="AH419" s="31">
        <f t="shared" si="248"/>
        <v>-157.80809334181211</v>
      </c>
      <c r="AI419" s="31">
        <f t="shared" si="249"/>
        <v>-89.999999262574818</v>
      </c>
      <c r="AJ419" s="31">
        <f t="shared" si="250"/>
        <v>85.748650059376089</v>
      </c>
      <c r="AK419" s="31">
        <f t="shared" si="251"/>
        <v>89.997044097331127</v>
      </c>
      <c r="AL419" s="32">
        <f t="shared" si="252"/>
        <v>-32.20624886185383</v>
      </c>
      <c r="AM419" s="31">
        <f t="shared" si="253"/>
        <v>-88.59442588394738</v>
      </c>
      <c r="AN419" s="31">
        <f t="shared" si="254"/>
        <v>-12.155281675540472</v>
      </c>
      <c r="AO419" s="31">
        <f t="shared" si="255"/>
        <v>-88.597381049191071</v>
      </c>
      <c r="AP419" s="30">
        <f t="shared" si="271"/>
        <v>23.609121289162623</v>
      </c>
      <c r="AQ419" s="30">
        <f t="shared" si="272"/>
        <v>-29.542425094393248</v>
      </c>
      <c r="AR419" s="31">
        <f t="shared" si="256"/>
        <v>-50.793110484139305</v>
      </c>
      <c r="AS419" s="33">
        <f t="shared" si="257"/>
        <v>-250.93317170234451</v>
      </c>
      <c r="AT419" s="31">
        <f t="shared" si="258"/>
        <v>8.6740980461231937E-6</v>
      </c>
      <c r="AU419" s="31">
        <f t="shared" si="259"/>
        <v>8.0973435910114744E-2</v>
      </c>
      <c r="AV419" s="32">
        <f t="shared" si="260"/>
        <v>-9.6378956522715577E-9</v>
      </c>
      <c r="AW419" s="31">
        <f t="shared" si="261"/>
        <v>-2.6991163253082475E-3</v>
      </c>
      <c r="AX419" s="34">
        <f t="shared" si="262"/>
        <v>8.6644601504709227E-6</v>
      </c>
      <c r="AY419" s="35">
        <f t="shared" si="263"/>
        <v>7.827431958480649E-2</v>
      </c>
      <c r="AZ419" s="10">
        <f t="shared" si="264"/>
        <v>-50.793101819679151</v>
      </c>
      <c r="BA419" s="10">
        <f t="shared" si="265"/>
        <v>-250.8548973827597</v>
      </c>
      <c r="BB419" s="10">
        <f t="shared" si="266"/>
        <v>-70.854897382759702</v>
      </c>
      <c r="BC419" s="37"/>
      <c r="BD419" s="46">
        <f t="shared" si="267"/>
        <v>-51</v>
      </c>
      <c r="BE419" s="46">
        <f t="shared" si="268"/>
        <v>-251</v>
      </c>
      <c r="BF419" s="46">
        <f t="shared" si="269"/>
        <v>-71</v>
      </c>
    </row>
    <row r="420" spans="22:58" x14ac:dyDescent="0.3">
      <c r="V420" s="29">
        <v>5.1600000000000401</v>
      </c>
      <c r="W420" s="36">
        <f t="shared" si="239"/>
        <v>1445439.7707460616</v>
      </c>
      <c r="X420" s="30">
        <f t="shared" si="273"/>
        <v>3.5218251811136261</v>
      </c>
      <c r="Y420" s="31">
        <f t="shared" si="240"/>
        <v>-69.533876648221067</v>
      </c>
      <c r="Z420" s="31">
        <f t="shared" si="241"/>
        <v>-89.980882600840204</v>
      </c>
      <c r="AA420" s="31">
        <f t="shared" si="242"/>
        <v>32.950003097542009</v>
      </c>
      <c r="AB420" s="31">
        <f t="shared" si="243"/>
        <v>-88.709793630650239</v>
      </c>
      <c r="AC420" s="31">
        <f t="shared" si="244"/>
        <v>0.37355974151050025</v>
      </c>
      <c r="AD420" s="31">
        <f t="shared" si="245"/>
        <v>16.683729783850833</v>
      </c>
      <c r="AE420" s="31">
        <f t="shared" si="246"/>
        <v>-32.688488628054934</v>
      </c>
      <c r="AF420" s="31">
        <f t="shared" si="247"/>
        <v>-162.00694644763962</v>
      </c>
      <c r="AG420" s="31">
        <f t="shared" si="270"/>
        <v>92.110410468749379</v>
      </c>
      <c r="AH420" s="31">
        <f t="shared" si="248"/>
        <v>-158.0080933418121</v>
      </c>
      <c r="AI420" s="31">
        <f t="shared" si="249"/>
        <v>-89.999999279360665</v>
      </c>
      <c r="AJ420" s="31">
        <f t="shared" si="250"/>
        <v>85.948650058855833</v>
      </c>
      <c r="AK420" s="31">
        <f t="shared" si="251"/>
        <v>89.997111381890335</v>
      </c>
      <c r="AL420" s="32">
        <f t="shared" si="252"/>
        <v>-32.406131250468405</v>
      </c>
      <c r="AM420" s="31">
        <f t="shared" si="253"/>
        <v>-88.626408256641753</v>
      </c>
      <c r="AN420" s="31">
        <f t="shared" si="254"/>
        <v>-12.355164064675293</v>
      </c>
      <c r="AO420" s="31">
        <f t="shared" si="255"/>
        <v>-88.629296154112083</v>
      </c>
      <c r="AP420" s="30">
        <f t="shared" si="271"/>
        <v>23.609121289162623</v>
      </c>
      <c r="AQ420" s="30">
        <f t="shared" si="272"/>
        <v>-29.542425094393248</v>
      </c>
      <c r="AR420" s="31">
        <f t="shared" si="256"/>
        <v>-50.976956497960856</v>
      </c>
      <c r="AS420" s="33">
        <f t="shared" si="257"/>
        <v>-250.63624260175169</v>
      </c>
      <c r="AT420" s="31">
        <f t="shared" si="258"/>
        <v>9.082895266165115E-6</v>
      </c>
      <c r="AU420" s="31">
        <f t="shared" si="259"/>
        <v>8.2859546927884442E-2</v>
      </c>
      <c r="AV420" s="32">
        <f t="shared" si="260"/>
        <v>-1.0092115104738301E-8</v>
      </c>
      <c r="AW420" s="31">
        <f t="shared" si="261"/>
        <v>-2.7619868209422145E-3</v>
      </c>
      <c r="AX420" s="34">
        <f t="shared" si="262"/>
        <v>9.0728031510603764E-6</v>
      </c>
      <c r="AY420" s="35">
        <f t="shared" si="263"/>
        <v>8.0097560106942231E-2</v>
      </c>
      <c r="AZ420" s="10">
        <f t="shared" si="264"/>
        <v>-50.976947425157704</v>
      </c>
      <c r="BA420" s="10">
        <f t="shared" si="265"/>
        <v>-250.55614504164475</v>
      </c>
      <c r="BB420" s="10">
        <f t="shared" si="266"/>
        <v>-70.556145041644754</v>
      </c>
      <c r="BC420" s="48"/>
      <c r="BD420" s="46">
        <f t="shared" si="267"/>
        <v>-51</v>
      </c>
      <c r="BE420" s="46">
        <f t="shared" si="268"/>
        <v>-251</v>
      </c>
      <c r="BF420" s="46">
        <f t="shared" si="269"/>
        <v>-71</v>
      </c>
    </row>
    <row r="421" spans="22:58" x14ac:dyDescent="0.3">
      <c r="V421" s="29">
        <v>5.1700000000000399</v>
      </c>
      <c r="W421" s="38">
        <f t="shared" si="239"/>
        <v>1479108.3881683447</v>
      </c>
      <c r="X421" s="30">
        <f t="shared" si="273"/>
        <v>3.5218251811136261</v>
      </c>
      <c r="Y421" s="31">
        <f t="shared" si="240"/>
        <v>-69.733876626459988</v>
      </c>
      <c r="Z421" s="31">
        <f t="shared" si="241"/>
        <v>-89.981317765941967</v>
      </c>
      <c r="AA421" s="31">
        <f t="shared" si="242"/>
        <v>33.149903997687559</v>
      </c>
      <c r="AB421" s="31">
        <f t="shared" si="243"/>
        <v>-88.739152722309626</v>
      </c>
      <c r="AC421" s="31">
        <f t="shared" si="244"/>
        <v>0.39039647761665142</v>
      </c>
      <c r="AD421" s="31">
        <f t="shared" si="245"/>
        <v>17.050038178133068</v>
      </c>
      <c r="AE421" s="31">
        <f t="shared" si="246"/>
        <v>-32.671750970042147</v>
      </c>
      <c r="AF421" s="31">
        <f t="shared" si="247"/>
        <v>-161.67043231011851</v>
      </c>
      <c r="AG421" s="31">
        <f t="shared" si="270"/>
        <v>92.110410468749379</v>
      </c>
      <c r="AH421" s="31">
        <f t="shared" si="248"/>
        <v>-158.20809334181212</v>
      </c>
      <c r="AI421" s="31">
        <f t="shared" si="249"/>
        <v>-89.999999295764425</v>
      </c>
      <c r="AJ421" s="31">
        <f t="shared" si="250"/>
        <v>86.14865005835901</v>
      </c>
      <c r="AK421" s="31">
        <f t="shared" si="251"/>
        <v>89.997177134866007</v>
      </c>
      <c r="AL421" s="32">
        <f t="shared" si="252"/>
        <v>-32.606018929493999</v>
      </c>
      <c r="AM421" s="31">
        <f t="shared" si="253"/>
        <v>-88.657663448954906</v>
      </c>
      <c r="AN421" s="31">
        <f t="shared" si="254"/>
        <v>-12.555051744197726</v>
      </c>
      <c r="AO421" s="31">
        <f t="shared" si="255"/>
        <v>-88.660485609853325</v>
      </c>
      <c r="AP421" s="30">
        <f t="shared" si="271"/>
        <v>23.609121289162623</v>
      </c>
      <c r="AQ421" s="30">
        <f t="shared" si="272"/>
        <v>-29.542425094393248</v>
      </c>
      <c r="AR421" s="31">
        <f t="shared" si="256"/>
        <v>-51.160106519470503</v>
      </c>
      <c r="AS421" s="33">
        <f t="shared" si="257"/>
        <v>-250.33091791997185</v>
      </c>
      <c r="AT421" s="31">
        <f t="shared" si="258"/>
        <v>9.5109584627631313E-6</v>
      </c>
      <c r="AU421" s="31">
        <f t="shared" si="259"/>
        <v>8.4789590929094133E-2</v>
      </c>
      <c r="AV421" s="32">
        <f t="shared" si="260"/>
        <v>-1.0567742627012301E-8</v>
      </c>
      <c r="AW421" s="31">
        <f t="shared" si="261"/>
        <v>-2.8263217585387896E-3</v>
      </c>
      <c r="AX421" s="34">
        <f t="shared" si="262"/>
        <v>9.5003907201361198E-6</v>
      </c>
      <c r="AY421" s="35">
        <f t="shared" si="263"/>
        <v>8.1963269170555339E-2</v>
      </c>
      <c r="AZ421" s="10">
        <f t="shared" si="264"/>
        <v>-51.160097019079785</v>
      </c>
      <c r="BA421" s="10">
        <f t="shared" si="265"/>
        <v>-250.24895465080129</v>
      </c>
      <c r="BB421" s="10">
        <f t="shared" si="266"/>
        <v>-70.248954650801295</v>
      </c>
      <c r="BC421" s="37"/>
      <c r="BD421" s="46">
        <f t="shared" si="267"/>
        <v>-51</v>
      </c>
      <c r="BE421" s="46">
        <f t="shared" si="268"/>
        <v>-250</v>
      </c>
      <c r="BF421" s="46">
        <f t="shared" si="269"/>
        <v>-70</v>
      </c>
    </row>
    <row r="422" spans="22:58" x14ac:dyDescent="0.3">
      <c r="V422" s="29">
        <v>5.1800000000000397</v>
      </c>
      <c r="W422" s="38">
        <f t="shared" si="239"/>
        <v>1513561.2484363485</v>
      </c>
      <c r="X422" s="30">
        <f t="shared" si="273"/>
        <v>3.5218251811136261</v>
      </c>
      <c r="Y422" s="31">
        <f t="shared" si="240"/>
        <v>-69.933876605678293</v>
      </c>
      <c r="Z422" s="31">
        <f t="shared" si="241"/>
        <v>-89.981743025478764</v>
      </c>
      <c r="AA422" s="31">
        <f t="shared" si="242"/>
        <v>33.349809355950292</v>
      </c>
      <c r="AB422" s="31">
        <f t="shared" si="243"/>
        <v>-88.767844159360848</v>
      </c>
      <c r="AC422" s="31">
        <f t="shared" si="244"/>
        <v>0.40795702369367559</v>
      </c>
      <c r="AD422" s="31">
        <f t="shared" si="245"/>
        <v>17.423397605604517</v>
      </c>
      <c r="AE422" s="31">
        <f t="shared" si="246"/>
        <v>-32.654285044920698</v>
      </c>
      <c r="AF422" s="31">
        <f t="shared" si="247"/>
        <v>-161.32618957923509</v>
      </c>
      <c r="AG422" s="31">
        <f t="shared" si="270"/>
        <v>92.110410468749379</v>
      </c>
      <c r="AH422" s="31">
        <f t="shared" si="248"/>
        <v>-158.4080933418121</v>
      </c>
      <c r="AI422" s="31">
        <f t="shared" si="249"/>
        <v>-89.999999311794781</v>
      </c>
      <c r="AJ422" s="31">
        <f t="shared" si="250"/>
        <v>86.348650057884541</v>
      </c>
      <c r="AK422" s="31">
        <f t="shared" si="251"/>
        <v>89.997241391121221</v>
      </c>
      <c r="AL422" s="32">
        <f t="shared" si="252"/>
        <v>-32.805911661084352</v>
      </c>
      <c r="AM422" s="31">
        <f t="shared" si="253"/>
        <v>-88.688207958354241</v>
      </c>
      <c r="AN422" s="31">
        <f t="shared" si="254"/>
        <v>-12.754944476262537</v>
      </c>
      <c r="AO422" s="31">
        <f t="shared" si="255"/>
        <v>-88.6909658790278</v>
      </c>
      <c r="AP422" s="30">
        <f t="shared" si="271"/>
        <v>23.609121289162623</v>
      </c>
      <c r="AQ422" s="30">
        <f t="shared" si="272"/>
        <v>-29.542425094393248</v>
      </c>
      <c r="AR422" s="31">
        <f t="shared" si="256"/>
        <v>-51.342533326413857</v>
      </c>
      <c r="AS422" s="33">
        <f t="shared" si="257"/>
        <v>-250.01715545826289</v>
      </c>
      <c r="AT422" s="31">
        <f t="shared" si="258"/>
        <v>9.959195611911801E-6</v>
      </c>
      <c r="AU422" s="31">
        <f t="shared" si="259"/>
        <v>8.6764591231089636E-2</v>
      </c>
      <c r="AV422" s="32">
        <f t="shared" si="260"/>
        <v>-1.1065784976973435E-8</v>
      </c>
      <c r="AW422" s="31">
        <f t="shared" si="261"/>
        <v>-2.8921552493328044E-3</v>
      </c>
      <c r="AX422" s="34">
        <f t="shared" si="262"/>
        <v>9.9481298269348271E-6</v>
      </c>
      <c r="AY422" s="35">
        <f t="shared" si="263"/>
        <v>8.3872435981756838E-2</v>
      </c>
      <c r="AZ422" s="10">
        <f t="shared" si="264"/>
        <v>-51.342523378284028</v>
      </c>
      <c r="BA422" s="10">
        <f t="shared" si="265"/>
        <v>-249.93328302228113</v>
      </c>
      <c r="BB422" s="10">
        <f t="shared" si="266"/>
        <v>-69.933283022281131</v>
      </c>
      <c r="BC422" s="37"/>
      <c r="BD422" s="46">
        <f t="shared" si="267"/>
        <v>-51</v>
      </c>
      <c r="BE422" s="46">
        <f t="shared" si="268"/>
        <v>-250</v>
      </c>
      <c r="BF422" s="46">
        <f t="shared" si="269"/>
        <v>-70</v>
      </c>
    </row>
    <row r="423" spans="22:58" x14ac:dyDescent="0.3">
      <c r="V423" s="29">
        <v>5.1900000000000404</v>
      </c>
      <c r="W423" s="36">
        <f t="shared" si="239"/>
        <v>1548816.6189126275</v>
      </c>
      <c r="X423" s="30">
        <f t="shared" si="273"/>
        <v>3.5218251811136261</v>
      </c>
      <c r="Y423" s="31">
        <f t="shared" si="240"/>
        <v>-70.133876585831956</v>
      </c>
      <c r="Z423" s="31">
        <f t="shared" si="241"/>
        <v>-89.982158604928628</v>
      </c>
      <c r="AA423" s="31">
        <f t="shared" si="242"/>
        <v>33.549718971867556</v>
      </c>
      <c r="AB423" s="31">
        <f t="shared" si="243"/>
        <v>-88.79588309679319</v>
      </c>
      <c r="AC423" s="31">
        <f t="shared" si="244"/>
        <v>0.42626938488419081</v>
      </c>
      <c r="AD423" s="31">
        <f t="shared" si="245"/>
        <v>17.803879149261725</v>
      </c>
      <c r="AE423" s="31">
        <f t="shared" si="246"/>
        <v>-32.63606304796658</v>
      </c>
      <c r="AF423" s="31">
        <f t="shared" si="247"/>
        <v>-160.97416255246009</v>
      </c>
      <c r="AG423" s="31">
        <f t="shared" si="270"/>
        <v>92.110410468749379</v>
      </c>
      <c r="AH423" s="31">
        <f t="shared" si="248"/>
        <v>-158.60809334181212</v>
      </c>
      <c r="AI423" s="31">
        <f t="shared" si="249"/>
        <v>-89.99999932746023</v>
      </c>
      <c r="AJ423" s="31">
        <f t="shared" si="250"/>
        <v>86.548650057431459</v>
      </c>
      <c r="AK423" s="31">
        <f t="shared" si="251"/>
        <v>89.997304184725493</v>
      </c>
      <c r="AL423" s="32">
        <f t="shared" si="252"/>
        <v>-33.005809218075086</v>
      </c>
      <c r="AM423" s="31">
        <f t="shared" si="253"/>
        <v>-88.718057910457702</v>
      </c>
      <c r="AN423" s="31">
        <f t="shared" si="254"/>
        <v>-12.95484203370637</v>
      </c>
      <c r="AO423" s="31">
        <f t="shared" si="255"/>
        <v>-88.720753053192439</v>
      </c>
      <c r="AP423" s="30">
        <f t="shared" si="271"/>
        <v>23.609121289162623</v>
      </c>
      <c r="AQ423" s="30">
        <f t="shared" si="272"/>
        <v>-29.542425094393248</v>
      </c>
      <c r="AR423" s="31">
        <f t="shared" si="256"/>
        <v>-51.52420888690358</v>
      </c>
      <c r="AS423" s="33">
        <f t="shared" si="257"/>
        <v>-249.69491560565251</v>
      </c>
      <c r="AT423" s="31">
        <f t="shared" si="258"/>
        <v>1.042855747644013E-5</v>
      </c>
      <c r="AU423" s="31">
        <f t="shared" si="259"/>
        <v>8.8785594986389132E-2</v>
      </c>
      <c r="AV423" s="32">
        <f t="shared" si="260"/>
        <v>-1.1587299057530316E-8</v>
      </c>
      <c r="AW423" s="31">
        <f t="shared" si="261"/>
        <v>-2.9595221991117978E-3</v>
      </c>
      <c r="AX423" s="34">
        <f t="shared" si="262"/>
        <v>1.0416970177382599E-5</v>
      </c>
      <c r="AY423" s="35">
        <f t="shared" si="263"/>
        <v>8.582607278727733E-2</v>
      </c>
      <c r="AZ423" s="10">
        <f t="shared" si="264"/>
        <v>-51.524198469933403</v>
      </c>
      <c r="BA423" s="10">
        <f t="shared" si="265"/>
        <v>-249.60908953286523</v>
      </c>
      <c r="BB423" s="10">
        <f t="shared" si="266"/>
        <v>-69.609089532865227</v>
      </c>
      <c r="BC423" s="48"/>
      <c r="BD423" s="46">
        <f t="shared" si="267"/>
        <v>-52</v>
      </c>
      <c r="BE423" s="46">
        <f t="shared" si="268"/>
        <v>-250</v>
      </c>
      <c r="BF423" s="46">
        <f t="shared" si="269"/>
        <v>-70</v>
      </c>
    </row>
    <row r="424" spans="22:58" x14ac:dyDescent="0.3">
      <c r="V424" s="29">
        <v>5.2000000000000401</v>
      </c>
      <c r="W424" s="38">
        <f t="shared" si="239"/>
        <v>1584893.1924612629</v>
      </c>
      <c r="X424" s="30">
        <f t="shared" si="273"/>
        <v>3.5218251811136261</v>
      </c>
      <c r="Y424" s="31">
        <f t="shared" si="240"/>
        <v>-70.333876566878843</v>
      </c>
      <c r="Z424" s="31">
        <f t="shared" si="241"/>
        <v>-89.982564724637115</v>
      </c>
      <c r="AA424" s="31">
        <f t="shared" si="242"/>
        <v>33.749632653982637</v>
      </c>
      <c r="AB424" s="31">
        <f t="shared" si="243"/>
        <v>-88.823284347472423</v>
      </c>
      <c r="AC424" s="31">
        <f t="shared" si="244"/>
        <v>0.44536237949228463</v>
      </c>
      <c r="AD424" s="31">
        <f t="shared" si="245"/>
        <v>18.191550269219391</v>
      </c>
      <c r="AE424" s="31">
        <f t="shared" si="246"/>
        <v>-32.617056352290291</v>
      </c>
      <c r="AF424" s="31">
        <f t="shared" si="247"/>
        <v>-160.61429880289015</v>
      </c>
      <c r="AG424" s="31">
        <f t="shared" si="270"/>
        <v>92.110410468749379</v>
      </c>
      <c r="AH424" s="31">
        <f t="shared" si="248"/>
        <v>-158.80809334181211</v>
      </c>
      <c r="AI424" s="31">
        <f t="shared" si="249"/>
        <v>-89.999999342769115</v>
      </c>
      <c r="AJ424" s="31">
        <f t="shared" si="250"/>
        <v>86.748650056998727</v>
      </c>
      <c r="AK424" s="31">
        <f t="shared" si="251"/>
        <v>89.997365548972851</v>
      </c>
      <c r="AL424" s="32">
        <f t="shared" si="252"/>
        <v>-33.205711383504912</v>
      </c>
      <c r="AM424" s="31">
        <f t="shared" si="253"/>
        <v>-88.747229067252789</v>
      </c>
      <c r="AN424" s="31">
        <f t="shared" si="254"/>
        <v>-13.154744199568917</v>
      </c>
      <c r="AO424" s="31">
        <f t="shared" si="255"/>
        <v>-88.749862861049053</v>
      </c>
      <c r="AP424" s="30">
        <f t="shared" si="271"/>
        <v>23.609121289162623</v>
      </c>
      <c r="AQ424" s="30">
        <f t="shared" si="272"/>
        <v>-29.542425094393248</v>
      </c>
      <c r="AR424" s="31">
        <f t="shared" si="256"/>
        <v>-51.705104357089837</v>
      </c>
      <c r="AS424" s="33">
        <f t="shared" si="257"/>
        <v>-249.3641616639392</v>
      </c>
      <c r="AT424" s="31">
        <f t="shared" si="258"/>
        <v>1.0920039631063036E-5</v>
      </c>
      <c r="AU424" s="31">
        <f t="shared" si="259"/>
        <v>9.085367373780677E-2</v>
      </c>
      <c r="AV424" s="32">
        <f t="shared" si="260"/>
        <v>-1.2133391916620316E-8</v>
      </c>
      <c r="AW424" s="31">
        <f t="shared" si="261"/>
        <v>-3.0284583267234941E-3</v>
      </c>
      <c r="AX424" s="34">
        <f t="shared" si="262"/>
        <v>1.0907906239146416E-5</v>
      </c>
      <c r="AY424" s="35">
        <f t="shared" si="263"/>
        <v>8.7825215411083277E-2</v>
      </c>
      <c r="AZ424" s="10">
        <f t="shared" si="264"/>
        <v>-51.7050934491836</v>
      </c>
      <c r="BA424" s="10">
        <f t="shared" si="265"/>
        <v>-249.27633644852813</v>
      </c>
      <c r="BB424" s="10">
        <f t="shared" si="266"/>
        <v>-69.276336448528127</v>
      </c>
      <c r="BC424" s="37"/>
      <c r="BD424" s="46">
        <f t="shared" si="267"/>
        <v>-52</v>
      </c>
      <c r="BE424" s="46">
        <f t="shared" si="268"/>
        <v>-249</v>
      </c>
      <c r="BF424" s="46">
        <f t="shared" si="269"/>
        <v>-69</v>
      </c>
    </row>
    <row r="425" spans="22:58" x14ac:dyDescent="0.3">
      <c r="V425" s="29">
        <v>5.2100000000000497</v>
      </c>
      <c r="W425" s="38">
        <f t="shared" ref="W425:W488" si="274">10*10^V425</f>
        <v>1621810.0973591171</v>
      </c>
      <c r="X425" s="30">
        <f t="shared" si="273"/>
        <v>3.5218251811136261</v>
      </c>
      <c r="Y425" s="31">
        <f t="shared" ref="Y425:Y488" si="275">20*LOG(1/SQRT((W425/fp)^2+1))</f>
        <v>-70.533876548778935</v>
      </c>
      <c r="Z425" s="31">
        <f t="shared" ref="Z425:Z488" si="276">-180/PI()*ATAN(W425/fp)</f>
        <v>-89.9829615999341</v>
      </c>
      <c r="AA425" s="31">
        <f t="shared" ref="AA425:AA488" si="277">20*LOG(SQRT((W425/fzRHP)^2+1))</f>
        <v>33.949550219441136</v>
      </c>
      <c r="AB425" s="31">
        <f t="shared" ref="AB425:AB488" si="278">-180/PI()*ATAN(W425/fzRHP)</f>
        <v>-88.850062389738909</v>
      </c>
      <c r="AC425" s="31">
        <f t="shared" ref="AC425:AC488" si="279">20*LOG(SQRT((W425/fzESR)^2+1))</f>
        <v>0.46526563906040569</v>
      </c>
      <c r="AD425" s="31">
        <f t="shared" ref="AD425:AD488" si="280">180/PI()*ATAN(W425/fzESR)</f>
        <v>18.586474482208452</v>
      </c>
      <c r="AE425" s="31">
        <f t="shared" ref="AE425:AE488" si="281">X425+Y425+AA425+AC425</f>
        <v>-32.597235509163767</v>
      </c>
      <c r="AF425" s="31">
        <f t="shared" ref="AF425:AF488" si="282">Z425+AB425+AD425</f>
        <v>-160.24654950746455</v>
      </c>
      <c r="AG425" s="31">
        <f t="shared" si="270"/>
        <v>92.110410468749379</v>
      </c>
      <c r="AH425" s="31">
        <f t="shared" ref="AH425:AH488" si="283">20*LOG(1/SQRT((W425/fp_comp1)^2+1))</f>
        <v>-159.0080933418123</v>
      </c>
      <c r="AI425" s="31">
        <f t="shared" ref="AI425:AI488" si="284">-180/PI()*ATAN(W425/fp_comp1)</f>
        <v>-89.999999357729507</v>
      </c>
      <c r="AJ425" s="31">
        <f t="shared" ref="AJ425:AJ488" si="285">20*LOG(SQRT((W425/fz_comp)^2+1))</f>
        <v>86.948650056585677</v>
      </c>
      <c r="AK425" s="31">
        <f t="shared" ref="AK425:AK488" si="286">180/PI()*ATAN(W425/fz_comp)</f>
        <v>89.997425516399403</v>
      </c>
      <c r="AL425" s="32">
        <f t="shared" ref="AL425:AL488" si="287">20*LOG(1/SQRT((W425/fp_comp2)^2+1))</f>
        <v>-33.405617950158494</v>
      </c>
      <c r="AM425" s="31">
        <f t="shared" ref="AM425:AM488" si="288">-180/PI()*ATAN(W425/fp_comp2)</f>
        <v>-88.775736835145267</v>
      </c>
      <c r="AN425" s="31">
        <f t="shared" ref="AN425:AN488" si="289">AG425+AH425+AJ425+AL425</f>
        <v>-13.354650766635736</v>
      </c>
      <c r="AO425" s="31">
        <f t="shared" ref="AO425:AO488" si="290">AI425+AK425+AM425</f>
        <v>-88.778310676475371</v>
      </c>
      <c r="AP425" s="30">
        <f t="shared" si="271"/>
        <v>23.609121289162623</v>
      </c>
      <c r="AQ425" s="30">
        <f t="shared" si="272"/>
        <v>-29.542425094393248</v>
      </c>
      <c r="AR425" s="31">
        <f t="shared" ref="AR425:AR488" si="291">AE425+AN425+AP425+AQ425</f>
        <v>-51.885190081030132</v>
      </c>
      <c r="AS425" s="33">
        <f t="shared" ref="AS425:AS488" si="292">AF425+AO425</f>
        <v>-249.02486018393992</v>
      </c>
      <c r="AT425" s="31">
        <f t="shared" ref="AT425:AT488" si="293">20*LOG(SQRT((W425/fz_ff)^2+1))</f>
        <v>1.1434684566504207E-5</v>
      </c>
      <c r="AU425" s="31">
        <f t="shared" ref="AU425:AU488" si="294">180/PI()*ATAN(W425/fz_ff)</f>
        <v>9.2969923986505665E-2</v>
      </c>
      <c r="AV425" s="32">
        <f t="shared" ref="AV425:AV488" si="295">20*LOG(1/SQRT((W425/fp_ff)^2+1))</f>
        <v>-1.2705220747209634E-8</v>
      </c>
      <c r="AW425" s="31">
        <f t="shared" ref="AW425:AW488" si="296">-180/PI()*ATAN(W425/fp_ff)</f>
        <v>-3.0990001830145017E-3</v>
      </c>
      <c r="AX425" s="34">
        <f t="shared" ref="AX425:AX488" si="297">AT425+AV425</f>
        <v>1.1421979345756998E-5</v>
      </c>
      <c r="AY425" s="35">
        <f t="shared" ref="AY425:AY488" si="298">AU425+AW425</f>
        <v>8.9870923803491168E-2</v>
      </c>
      <c r="AZ425" s="10">
        <f t="shared" ref="AZ425:AZ488" si="299">AR425+AX425</f>
        <v>-51.885178659050787</v>
      </c>
      <c r="BA425" s="10">
        <f t="shared" ref="BA425:BA488" si="300">AS425+AY425</f>
        <v>-248.93498926013643</v>
      </c>
      <c r="BB425" s="10">
        <f t="shared" ref="BB425:BB488" si="301">BA425+180</f>
        <v>-68.934989260136433</v>
      </c>
      <c r="BC425" s="37"/>
      <c r="BD425" s="46">
        <f t="shared" ref="BD425:BD488" si="302">ROUND(AZ425,0)</f>
        <v>-52</v>
      </c>
      <c r="BE425" s="46">
        <f t="shared" ref="BE425:BE488" si="303">ROUND(BA425,0)</f>
        <v>-249</v>
      </c>
      <c r="BF425" s="46">
        <f t="shared" ref="BF425:BF488" si="304">ROUND(BB425,0)</f>
        <v>-69</v>
      </c>
    </row>
    <row r="426" spans="22:58" x14ac:dyDescent="0.3">
      <c r="V426" s="29">
        <v>5.2200000000000504</v>
      </c>
      <c r="W426" s="36">
        <f t="shared" si="274"/>
        <v>1659586.9074377548</v>
      </c>
      <c r="X426" s="30">
        <f t="shared" si="273"/>
        <v>3.5218251811136261</v>
      </c>
      <c r="Y426" s="31">
        <f t="shared" si="275"/>
        <v>-70.733876531493493</v>
      </c>
      <c r="Z426" s="31">
        <f t="shared" si="276"/>
        <v>-89.983349441247981</v>
      </c>
      <c r="AA426" s="31">
        <f t="shared" si="277"/>
        <v>34.149471493604317</v>
      </c>
      <c r="AB426" s="31">
        <f t="shared" si="278"/>
        <v>-88.876231374845204</v>
      </c>
      <c r="AC426" s="31">
        <f t="shared" si="279"/>
        <v>0.48600960605556476</v>
      </c>
      <c r="AD426" s="31">
        <f t="shared" si="280"/>
        <v>18.988711029883277</v>
      </c>
      <c r="AE426" s="31">
        <f t="shared" si="281"/>
        <v>-32.576570250719982</v>
      </c>
      <c r="AF426" s="31">
        <f t="shared" si="282"/>
        <v>-159.87086978620988</v>
      </c>
      <c r="AG426" s="31">
        <f t="shared" si="270"/>
        <v>92.110410468749379</v>
      </c>
      <c r="AH426" s="31">
        <f t="shared" si="283"/>
        <v>-159.20809334181232</v>
      </c>
      <c r="AI426" s="31">
        <f t="shared" si="284"/>
        <v>-89.999999372349379</v>
      </c>
      <c r="AJ426" s="31">
        <f t="shared" si="285"/>
        <v>87.148650056191045</v>
      </c>
      <c r="AK426" s="31">
        <f t="shared" si="286"/>
        <v>89.997484118800671</v>
      </c>
      <c r="AL426" s="32">
        <f t="shared" si="287"/>
        <v>-33.605528720128738</v>
      </c>
      <c r="AM426" s="31">
        <f t="shared" si="288"/>
        <v>-88.803596272839442</v>
      </c>
      <c r="AN426" s="31">
        <f t="shared" si="289"/>
        <v>-13.55456153700063</v>
      </c>
      <c r="AO426" s="31">
        <f t="shared" si="290"/>
        <v>-88.80611152638815</v>
      </c>
      <c r="AP426" s="30">
        <f t="shared" si="271"/>
        <v>23.609121289162623</v>
      </c>
      <c r="AQ426" s="30">
        <f t="shared" si="272"/>
        <v>-29.542425094393248</v>
      </c>
      <c r="AR426" s="31">
        <f t="shared" si="291"/>
        <v>-52.064435592951241</v>
      </c>
      <c r="AS426" s="33">
        <f t="shared" si="292"/>
        <v>-248.67698131259803</v>
      </c>
      <c r="AT426" s="31">
        <f t="shared" si="293"/>
        <v>1.1973583905477067E-5</v>
      </c>
      <c r="AU426" s="31">
        <f t="shared" si="294"/>
        <v>9.5135467773266064E-2</v>
      </c>
      <c r="AV426" s="32">
        <f t="shared" si="295"/>
        <v>-1.3304000601913065E-8</v>
      </c>
      <c r="AW426" s="31">
        <f t="shared" si="296"/>
        <v>-3.1711851702097781E-3</v>
      </c>
      <c r="AX426" s="34">
        <f t="shared" si="297"/>
        <v>1.1960279904875154E-5</v>
      </c>
      <c r="AY426" s="35">
        <f t="shared" si="298"/>
        <v>9.196428260305628E-2</v>
      </c>
      <c r="AZ426" s="10">
        <f t="shared" si="299"/>
        <v>-52.064423632671335</v>
      </c>
      <c r="BA426" s="10">
        <f t="shared" si="300"/>
        <v>-248.58501702999499</v>
      </c>
      <c r="BB426" s="10">
        <f t="shared" si="301"/>
        <v>-68.585017029994987</v>
      </c>
      <c r="BC426" s="48"/>
      <c r="BD426" s="46">
        <f t="shared" si="302"/>
        <v>-52</v>
      </c>
      <c r="BE426" s="46">
        <f t="shared" si="303"/>
        <v>-249</v>
      </c>
      <c r="BF426" s="46">
        <f t="shared" si="304"/>
        <v>-69</v>
      </c>
    </row>
    <row r="427" spans="22:58" x14ac:dyDescent="0.3">
      <c r="V427" s="29">
        <v>5.2300000000000502</v>
      </c>
      <c r="W427" s="38">
        <f t="shared" si="274"/>
        <v>1698243.652461943</v>
      </c>
      <c r="X427" s="30">
        <f t="shared" si="273"/>
        <v>3.5218251811136261</v>
      </c>
      <c r="Y427" s="31">
        <f t="shared" si="275"/>
        <v>-70.933876514986011</v>
      </c>
      <c r="Z427" s="31">
        <f t="shared" si="276"/>
        <v>-89.9837284542172</v>
      </c>
      <c r="AA427" s="31">
        <f t="shared" si="277"/>
        <v>34.349396309681602</v>
      </c>
      <c r="AB427" s="31">
        <f t="shared" si="278"/>
        <v>-88.901805134236341</v>
      </c>
      <c r="AC427" s="31">
        <f t="shared" si="279"/>
        <v>0.5076255289660071</v>
      </c>
      <c r="AD427" s="31">
        <f t="shared" si="280"/>
        <v>19.398314536447629</v>
      </c>
      <c r="AE427" s="31">
        <f t="shared" si="281"/>
        <v>-32.555029495224773</v>
      </c>
      <c r="AF427" s="31">
        <f t="shared" si="282"/>
        <v>-159.48721905200591</v>
      </c>
      <c r="AG427" s="31">
        <f t="shared" si="270"/>
        <v>92.110410468749379</v>
      </c>
      <c r="AH427" s="31">
        <f t="shared" si="283"/>
        <v>-159.40809334181233</v>
      </c>
      <c r="AI427" s="31">
        <f t="shared" si="284"/>
        <v>-89.99999938663646</v>
      </c>
      <c r="AJ427" s="31">
        <f t="shared" si="285"/>
        <v>87.348650055814176</v>
      </c>
      <c r="AK427" s="31">
        <f t="shared" si="286"/>
        <v>89.997541387248461</v>
      </c>
      <c r="AL427" s="32">
        <f t="shared" si="287"/>
        <v>-33.805443504400415</v>
      </c>
      <c r="AM427" s="31">
        <f t="shared" si="288"/>
        <v>-88.830822099053677</v>
      </c>
      <c r="AN427" s="31">
        <f t="shared" si="289"/>
        <v>-13.754476321649193</v>
      </c>
      <c r="AO427" s="31">
        <f t="shared" si="290"/>
        <v>-88.833280098441676</v>
      </c>
      <c r="AP427" s="30">
        <f t="shared" si="271"/>
        <v>23.609121289162623</v>
      </c>
      <c r="AQ427" s="30">
        <f t="shared" si="272"/>
        <v>-29.542425094393248</v>
      </c>
      <c r="AR427" s="31">
        <f t="shared" si="291"/>
        <v>-52.242809622104588</v>
      </c>
      <c r="AS427" s="33">
        <f t="shared" si="292"/>
        <v>-248.32049915044757</v>
      </c>
      <c r="AT427" s="31">
        <f t="shared" si="293"/>
        <v>1.2537880715094338E-5</v>
      </c>
      <c r="AU427" s="31">
        <f t="shared" si="294"/>
        <v>9.7351453273307145E-2</v>
      </c>
      <c r="AV427" s="32">
        <f t="shared" si="295"/>
        <v>-1.3930998607029272E-8</v>
      </c>
      <c r="AW427" s="31">
        <f t="shared" si="296"/>
        <v>-3.2450515617441522E-3</v>
      </c>
      <c r="AX427" s="34">
        <f t="shared" si="297"/>
        <v>1.2523949716487309E-5</v>
      </c>
      <c r="AY427" s="35">
        <f t="shared" si="298"/>
        <v>9.4106401711562995E-2</v>
      </c>
      <c r="AZ427" s="10">
        <f t="shared" si="299"/>
        <v>-52.242797098154874</v>
      </c>
      <c r="BA427" s="10">
        <f t="shared" si="300"/>
        <v>-248.226392748736</v>
      </c>
      <c r="BB427" s="10">
        <f t="shared" si="301"/>
        <v>-68.226392748736004</v>
      </c>
      <c r="BC427" s="37"/>
      <c r="BD427" s="46">
        <f t="shared" si="302"/>
        <v>-52</v>
      </c>
      <c r="BE427" s="46">
        <f t="shared" si="303"/>
        <v>-248</v>
      </c>
      <c r="BF427" s="46">
        <f t="shared" si="304"/>
        <v>-68</v>
      </c>
    </row>
    <row r="428" spans="22:58" x14ac:dyDescent="0.3">
      <c r="V428" s="29">
        <v>5.24000000000005</v>
      </c>
      <c r="W428" s="38">
        <f t="shared" si="274"/>
        <v>1737800.8287495789</v>
      </c>
      <c r="X428" s="30">
        <f t="shared" si="273"/>
        <v>3.5218251811136261</v>
      </c>
      <c r="Y428" s="31">
        <f t="shared" si="275"/>
        <v>-71.133876499221486</v>
      </c>
      <c r="Z428" s="31">
        <f t="shared" si="276"/>
        <v>-89.984098839799316</v>
      </c>
      <c r="AA428" s="31">
        <f t="shared" si="277"/>
        <v>34.549324508377794</v>
      </c>
      <c r="AB428" s="31">
        <f t="shared" si="278"/>
        <v>-88.92679718667523</v>
      </c>
      <c r="AC428" s="31">
        <f t="shared" si="279"/>
        <v>0.5301454546049108</v>
      </c>
      <c r="AD428" s="31">
        <f t="shared" si="280"/>
        <v>19.815334656214553</v>
      </c>
      <c r="AE428" s="31">
        <f t="shared" si="281"/>
        <v>-32.532581355125153</v>
      </c>
      <c r="AF428" s="31">
        <f t="shared" si="282"/>
        <v>-159.09556137025999</v>
      </c>
      <c r="AG428" s="31">
        <f t="shared" si="270"/>
        <v>92.110410468749379</v>
      </c>
      <c r="AH428" s="31">
        <f t="shared" si="283"/>
        <v>-159.60809334181232</v>
      </c>
      <c r="AI428" s="31">
        <f t="shared" si="284"/>
        <v>-89.999999400598313</v>
      </c>
      <c r="AJ428" s="31">
        <f t="shared" si="285"/>
        <v>87.548650055454246</v>
      </c>
      <c r="AK428" s="31">
        <f t="shared" si="286"/>
        <v>89.997597352107206</v>
      </c>
      <c r="AL428" s="32">
        <f t="shared" si="287"/>
        <v>-34.005362122450748</v>
      </c>
      <c r="AM428" s="31">
        <f t="shared" si="288"/>
        <v>-88.857428700073271</v>
      </c>
      <c r="AN428" s="31">
        <f t="shared" si="289"/>
        <v>-13.954394940059444</v>
      </c>
      <c r="AO428" s="31">
        <f t="shared" si="290"/>
        <v>-88.859830748564377</v>
      </c>
      <c r="AP428" s="30">
        <f t="shared" si="271"/>
        <v>23.609121289162623</v>
      </c>
      <c r="AQ428" s="30">
        <f t="shared" si="272"/>
        <v>-29.542425094393248</v>
      </c>
      <c r="AR428" s="31">
        <f t="shared" si="291"/>
        <v>-52.420280100415226</v>
      </c>
      <c r="AS428" s="33">
        <f t="shared" si="292"/>
        <v>-247.95539211882436</v>
      </c>
      <c r="AT428" s="31">
        <f t="shared" si="293"/>
        <v>1.3128771934992255E-5</v>
      </c>
      <c r="AU428" s="31">
        <f t="shared" si="294"/>
        <v>9.9619055404939705E-2</v>
      </c>
      <c r="AV428" s="32">
        <f t="shared" si="295"/>
        <v>-1.4587545534470438E-8</v>
      </c>
      <c r="AW428" s="31">
        <f t="shared" si="296"/>
        <v>-3.3206385225551748E-3</v>
      </c>
      <c r="AX428" s="34">
        <f t="shared" si="297"/>
        <v>1.3114184389457784E-5</v>
      </c>
      <c r="AY428" s="35">
        <f t="shared" si="298"/>
        <v>9.6298416882384524E-2</v>
      </c>
      <c r="AZ428" s="10">
        <f t="shared" si="299"/>
        <v>-52.420266986230835</v>
      </c>
      <c r="BA428" s="10">
        <f t="shared" si="300"/>
        <v>-247.85909370194199</v>
      </c>
      <c r="BB428" s="10">
        <f t="shared" si="301"/>
        <v>-67.859093701941987</v>
      </c>
      <c r="BC428" s="37"/>
      <c r="BD428" s="46">
        <f t="shared" si="302"/>
        <v>-52</v>
      </c>
      <c r="BE428" s="46">
        <f t="shared" si="303"/>
        <v>-248</v>
      </c>
      <c r="BF428" s="46">
        <f t="shared" si="304"/>
        <v>-68</v>
      </c>
    </row>
    <row r="429" spans="22:58" x14ac:dyDescent="0.3">
      <c r="V429" s="29">
        <v>5.2500000000000497</v>
      </c>
      <c r="W429" s="36">
        <f t="shared" si="274"/>
        <v>1778279.4100391273</v>
      </c>
      <c r="X429" s="30">
        <f t="shared" si="273"/>
        <v>3.5218251811136261</v>
      </c>
      <c r="Y429" s="31">
        <f t="shared" si="275"/>
        <v>-71.333876484166481</v>
      </c>
      <c r="Z429" s="31">
        <f t="shared" si="276"/>
        <v>-89.984460794377554</v>
      </c>
      <c r="AA429" s="31">
        <f t="shared" si="277"/>
        <v>34.749255937556811</v>
      </c>
      <c r="AB429" s="31">
        <f t="shared" si="278"/>
        <v>-88.95122074521619</v>
      </c>
      <c r="AC429" s="31">
        <f t="shared" si="279"/>
        <v>0.5536022174156715</v>
      </c>
      <c r="AD429" s="31">
        <f t="shared" si="280"/>
        <v>20.239815711853677</v>
      </c>
      <c r="AE429" s="31">
        <f t="shared" si="281"/>
        <v>-32.509193148080371</v>
      </c>
      <c r="AF429" s="31">
        <f t="shared" si="282"/>
        <v>-158.69586582774008</v>
      </c>
      <c r="AG429" s="31">
        <f t="shared" si="270"/>
        <v>92.110410468749379</v>
      </c>
      <c r="AH429" s="31">
        <f t="shared" si="283"/>
        <v>-159.80809334181231</v>
      </c>
      <c r="AI429" s="31">
        <f t="shared" si="284"/>
        <v>-89.999999414242353</v>
      </c>
      <c r="AJ429" s="31">
        <f t="shared" si="285"/>
        <v>87.748650055110517</v>
      </c>
      <c r="AK429" s="31">
        <f t="shared" si="286"/>
        <v>89.997652043050252</v>
      </c>
      <c r="AL429" s="32">
        <f t="shared" si="287"/>
        <v>-34.205284401868539</v>
      </c>
      <c r="AM429" s="31">
        <f t="shared" si="288"/>
        <v>-88.883430137143918</v>
      </c>
      <c r="AN429" s="31">
        <f t="shared" si="289"/>
        <v>-14.154317219820953</v>
      </c>
      <c r="AO429" s="31">
        <f t="shared" si="290"/>
        <v>-88.88577750833602</v>
      </c>
      <c r="AP429" s="30">
        <f t="shared" si="271"/>
        <v>23.609121289162623</v>
      </c>
      <c r="AQ429" s="30">
        <f t="shared" si="272"/>
        <v>-29.542425094393248</v>
      </c>
      <c r="AR429" s="31">
        <f t="shared" si="291"/>
        <v>-52.596814173131946</v>
      </c>
      <c r="AS429" s="33">
        <f t="shared" si="292"/>
        <v>-247.5816433360761</v>
      </c>
      <c r="AT429" s="31">
        <f t="shared" si="293"/>
        <v>1.3747510915383093E-5</v>
      </c>
      <c r="AU429" s="31">
        <f t="shared" si="294"/>
        <v>0.10193947645239781</v>
      </c>
      <c r="AV429" s="32">
        <f t="shared" si="295"/>
        <v>-1.5275035801762356E-8</v>
      </c>
      <c r="AW429" s="31">
        <f t="shared" si="296"/>
        <v>-3.3979861298489194E-3</v>
      </c>
      <c r="AX429" s="34">
        <f t="shared" si="297"/>
        <v>1.373223587958133E-5</v>
      </c>
      <c r="AY429" s="35">
        <f t="shared" si="298"/>
        <v>9.85414903225489E-2</v>
      </c>
      <c r="AZ429" s="10">
        <f t="shared" si="299"/>
        <v>-52.596800440896068</v>
      </c>
      <c r="BA429" s="10">
        <f t="shared" si="300"/>
        <v>-247.48310184575354</v>
      </c>
      <c r="BB429" s="10">
        <f t="shared" si="301"/>
        <v>-67.483101845753538</v>
      </c>
      <c r="BC429" s="48"/>
      <c r="BD429" s="46">
        <f t="shared" si="302"/>
        <v>-53</v>
      </c>
      <c r="BE429" s="46">
        <f t="shared" si="303"/>
        <v>-247</v>
      </c>
      <c r="BF429" s="46">
        <f t="shared" si="304"/>
        <v>-67</v>
      </c>
    </row>
    <row r="430" spans="22:58" x14ac:dyDescent="0.3">
      <c r="V430" s="29">
        <v>5.2600000000000504</v>
      </c>
      <c r="W430" s="38">
        <f t="shared" si="274"/>
        <v>1819700.8586101958</v>
      </c>
      <c r="X430" s="30">
        <f t="shared" si="273"/>
        <v>3.5218251811136261</v>
      </c>
      <c r="Y430" s="31">
        <f t="shared" si="275"/>
        <v>-71.533876469789078</v>
      </c>
      <c r="Z430" s="31">
        <f t="shared" si="276"/>
        <v>-89.984814509864904</v>
      </c>
      <c r="AA430" s="31">
        <f t="shared" si="277"/>
        <v>34.949190451920501</v>
      </c>
      <c r="AB430" s="31">
        <f t="shared" si="278"/>
        <v>-88.975088724029348</v>
      </c>
      <c r="AC430" s="31">
        <f t="shared" si="279"/>
        <v>0.57802942557179582</v>
      </c>
      <c r="AD430" s="31">
        <f t="shared" si="280"/>
        <v>20.671796324207872</v>
      </c>
      <c r="AE430" s="31">
        <f t="shared" si="281"/>
        <v>-32.484831411183151</v>
      </c>
      <c r="AF430" s="31">
        <f t="shared" si="282"/>
        <v>-158.28810690968638</v>
      </c>
      <c r="AG430" s="31">
        <f t="shared" si="270"/>
        <v>92.110410468749379</v>
      </c>
      <c r="AH430" s="31">
        <f t="shared" si="283"/>
        <v>-160.0080933418123</v>
      </c>
      <c r="AI430" s="31">
        <f t="shared" si="284"/>
        <v>-89.99999942757583</v>
      </c>
      <c r="AJ430" s="31">
        <f t="shared" si="285"/>
        <v>87.948650054782277</v>
      </c>
      <c r="AK430" s="31">
        <f t="shared" si="286"/>
        <v>89.997705489075443</v>
      </c>
      <c r="AL430" s="32">
        <f t="shared" si="287"/>
        <v>-34.405210177990369</v>
      </c>
      <c r="AM430" s="31">
        <f t="shared" si="288"/>
        <v>-88.908840153708425</v>
      </c>
      <c r="AN430" s="31">
        <f t="shared" si="289"/>
        <v>-14.354242996271012</v>
      </c>
      <c r="AO430" s="31">
        <f t="shared" si="290"/>
        <v>-88.911134092208812</v>
      </c>
      <c r="AP430" s="30">
        <f t="shared" si="271"/>
        <v>23.609121289162623</v>
      </c>
      <c r="AQ430" s="30">
        <f t="shared" si="272"/>
        <v>-29.542425094393248</v>
      </c>
      <c r="AR430" s="31">
        <f t="shared" si="291"/>
        <v>-52.772378212684785</v>
      </c>
      <c r="AS430" s="33">
        <f t="shared" si="292"/>
        <v>-247.19924100189519</v>
      </c>
      <c r="AT430" s="31">
        <f t="shared" si="293"/>
        <v>1.4395410068892781E-5</v>
      </c>
      <c r="AU430" s="31">
        <f t="shared" si="294"/>
        <v>0.10431394670317129</v>
      </c>
      <c r="AV430" s="32">
        <f t="shared" si="295"/>
        <v>-1.5994925543389547E-8</v>
      </c>
      <c r="AW430" s="31">
        <f t="shared" si="296"/>
        <v>-3.4771353943494811E-3</v>
      </c>
      <c r="AX430" s="34">
        <f t="shared" si="297"/>
        <v>1.4379415143349392E-5</v>
      </c>
      <c r="AY430" s="35">
        <f t="shared" si="298"/>
        <v>0.10083681130882181</v>
      </c>
      <c r="AZ430" s="10">
        <f t="shared" si="299"/>
        <v>-52.772363833269644</v>
      </c>
      <c r="BA430" s="10">
        <f t="shared" si="300"/>
        <v>-247.09840419058636</v>
      </c>
      <c r="BB430" s="10">
        <f t="shared" si="301"/>
        <v>-67.098404190586365</v>
      </c>
      <c r="BC430" s="37"/>
      <c r="BD430" s="46">
        <f t="shared" si="302"/>
        <v>-53</v>
      </c>
      <c r="BE430" s="46">
        <f t="shared" si="303"/>
        <v>-247</v>
      </c>
      <c r="BF430" s="46">
        <f t="shared" si="304"/>
        <v>-67</v>
      </c>
    </row>
    <row r="431" spans="22:58" x14ac:dyDescent="0.3">
      <c r="V431" s="29">
        <v>5.2700000000000502</v>
      </c>
      <c r="W431" s="38">
        <f t="shared" si="274"/>
        <v>1862087.1366630846</v>
      </c>
      <c r="X431" s="30">
        <f t="shared" si="273"/>
        <v>3.5218251811136261</v>
      </c>
      <c r="Y431" s="31">
        <f t="shared" si="275"/>
        <v>-71.733876456058766</v>
      </c>
      <c r="Z431" s="31">
        <f t="shared" si="276"/>
        <v>-89.98516017380588</v>
      </c>
      <c r="AA431" s="31">
        <f t="shared" si="277"/>
        <v>35.14912791270153</v>
      </c>
      <c r="AB431" s="31">
        <f t="shared" si="278"/>
        <v>-88.998413745078636</v>
      </c>
      <c r="AC431" s="31">
        <f t="shared" si="279"/>
        <v>0.60346144366505805</v>
      </c>
      <c r="AD431" s="31">
        <f t="shared" si="280"/>
        <v>21.111309034704394</v>
      </c>
      <c r="AE431" s="31">
        <f t="shared" si="281"/>
        <v>-32.459461918578548</v>
      </c>
      <c r="AF431" s="31">
        <f t="shared" si="282"/>
        <v>-157.87226488418014</v>
      </c>
      <c r="AG431" s="31">
        <f t="shared" si="270"/>
        <v>92.110410468749379</v>
      </c>
      <c r="AH431" s="31">
        <f t="shared" si="283"/>
        <v>-160.20809334181229</v>
      </c>
      <c r="AI431" s="31">
        <f t="shared" si="284"/>
        <v>-89.999999440605791</v>
      </c>
      <c r="AJ431" s="31">
        <f t="shared" si="285"/>
        <v>88.148650054468789</v>
      </c>
      <c r="AK431" s="31">
        <f t="shared" si="286"/>
        <v>89.997757718520589</v>
      </c>
      <c r="AL431" s="32">
        <f t="shared" si="287"/>
        <v>-34.605139293552796</v>
      </c>
      <c r="AM431" s="31">
        <f t="shared" si="288"/>
        <v>-88.933672182489445</v>
      </c>
      <c r="AN431" s="31">
        <f t="shared" si="289"/>
        <v>-14.554172112146915</v>
      </c>
      <c r="AO431" s="31">
        <f t="shared" si="290"/>
        <v>-88.935913904574647</v>
      </c>
      <c r="AP431" s="30">
        <f t="shared" si="271"/>
        <v>23.609121289162623</v>
      </c>
      <c r="AQ431" s="30">
        <f t="shared" si="272"/>
        <v>-29.542425094393248</v>
      </c>
      <c r="AR431" s="31">
        <f t="shared" si="291"/>
        <v>-52.946937835956092</v>
      </c>
      <c r="AS431" s="33">
        <f t="shared" si="292"/>
        <v>-246.80817878875479</v>
      </c>
      <c r="AT431" s="31">
        <f t="shared" si="293"/>
        <v>1.5073843667041567E-5</v>
      </c>
      <c r="AU431" s="31">
        <f t="shared" si="294"/>
        <v>0.10674372510017303</v>
      </c>
      <c r="AV431" s="32">
        <f t="shared" si="295"/>
        <v>-1.6748744182724976E-8</v>
      </c>
      <c r="AW431" s="31">
        <f t="shared" si="296"/>
        <v>-3.5581282820433347E-3</v>
      </c>
      <c r="AX431" s="34">
        <f t="shared" si="297"/>
        <v>1.5057094922858843E-5</v>
      </c>
      <c r="AY431" s="35">
        <f t="shared" si="298"/>
        <v>0.10318559681812969</v>
      </c>
      <c r="AZ431" s="10">
        <f t="shared" si="299"/>
        <v>-52.946922778861172</v>
      </c>
      <c r="BA431" s="10">
        <f t="shared" si="300"/>
        <v>-246.70499319193667</v>
      </c>
      <c r="BB431" s="10">
        <f t="shared" si="301"/>
        <v>-66.704993191936666</v>
      </c>
      <c r="BC431" s="37"/>
      <c r="BD431" s="46">
        <f t="shared" si="302"/>
        <v>-53</v>
      </c>
      <c r="BE431" s="46">
        <f t="shared" si="303"/>
        <v>-247</v>
      </c>
      <c r="BF431" s="46">
        <f t="shared" si="304"/>
        <v>-67</v>
      </c>
    </row>
    <row r="432" spans="22:58" x14ac:dyDescent="0.3">
      <c r="V432" s="29">
        <v>5.28000000000005</v>
      </c>
      <c r="W432" s="36">
        <f t="shared" si="274"/>
        <v>1905460.7179634692</v>
      </c>
      <c r="X432" s="30">
        <f t="shared" si="273"/>
        <v>3.5218251811136261</v>
      </c>
      <c r="Y432" s="31">
        <f t="shared" si="275"/>
        <v>-71.933876442946399</v>
      </c>
      <c r="Z432" s="31">
        <f t="shared" si="276"/>
        <v>-89.985497969476015</v>
      </c>
      <c r="AA432" s="31">
        <f t="shared" si="277"/>
        <v>35.349068187370378</v>
      </c>
      <c r="AB432" s="31">
        <f t="shared" si="278"/>
        <v>-89.021208144656114</v>
      </c>
      <c r="AC432" s="31">
        <f t="shared" si="279"/>
        <v>0.62993337177798336</v>
      </c>
      <c r="AD432" s="31">
        <f t="shared" si="280"/>
        <v>21.558379921537153</v>
      </c>
      <c r="AE432" s="31">
        <f t="shared" si="281"/>
        <v>-32.433049702684414</v>
      </c>
      <c r="AF432" s="31">
        <f t="shared" si="282"/>
        <v>-157.44832619259498</v>
      </c>
      <c r="AG432" s="31">
        <f t="shared" si="270"/>
        <v>92.110410468749379</v>
      </c>
      <c r="AH432" s="31">
        <f t="shared" si="283"/>
        <v>-160.40809334181233</v>
      </c>
      <c r="AI432" s="31">
        <f t="shared" si="284"/>
        <v>-89.999999453339157</v>
      </c>
      <c r="AJ432" s="31">
        <f t="shared" si="285"/>
        <v>88.34865005416944</v>
      </c>
      <c r="AK432" s="31">
        <f t="shared" si="286"/>
        <v>89.997808759078396</v>
      </c>
      <c r="AL432" s="32">
        <f t="shared" si="287"/>
        <v>-34.805071598360414</v>
      </c>
      <c r="AM432" s="31">
        <f t="shared" si="288"/>
        <v>-88.957939352421093</v>
      </c>
      <c r="AN432" s="31">
        <f t="shared" si="289"/>
        <v>-14.754104417253927</v>
      </c>
      <c r="AO432" s="31">
        <f t="shared" si="290"/>
        <v>-88.960130046681854</v>
      </c>
      <c r="AP432" s="30">
        <f t="shared" si="271"/>
        <v>23.609121289162623</v>
      </c>
      <c r="AQ432" s="30">
        <f t="shared" si="272"/>
        <v>-29.542425094393248</v>
      </c>
      <c r="AR432" s="31">
        <f t="shared" si="291"/>
        <v>-53.120457925168964</v>
      </c>
      <c r="AS432" s="33">
        <f t="shared" si="292"/>
        <v>-246.40845623927683</v>
      </c>
      <c r="AT432" s="31">
        <f t="shared" si="293"/>
        <v>1.5784250742794065E-5</v>
      </c>
      <c r="AU432" s="31">
        <f t="shared" si="294"/>
        <v>0.10923009990909333</v>
      </c>
      <c r="AV432" s="32">
        <f t="shared" si="295"/>
        <v>-1.7538088646065308E-8</v>
      </c>
      <c r="AW432" s="31">
        <f t="shared" si="296"/>
        <v>-3.641007736430316E-3</v>
      </c>
      <c r="AX432" s="34">
        <f t="shared" si="297"/>
        <v>1.5766712654147999E-5</v>
      </c>
      <c r="AY432" s="35">
        <f t="shared" si="298"/>
        <v>0.105589092172663</v>
      </c>
      <c r="AZ432" s="10">
        <f t="shared" si="299"/>
        <v>-53.120442158456306</v>
      </c>
      <c r="BA432" s="10">
        <f t="shared" si="300"/>
        <v>-246.30286714710417</v>
      </c>
      <c r="BB432" s="10">
        <f t="shared" si="301"/>
        <v>-66.302867147104166</v>
      </c>
      <c r="BC432" s="48"/>
      <c r="BD432" s="46">
        <f t="shared" si="302"/>
        <v>-53</v>
      </c>
      <c r="BE432" s="46">
        <f t="shared" si="303"/>
        <v>-246</v>
      </c>
      <c r="BF432" s="46">
        <f t="shared" si="304"/>
        <v>-66</v>
      </c>
    </row>
    <row r="433" spans="22:58" x14ac:dyDescent="0.3">
      <c r="V433" s="29">
        <v>5.2900000000000498</v>
      </c>
      <c r="W433" s="38">
        <f t="shared" si="274"/>
        <v>1949844.5997582723</v>
      </c>
      <c r="X433" s="30">
        <f t="shared" si="273"/>
        <v>3.5218251811136261</v>
      </c>
      <c r="Y433" s="31">
        <f t="shared" si="275"/>
        <v>-72.133876430424209</v>
      </c>
      <c r="Z433" s="31">
        <f t="shared" si="276"/>
        <v>-89.985828075978901</v>
      </c>
      <c r="AA433" s="31">
        <f t="shared" si="277"/>
        <v>35.549011149355188</v>
      </c>
      <c r="AB433" s="31">
        <f t="shared" si="278"/>
        <v>-89.043483979775445</v>
      </c>
      <c r="AC433" s="31">
        <f t="shared" si="279"/>
        <v>0.65748102074119585</v>
      </c>
      <c r="AD433" s="31">
        <f t="shared" si="280"/>
        <v>22.013028210949695</v>
      </c>
      <c r="AE433" s="31">
        <f t="shared" si="281"/>
        <v>-32.4055590792142</v>
      </c>
      <c r="AF433" s="31">
        <f t="shared" si="282"/>
        <v>-157.01628384480466</v>
      </c>
      <c r="AG433" s="31">
        <f t="shared" si="270"/>
        <v>92.110410468749379</v>
      </c>
      <c r="AH433" s="31">
        <f t="shared" si="283"/>
        <v>-160.60809334181232</v>
      </c>
      <c r="AI433" s="31">
        <f t="shared" si="284"/>
        <v>-89.999999465782693</v>
      </c>
      <c r="AJ433" s="31">
        <f t="shared" si="285"/>
        <v>88.548650053883534</v>
      </c>
      <c r="AK433" s="31">
        <f t="shared" si="286"/>
        <v>89.997858637811291</v>
      </c>
      <c r="AL433" s="32">
        <f t="shared" si="287"/>
        <v>-35.005006948968536</v>
      </c>
      <c r="AM433" s="31">
        <f t="shared" si="288"/>
        <v>-88.98165449543221</v>
      </c>
      <c r="AN433" s="31">
        <f t="shared" si="289"/>
        <v>-14.954039768147943</v>
      </c>
      <c r="AO433" s="31">
        <f t="shared" si="290"/>
        <v>-88.983795323403612</v>
      </c>
      <c r="AP433" s="30">
        <f t="shared" si="271"/>
        <v>23.609121289162623</v>
      </c>
      <c r="AQ433" s="30">
        <f t="shared" si="272"/>
        <v>-29.542425094393248</v>
      </c>
      <c r="AR433" s="31">
        <f t="shared" si="291"/>
        <v>-53.292902652592772</v>
      </c>
      <c r="AS433" s="33">
        <f t="shared" si="292"/>
        <v>-246.00007916820829</v>
      </c>
      <c r="AT433" s="31">
        <f t="shared" si="293"/>
        <v>1.6528138145465734E-5</v>
      </c>
      <c r="AU433" s="31">
        <f t="shared" si="294"/>
        <v>0.11177438940128738</v>
      </c>
      <c r="AV433" s="32">
        <f t="shared" si="295"/>
        <v>-1.83646330059057E-8</v>
      </c>
      <c r="AW433" s="31">
        <f t="shared" si="296"/>
        <v>-3.7258177012927875E-3</v>
      </c>
      <c r="AX433" s="34">
        <f t="shared" si="297"/>
        <v>1.6509773512459827E-5</v>
      </c>
      <c r="AY433" s="35">
        <f t="shared" si="298"/>
        <v>0.10804857169999459</v>
      </c>
      <c r="AZ433" s="10">
        <f t="shared" si="299"/>
        <v>-53.292886142819263</v>
      </c>
      <c r="BA433" s="10">
        <f t="shared" si="300"/>
        <v>-245.89203059650831</v>
      </c>
      <c r="BB433" s="10">
        <f t="shared" si="301"/>
        <v>-65.892030596508306</v>
      </c>
      <c r="BC433" s="37"/>
      <c r="BD433" s="46">
        <f t="shared" si="302"/>
        <v>-53</v>
      </c>
      <c r="BE433" s="46">
        <f t="shared" si="303"/>
        <v>-246</v>
      </c>
      <c r="BF433" s="46">
        <f t="shared" si="304"/>
        <v>-66</v>
      </c>
    </row>
    <row r="434" spans="22:58" x14ac:dyDescent="0.3">
      <c r="V434" s="29">
        <v>5.3000000000000496</v>
      </c>
      <c r="W434" s="38">
        <f t="shared" si="274"/>
        <v>1995262.3149691082</v>
      </c>
      <c r="X434" s="30">
        <f t="shared" si="273"/>
        <v>3.5218251811136261</v>
      </c>
      <c r="Y434" s="31">
        <f t="shared" si="275"/>
        <v>-72.333876418465579</v>
      </c>
      <c r="Z434" s="31">
        <f t="shared" si="276"/>
        <v>-89.98615066834131</v>
      </c>
      <c r="AA434" s="31">
        <f t="shared" si="277"/>
        <v>35.748956677774231</v>
      </c>
      <c r="AB434" s="31">
        <f t="shared" si="278"/>
        <v>-89.065253034426945</v>
      </c>
      <c r="AC434" s="31">
        <f t="shared" si="279"/>
        <v>0.6861408833830076</v>
      </c>
      <c r="AD434" s="31">
        <f t="shared" si="280"/>
        <v>22.47526588511159</v>
      </c>
      <c r="AE434" s="31">
        <f t="shared" si="281"/>
        <v>-32.376953676194717</v>
      </c>
      <c r="AF434" s="31">
        <f t="shared" si="282"/>
        <v>-156.57613781765667</v>
      </c>
      <c r="AG434" s="31">
        <f t="shared" si="270"/>
        <v>92.110410468749379</v>
      </c>
      <c r="AH434" s="31">
        <f t="shared" si="283"/>
        <v>-160.80809334181228</v>
      </c>
      <c r="AI434" s="31">
        <f t="shared" si="284"/>
        <v>-89.99999947794295</v>
      </c>
      <c r="AJ434" s="31">
        <f t="shared" si="285"/>
        <v>88.748650053610504</v>
      </c>
      <c r="AK434" s="31">
        <f t="shared" si="286"/>
        <v>89.997907381165589</v>
      </c>
      <c r="AL434" s="32">
        <f t="shared" si="287"/>
        <v>-35.204945208380202</v>
      </c>
      <c r="AM434" s="31">
        <f t="shared" si="288"/>
        <v>-89.004830153084015</v>
      </c>
      <c r="AN434" s="31">
        <f t="shared" si="289"/>
        <v>-15.153978027832601</v>
      </c>
      <c r="AO434" s="31">
        <f t="shared" si="290"/>
        <v>-89.006922249861375</v>
      </c>
      <c r="AP434" s="30">
        <f t="shared" si="271"/>
        <v>23.609121289162623</v>
      </c>
      <c r="AQ434" s="30">
        <f t="shared" si="272"/>
        <v>-29.542425094393248</v>
      </c>
      <c r="AR434" s="31">
        <f t="shared" si="291"/>
        <v>-53.464235509257946</v>
      </c>
      <c r="AS434" s="33">
        <f t="shared" si="292"/>
        <v>-245.58306006751803</v>
      </c>
      <c r="AT434" s="31">
        <f t="shared" si="293"/>
        <v>1.7307083747985064E-5</v>
      </c>
      <c r="AU434" s="31">
        <f t="shared" si="294"/>
        <v>0.11437794255256141</v>
      </c>
      <c r="AV434" s="32">
        <f t="shared" si="295"/>
        <v>-1.9230130409594854E-8</v>
      </c>
      <c r="AW434" s="31">
        <f t="shared" si="296"/>
        <v>-3.812603143995221E-3</v>
      </c>
      <c r="AX434" s="34">
        <f t="shared" si="297"/>
        <v>1.7287853617575468E-5</v>
      </c>
      <c r="AY434" s="35">
        <f t="shared" si="298"/>
        <v>0.11056533940856619</v>
      </c>
      <c r="AZ434" s="10">
        <f t="shared" si="299"/>
        <v>-53.46421822140433</v>
      </c>
      <c r="BA434" s="10">
        <f t="shared" si="300"/>
        <v>-245.47249472810947</v>
      </c>
      <c r="BB434" s="10">
        <f t="shared" si="301"/>
        <v>-65.472494728109467</v>
      </c>
      <c r="BC434" s="37"/>
      <c r="BD434" s="46">
        <f t="shared" si="302"/>
        <v>-53</v>
      </c>
      <c r="BE434" s="46">
        <f t="shared" si="303"/>
        <v>-245</v>
      </c>
      <c r="BF434" s="46">
        <f t="shared" si="304"/>
        <v>-65</v>
      </c>
    </row>
    <row r="435" spans="22:58" x14ac:dyDescent="0.3">
      <c r="V435" s="29">
        <v>5.3100000000000502</v>
      </c>
      <c r="W435" s="36">
        <f t="shared" si="274"/>
        <v>2041737.9446697666</v>
      </c>
      <c r="X435" s="30">
        <f t="shared" si="273"/>
        <v>3.5218251811136261</v>
      </c>
      <c r="Y435" s="31">
        <f t="shared" si="275"/>
        <v>-72.533876407045199</v>
      </c>
      <c r="Z435" s="31">
        <f t="shared" si="276"/>
        <v>-89.986465917605912</v>
      </c>
      <c r="AA435" s="31">
        <f t="shared" si="277"/>
        <v>35.948904657180513</v>
      </c>
      <c r="AB435" s="31">
        <f t="shared" si="278"/>
        <v>-89.086526825697234</v>
      </c>
      <c r="AC435" s="31">
        <f t="shared" si="279"/>
        <v>0.71595010158798489</v>
      </c>
      <c r="AD435" s="31">
        <f t="shared" si="280"/>
        <v>22.945097288244877</v>
      </c>
      <c r="AE435" s="31">
        <f t="shared" si="281"/>
        <v>-32.347196467163073</v>
      </c>
      <c r="AF435" s="31">
        <f t="shared" si="282"/>
        <v>-156.12789545505825</v>
      </c>
      <c r="AG435" s="31">
        <f t="shared" si="270"/>
        <v>92.110410468749379</v>
      </c>
      <c r="AH435" s="31">
        <f t="shared" si="283"/>
        <v>-161.00809334181233</v>
      </c>
      <c r="AI435" s="31">
        <f t="shared" si="284"/>
        <v>-89.999999489826422</v>
      </c>
      <c r="AJ435" s="31">
        <f t="shared" si="285"/>
        <v>88.94865005334978</v>
      </c>
      <c r="AK435" s="31">
        <f t="shared" si="286"/>
        <v>89.997955014985706</v>
      </c>
      <c r="AL435" s="32">
        <f t="shared" si="287"/>
        <v>-35.404886245756742</v>
      </c>
      <c r="AM435" s="31">
        <f t="shared" si="288"/>
        <v>-89.027478583064777</v>
      </c>
      <c r="AN435" s="31">
        <f t="shared" si="289"/>
        <v>-15.35391906546991</v>
      </c>
      <c r="AO435" s="31">
        <f t="shared" si="290"/>
        <v>-89.029523057905493</v>
      </c>
      <c r="AP435" s="30">
        <f t="shared" si="271"/>
        <v>23.609121289162623</v>
      </c>
      <c r="AQ435" s="30">
        <f t="shared" si="272"/>
        <v>-29.542425094393248</v>
      </c>
      <c r="AR435" s="31">
        <f t="shared" si="291"/>
        <v>-53.634419337863605</v>
      </c>
      <c r="AS435" s="33">
        <f t="shared" si="292"/>
        <v>-245.15741851296374</v>
      </c>
      <c r="AT435" s="31">
        <f t="shared" si="293"/>
        <v>1.8122739773723684E-5</v>
      </c>
      <c r="AU435" s="31">
        <f t="shared" si="294"/>
        <v>0.11704213975822673</v>
      </c>
      <c r="AV435" s="32">
        <f t="shared" si="295"/>
        <v>-2.0136418865299927E-8</v>
      </c>
      <c r="AW435" s="31">
        <f t="shared" si="296"/>
        <v>-3.9014100793265047E-3</v>
      </c>
      <c r="AX435" s="34">
        <f t="shared" si="297"/>
        <v>1.8102603354858385E-5</v>
      </c>
      <c r="AY435" s="35">
        <f t="shared" si="298"/>
        <v>0.11314072967890024</v>
      </c>
      <c r="AZ435" s="10">
        <f t="shared" si="299"/>
        <v>-53.634401235260249</v>
      </c>
      <c r="BA435" s="10">
        <f t="shared" si="300"/>
        <v>-245.04427778328485</v>
      </c>
      <c r="BB435" s="10">
        <f t="shared" si="301"/>
        <v>-65.044277783284855</v>
      </c>
      <c r="BC435" s="48"/>
      <c r="BD435" s="46">
        <f t="shared" si="302"/>
        <v>-54</v>
      </c>
      <c r="BE435" s="46">
        <f t="shared" si="303"/>
        <v>-245</v>
      </c>
      <c r="BF435" s="46">
        <f t="shared" si="304"/>
        <v>-65</v>
      </c>
    </row>
    <row r="436" spans="22:58" x14ac:dyDescent="0.3">
      <c r="V436" s="29">
        <v>5.32000000000005</v>
      </c>
      <c r="W436" s="38">
        <f t="shared" si="274"/>
        <v>2089296.1308542823</v>
      </c>
      <c r="X436" s="30">
        <f t="shared" si="273"/>
        <v>3.5218251811136261</v>
      </c>
      <c r="Y436" s="31">
        <f t="shared" si="275"/>
        <v>-72.733876396138811</v>
      </c>
      <c r="Z436" s="31">
        <f t="shared" si="276"/>
        <v>-89.986773990921932</v>
      </c>
      <c r="AA436" s="31">
        <f t="shared" si="277"/>
        <v>36.148854977317498</v>
      </c>
      <c r="AB436" s="31">
        <f t="shared" si="278"/>
        <v>-89.107316609755799</v>
      </c>
      <c r="AC436" s="31">
        <f t="shared" si="279"/>
        <v>0.74694642899324415</v>
      </c>
      <c r="AD436" s="31">
        <f t="shared" si="280"/>
        <v>23.422518732823978</v>
      </c>
      <c r="AE436" s="31">
        <f t="shared" si="281"/>
        <v>-32.316249808714439</v>
      </c>
      <c r="AF436" s="31">
        <f t="shared" si="282"/>
        <v>-155.67157186785374</v>
      </c>
      <c r="AG436" s="31">
        <f t="shared" si="270"/>
        <v>92.110410468749379</v>
      </c>
      <c r="AH436" s="31">
        <f t="shared" si="283"/>
        <v>-161.20809334181232</v>
      </c>
      <c r="AI436" s="31">
        <f t="shared" si="284"/>
        <v>-89.99999950143939</v>
      </c>
      <c r="AJ436" s="31">
        <f t="shared" si="285"/>
        <v>89.148650053100766</v>
      </c>
      <c r="AK436" s="31">
        <f t="shared" si="286"/>
        <v>89.998001564527698</v>
      </c>
      <c r="AL436" s="32">
        <f t="shared" si="287"/>
        <v>-35.604829936141179</v>
      </c>
      <c r="AM436" s="31">
        <f t="shared" si="288"/>
        <v>-89.049611765544356</v>
      </c>
      <c r="AN436" s="31">
        <f t="shared" si="289"/>
        <v>-15.553862756103349</v>
      </c>
      <c r="AO436" s="31">
        <f t="shared" si="290"/>
        <v>-89.051609702456048</v>
      </c>
      <c r="AP436" s="30">
        <f t="shared" si="271"/>
        <v>23.609121289162623</v>
      </c>
      <c r="AQ436" s="30">
        <f t="shared" si="272"/>
        <v>-29.542425094393248</v>
      </c>
      <c r="AR436" s="31">
        <f t="shared" si="291"/>
        <v>-53.80341637004841</v>
      </c>
      <c r="AS436" s="33">
        <f t="shared" si="292"/>
        <v>-244.72318157030981</v>
      </c>
      <c r="AT436" s="31">
        <f t="shared" si="293"/>
        <v>1.897683632003953E-5</v>
      </c>
      <c r="AU436" s="31">
        <f t="shared" si="294"/>
        <v>0.11976839356479624</v>
      </c>
      <c r="AV436" s="32">
        <f t="shared" si="295"/>
        <v>-2.1085419313351717E-8</v>
      </c>
      <c r="AW436" s="31">
        <f t="shared" si="296"/>
        <v>-3.9922855938975214E-3</v>
      </c>
      <c r="AX436" s="34">
        <f t="shared" si="297"/>
        <v>1.8955750900726178E-5</v>
      </c>
      <c r="AY436" s="35">
        <f t="shared" si="298"/>
        <v>0.11577610797089871</v>
      </c>
      <c r="AZ436" s="10">
        <f t="shared" si="299"/>
        <v>-53.803397414297507</v>
      </c>
      <c r="BA436" s="10">
        <f t="shared" si="300"/>
        <v>-244.6074054623389</v>
      </c>
      <c r="BB436" s="10">
        <f t="shared" si="301"/>
        <v>-64.607405462338903</v>
      </c>
      <c r="BC436" s="37"/>
      <c r="BD436" s="46">
        <f t="shared" si="302"/>
        <v>-54</v>
      </c>
      <c r="BE436" s="46">
        <f t="shared" si="303"/>
        <v>-245</v>
      </c>
      <c r="BF436" s="46">
        <f t="shared" si="304"/>
        <v>-65</v>
      </c>
    </row>
    <row r="437" spans="22:58" x14ac:dyDescent="0.3">
      <c r="V437" s="29">
        <v>5.3300000000000498</v>
      </c>
      <c r="W437" s="38">
        <f t="shared" si="274"/>
        <v>2137962.0895024803</v>
      </c>
      <c r="X437" s="30">
        <f t="shared" si="273"/>
        <v>3.5218251811136261</v>
      </c>
      <c r="Y437" s="31">
        <f t="shared" si="275"/>
        <v>-72.933876385723295</v>
      </c>
      <c r="Z437" s="31">
        <f t="shared" si="276"/>
        <v>-89.98707505163388</v>
      </c>
      <c r="AA437" s="31">
        <f t="shared" si="277"/>
        <v>36.348807532886134</v>
      </c>
      <c r="AB437" s="31">
        <f t="shared" si="278"/>
        <v>-89.127633387711242</v>
      </c>
      <c r="AC437" s="31">
        <f t="shared" si="279"/>
        <v>0.77916818916633945</v>
      </c>
      <c r="AD437" s="31">
        <f t="shared" si="280"/>
        <v>23.90751810784263</v>
      </c>
      <c r="AE437" s="31">
        <f t="shared" si="281"/>
        <v>-32.284075482557192</v>
      </c>
      <c r="AF437" s="31">
        <f t="shared" si="282"/>
        <v>-155.20719033150249</v>
      </c>
      <c r="AG437" s="31">
        <f t="shared" si="270"/>
        <v>92.110410468749379</v>
      </c>
      <c r="AH437" s="31">
        <f t="shared" si="283"/>
        <v>-161.4080933418123</v>
      </c>
      <c r="AI437" s="31">
        <f t="shared" si="284"/>
        <v>-89.999999512788023</v>
      </c>
      <c r="AJ437" s="31">
        <f t="shared" si="285"/>
        <v>89.348650052862979</v>
      </c>
      <c r="AK437" s="31">
        <f t="shared" si="286"/>
        <v>89.99804705447275</v>
      </c>
      <c r="AL437" s="32">
        <f t="shared" si="287"/>
        <v>-35.804776160194244</v>
      </c>
      <c r="AM437" s="31">
        <f t="shared" si="288"/>
        <v>-89.071241409391263</v>
      </c>
      <c r="AN437" s="31">
        <f t="shared" si="289"/>
        <v>-15.75380898039419</v>
      </c>
      <c r="AO437" s="31">
        <f t="shared" si="290"/>
        <v>-89.073193867706536</v>
      </c>
      <c r="AP437" s="30">
        <f t="shared" si="271"/>
        <v>23.609121289162623</v>
      </c>
      <c r="AQ437" s="30">
        <f t="shared" si="272"/>
        <v>-29.542425094393248</v>
      </c>
      <c r="AR437" s="31">
        <f t="shared" si="291"/>
        <v>-53.971188268182004</v>
      </c>
      <c r="AS437" s="33">
        <f t="shared" si="292"/>
        <v>-244.28038419920904</v>
      </c>
      <c r="AT437" s="31">
        <f t="shared" si="293"/>
        <v>1.9871185014886773E-5</v>
      </c>
      <c r="AU437" s="31">
        <f t="shared" si="294"/>
        <v>0.12255814941871705</v>
      </c>
      <c r="AV437" s="32">
        <f t="shared" si="295"/>
        <v>-2.207914526951951E-8</v>
      </c>
      <c r="AW437" s="31">
        <f t="shared" si="296"/>
        <v>-4.0852778711071534E-3</v>
      </c>
      <c r="AX437" s="34">
        <f t="shared" si="297"/>
        <v>1.9849105869617254E-5</v>
      </c>
      <c r="AY437" s="35">
        <f t="shared" si="298"/>
        <v>0.1184728715476099</v>
      </c>
      <c r="AZ437" s="10">
        <f t="shared" si="299"/>
        <v>-53.971168419076136</v>
      </c>
      <c r="BA437" s="10">
        <f t="shared" si="300"/>
        <v>-244.16191132766141</v>
      </c>
      <c r="BB437" s="10">
        <f t="shared" si="301"/>
        <v>-64.161911327661414</v>
      </c>
      <c r="BC437" s="37"/>
      <c r="BD437" s="46">
        <f t="shared" si="302"/>
        <v>-54</v>
      </c>
      <c r="BE437" s="46">
        <f t="shared" si="303"/>
        <v>-244</v>
      </c>
      <c r="BF437" s="46">
        <f t="shared" si="304"/>
        <v>-64</v>
      </c>
    </row>
    <row r="438" spans="22:58" x14ac:dyDescent="0.3">
      <c r="V438" s="29">
        <v>5.3400000000000496</v>
      </c>
      <c r="W438" s="36">
        <f t="shared" si="274"/>
        <v>2187761.6239498062</v>
      </c>
      <c r="X438" s="30">
        <f t="shared" si="273"/>
        <v>3.5218251811136261</v>
      </c>
      <c r="Y438" s="31">
        <f t="shared" si="275"/>
        <v>-73.133876375776566</v>
      </c>
      <c r="Z438" s="31">
        <f t="shared" si="276"/>
        <v>-89.987369259368052</v>
      </c>
      <c r="AA438" s="31">
        <f t="shared" si="277"/>
        <v>36.548762223322079</v>
      </c>
      <c r="AB438" s="31">
        <f t="shared" si="278"/>
        <v>-89.147487911339823</v>
      </c>
      <c r="AC438" s="31">
        <f t="shared" si="279"/>
        <v>0.81265422912650753</v>
      </c>
      <c r="AD438" s="31">
        <f t="shared" si="280"/>
        <v>24.400074491305563</v>
      </c>
      <c r="AE438" s="31">
        <f t="shared" si="281"/>
        <v>-32.250634742214352</v>
      </c>
      <c r="AF438" s="31">
        <f t="shared" si="282"/>
        <v>-154.73478267940231</v>
      </c>
      <c r="AG438" s="31">
        <f t="shared" si="270"/>
        <v>92.110410468749379</v>
      </c>
      <c r="AH438" s="31">
        <f t="shared" si="283"/>
        <v>-161.60809334181232</v>
      </c>
      <c r="AI438" s="31">
        <f t="shared" si="284"/>
        <v>-89.999999523878316</v>
      </c>
      <c r="AJ438" s="31">
        <f t="shared" si="285"/>
        <v>89.548650052635878</v>
      </c>
      <c r="AK438" s="31">
        <f t="shared" si="286"/>
        <v>89.998091508940249</v>
      </c>
      <c r="AL438" s="32">
        <f t="shared" si="287"/>
        <v>-36.004724803942011</v>
      </c>
      <c r="AM438" s="31">
        <f t="shared" si="288"/>
        <v>-89.092378958254841</v>
      </c>
      <c r="AN438" s="31">
        <f t="shared" si="289"/>
        <v>-15.953757624369075</v>
      </c>
      <c r="AO438" s="31">
        <f t="shared" si="290"/>
        <v>-89.094286973192908</v>
      </c>
      <c r="AP438" s="30">
        <f t="shared" si="271"/>
        <v>23.609121289162623</v>
      </c>
      <c r="AQ438" s="30">
        <f t="shared" si="272"/>
        <v>-29.542425094393248</v>
      </c>
      <c r="AR438" s="31">
        <f t="shared" si="291"/>
        <v>-54.137696171814056</v>
      </c>
      <c r="AS438" s="33">
        <f t="shared" si="292"/>
        <v>-243.82906965259522</v>
      </c>
      <c r="AT438" s="31">
        <f t="shared" si="293"/>
        <v>2.080768287013688E-5</v>
      </c>
      <c r="AU438" s="31">
        <f t="shared" si="294"/>
        <v>0.12541288643252863</v>
      </c>
      <c r="AV438" s="32">
        <f t="shared" si="295"/>
        <v>-2.3119702825011214E-8</v>
      </c>
      <c r="AW438" s="31">
        <f t="shared" si="296"/>
        <v>-4.1804362166897131E-3</v>
      </c>
      <c r="AX438" s="34">
        <f t="shared" si="297"/>
        <v>2.078456316731187E-5</v>
      </c>
      <c r="AY438" s="35">
        <f t="shared" si="298"/>
        <v>0.12123245021583891</v>
      </c>
      <c r="AZ438" s="10">
        <f t="shared" si="299"/>
        <v>-54.137675387250887</v>
      </c>
      <c r="BA438" s="10">
        <f t="shared" si="300"/>
        <v>-243.70783720237938</v>
      </c>
      <c r="BB438" s="10">
        <f t="shared" si="301"/>
        <v>-63.70783720237938</v>
      </c>
      <c r="BC438" s="48"/>
      <c r="BD438" s="46">
        <f t="shared" si="302"/>
        <v>-54</v>
      </c>
      <c r="BE438" s="46">
        <f t="shared" si="303"/>
        <v>-244</v>
      </c>
      <c r="BF438" s="46">
        <f t="shared" si="304"/>
        <v>-64</v>
      </c>
    </row>
    <row r="439" spans="22:58" x14ac:dyDescent="0.3">
      <c r="V439" s="29">
        <v>5.3500000000000503</v>
      </c>
      <c r="W439" s="38">
        <f t="shared" si="274"/>
        <v>2238721.138568603</v>
      </c>
      <c r="X439" s="30">
        <f t="shared" si="273"/>
        <v>3.5218251811136261</v>
      </c>
      <c r="Y439" s="31">
        <f t="shared" si="275"/>
        <v>-73.333876366277508</v>
      </c>
      <c r="Z439" s="31">
        <f t="shared" si="276"/>
        <v>-89.987656770117226</v>
      </c>
      <c r="AA439" s="31">
        <f t="shared" si="277"/>
        <v>36.748718952583069</v>
      </c>
      <c r="AB439" s="31">
        <f t="shared" si="278"/>
        <v>-89.166890688688625</v>
      </c>
      <c r="AC439" s="31">
        <f t="shared" si="279"/>
        <v>0.84744386809247341</v>
      </c>
      <c r="AD439" s="31">
        <f t="shared" si="280"/>
        <v>24.900157769268429</v>
      </c>
      <c r="AE439" s="31">
        <f t="shared" si="281"/>
        <v>-32.215888364488336</v>
      </c>
      <c r="AF439" s="31">
        <f t="shared" si="282"/>
        <v>-154.25438968953742</v>
      </c>
      <c r="AG439" s="31">
        <f t="shared" si="270"/>
        <v>92.110410468749379</v>
      </c>
      <c r="AH439" s="31">
        <f t="shared" si="283"/>
        <v>-161.80809334181234</v>
      </c>
      <c r="AI439" s="31">
        <f t="shared" si="284"/>
        <v>-89.999999534716167</v>
      </c>
      <c r="AJ439" s="31">
        <f t="shared" si="285"/>
        <v>89.748650052419023</v>
      </c>
      <c r="AK439" s="31">
        <f t="shared" si="286"/>
        <v>89.998134951500518</v>
      </c>
      <c r="AL439" s="32">
        <f t="shared" si="287"/>
        <v>-36.204675758534975</v>
      </c>
      <c r="AM439" s="31">
        <f t="shared" si="288"/>
        <v>-89.113035596515189</v>
      </c>
      <c r="AN439" s="31">
        <f t="shared" si="289"/>
        <v>-16.153708579178911</v>
      </c>
      <c r="AO439" s="31">
        <f t="shared" si="290"/>
        <v>-89.114900179730839</v>
      </c>
      <c r="AP439" s="30">
        <f t="shared" si="271"/>
        <v>23.609121289162623</v>
      </c>
      <c r="AQ439" s="30">
        <f t="shared" si="272"/>
        <v>-29.542425094393248</v>
      </c>
      <c r="AR439" s="31">
        <f t="shared" si="291"/>
        <v>-54.302900748897869</v>
      </c>
      <c r="AS439" s="33">
        <f t="shared" si="292"/>
        <v>-243.36928986926824</v>
      </c>
      <c r="AT439" s="31">
        <f t="shared" si="293"/>
        <v>2.1788316293036804E-5</v>
      </c>
      <c r="AU439" s="31">
        <f t="shared" si="294"/>
        <v>0.12833411816885551</v>
      </c>
      <c r="AV439" s="32">
        <f t="shared" si="295"/>
        <v>-2.4209300289748225E-8</v>
      </c>
      <c r="AW439" s="31">
        <f t="shared" si="296"/>
        <v>-4.2778110848575067E-3</v>
      </c>
      <c r="AX439" s="34">
        <f t="shared" si="297"/>
        <v>2.1764106992747056E-5</v>
      </c>
      <c r="AY439" s="35">
        <f t="shared" si="298"/>
        <v>0.12405630708399801</v>
      </c>
      <c r="AZ439" s="10">
        <f t="shared" si="299"/>
        <v>-54.30287898479088</v>
      </c>
      <c r="BA439" s="10">
        <f t="shared" si="300"/>
        <v>-243.24523356218424</v>
      </c>
      <c r="BB439" s="10">
        <f t="shared" si="301"/>
        <v>-63.245233562184239</v>
      </c>
      <c r="BC439" s="37"/>
      <c r="BD439" s="46">
        <f t="shared" si="302"/>
        <v>-54</v>
      </c>
      <c r="BE439" s="46">
        <f t="shared" si="303"/>
        <v>-243</v>
      </c>
      <c r="BF439" s="46">
        <f t="shared" si="304"/>
        <v>-63</v>
      </c>
    </row>
    <row r="440" spans="22:58" x14ac:dyDescent="0.3">
      <c r="V440" s="29">
        <v>5.3600000000000501</v>
      </c>
      <c r="W440" s="38">
        <f t="shared" si="274"/>
        <v>2290867.6527680382</v>
      </c>
      <c r="X440" s="30">
        <f t="shared" si="273"/>
        <v>3.5218251811136261</v>
      </c>
      <c r="Y440" s="31">
        <f t="shared" si="275"/>
        <v>-73.533876357205969</v>
      </c>
      <c r="Z440" s="31">
        <f t="shared" si="276"/>
        <v>-89.987937736323346</v>
      </c>
      <c r="AA440" s="31">
        <f t="shared" si="277"/>
        <v>36.948677628945632</v>
      </c>
      <c r="AB440" s="31">
        <f t="shared" si="278"/>
        <v>-89.185851989556156</v>
      </c>
      <c r="AC440" s="31">
        <f t="shared" si="279"/>
        <v>0.88357684136453885</v>
      </c>
      <c r="AD440" s="31">
        <f t="shared" si="280"/>
        <v>25.407728263905447</v>
      </c>
      <c r="AE440" s="31">
        <f t="shared" si="281"/>
        <v>-32.179796705782174</v>
      </c>
      <c r="AF440" s="31">
        <f t="shared" si="282"/>
        <v>-153.76606146197403</v>
      </c>
      <c r="AG440" s="31">
        <f t="shared" si="270"/>
        <v>92.110410468749379</v>
      </c>
      <c r="AH440" s="31">
        <f t="shared" si="283"/>
        <v>-162.0080933418123</v>
      </c>
      <c r="AI440" s="31">
        <f t="shared" si="284"/>
        <v>-89.999999545307318</v>
      </c>
      <c r="AJ440" s="31">
        <f t="shared" si="285"/>
        <v>89.948650052211889</v>
      </c>
      <c r="AK440" s="31">
        <f t="shared" si="286"/>
        <v>89.998177405187377</v>
      </c>
      <c r="AL440" s="32">
        <f t="shared" si="287"/>
        <v>-36.404628920017799</v>
      </c>
      <c r="AM440" s="31">
        <f t="shared" si="288"/>
        <v>-89.133222255103547</v>
      </c>
      <c r="AN440" s="31">
        <f t="shared" si="289"/>
        <v>-16.35366174086883</v>
      </c>
      <c r="AO440" s="31">
        <f t="shared" si="290"/>
        <v>-89.135044395223488</v>
      </c>
      <c r="AP440" s="30">
        <f t="shared" si="271"/>
        <v>23.609121289162623</v>
      </c>
      <c r="AQ440" s="30">
        <f t="shared" si="272"/>
        <v>-29.542425094393248</v>
      </c>
      <c r="AR440" s="31">
        <f t="shared" si="291"/>
        <v>-54.466762251881633</v>
      </c>
      <c r="AS440" s="33">
        <f t="shared" si="292"/>
        <v>-242.90110585719754</v>
      </c>
      <c r="AT440" s="31">
        <f t="shared" si="293"/>
        <v>2.2815165305947927E-5</v>
      </c>
      <c r="AU440" s="31">
        <f t="shared" si="294"/>
        <v>0.13132339344264626</v>
      </c>
      <c r="AV440" s="32">
        <f t="shared" si="295"/>
        <v>-2.5350250121020533E-8</v>
      </c>
      <c r="AW440" s="31">
        <f t="shared" si="296"/>
        <v>-4.3774541050522701E-3</v>
      </c>
      <c r="AX440" s="34">
        <f t="shared" si="297"/>
        <v>2.2789815055826906E-5</v>
      </c>
      <c r="AY440" s="35">
        <f t="shared" si="298"/>
        <v>0.12694593933759399</v>
      </c>
      <c r="AZ440" s="10">
        <f t="shared" si="299"/>
        <v>-54.466739462066577</v>
      </c>
      <c r="BA440" s="10">
        <f t="shared" si="300"/>
        <v>-242.77415991785995</v>
      </c>
      <c r="BB440" s="10">
        <f t="shared" si="301"/>
        <v>-62.774159917859947</v>
      </c>
      <c r="BC440" s="37"/>
      <c r="BD440" s="46">
        <f t="shared" si="302"/>
        <v>-54</v>
      </c>
      <c r="BE440" s="46">
        <f t="shared" si="303"/>
        <v>-243</v>
      </c>
      <c r="BF440" s="46">
        <f t="shared" si="304"/>
        <v>-63</v>
      </c>
    </row>
    <row r="441" spans="22:58" x14ac:dyDescent="0.3">
      <c r="V441" s="29">
        <v>5.3700000000000498</v>
      </c>
      <c r="W441" s="36">
        <f t="shared" si="274"/>
        <v>2344228.8153201933</v>
      </c>
      <c r="X441" s="30">
        <f t="shared" si="273"/>
        <v>3.5218251811136261</v>
      </c>
      <c r="Y441" s="31">
        <f t="shared" si="275"/>
        <v>-73.733876348542708</v>
      </c>
      <c r="Z441" s="31">
        <f t="shared" si="276"/>
        <v>-89.988212306958346</v>
      </c>
      <c r="AA441" s="31">
        <f t="shared" si="277"/>
        <v>37.14863816481121</v>
      </c>
      <c r="AB441" s="31">
        <f t="shared" si="278"/>
        <v>-89.204381850852542</v>
      </c>
      <c r="AC441" s="31">
        <f t="shared" si="279"/>
        <v>0.92109323927680831</v>
      </c>
      <c r="AD441" s="31">
        <f t="shared" si="280"/>
        <v>25.92273637323494</v>
      </c>
      <c r="AE441" s="31">
        <f t="shared" si="281"/>
        <v>-32.142319763341064</v>
      </c>
      <c r="AF441" s="31">
        <f t="shared" si="282"/>
        <v>-153.26985778457595</v>
      </c>
      <c r="AG441" s="31">
        <f t="shared" si="270"/>
        <v>92.110410468749379</v>
      </c>
      <c r="AH441" s="31">
        <f t="shared" si="283"/>
        <v>-162.20809334181229</v>
      </c>
      <c r="AI441" s="31">
        <f t="shared" si="284"/>
        <v>-89.999999555657382</v>
      </c>
      <c r="AJ441" s="31">
        <f t="shared" si="285"/>
        <v>90.148650052014119</v>
      </c>
      <c r="AK441" s="31">
        <f t="shared" si="286"/>
        <v>89.998218892510366</v>
      </c>
      <c r="AL441" s="32">
        <f t="shared" si="287"/>
        <v>-36.604584189109609</v>
      </c>
      <c r="AM441" s="31">
        <f t="shared" si="288"/>
        <v>-89.152949617195517</v>
      </c>
      <c r="AN441" s="31">
        <f t="shared" si="289"/>
        <v>-16.553617010158398</v>
      </c>
      <c r="AO441" s="31">
        <f t="shared" si="290"/>
        <v>-89.154730280342534</v>
      </c>
      <c r="AP441" s="30">
        <f t="shared" si="271"/>
        <v>23.609121289162623</v>
      </c>
      <c r="AQ441" s="30">
        <f t="shared" si="272"/>
        <v>-29.542425094393248</v>
      </c>
      <c r="AR441" s="31">
        <f t="shared" si="291"/>
        <v>-54.629240578730091</v>
      </c>
      <c r="AS441" s="33">
        <f t="shared" si="292"/>
        <v>-242.42458806491848</v>
      </c>
      <c r="AT441" s="31">
        <f t="shared" si="293"/>
        <v>2.3890407962792546E-5</v>
      </c>
      <c r="AU441" s="31">
        <f t="shared" si="294"/>
        <v>0.13438229714208788</v>
      </c>
      <c r="AV441" s="32">
        <f t="shared" si="295"/>
        <v>-2.654497085214189E-8</v>
      </c>
      <c r="AW441" s="31">
        <f t="shared" si="296"/>
        <v>-4.4794181093198542E-3</v>
      </c>
      <c r="AX441" s="34">
        <f t="shared" si="297"/>
        <v>2.3863862991940403E-5</v>
      </c>
      <c r="AY441" s="35">
        <f t="shared" si="298"/>
        <v>0.12990287903276804</v>
      </c>
      <c r="AZ441" s="10">
        <f t="shared" si="299"/>
        <v>-54.629216714867098</v>
      </c>
      <c r="BA441" s="10">
        <f t="shared" si="300"/>
        <v>-242.29468518588573</v>
      </c>
      <c r="BB441" s="10">
        <f t="shared" si="301"/>
        <v>-62.294685185885726</v>
      </c>
      <c r="BC441" s="48"/>
      <c r="BD441" s="46">
        <f t="shared" si="302"/>
        <v>-55</v>
      </c>
      <c r="BE441" s="46">
        <f t="shared" si="303"/>
        <v>-242</v>
      </c>
      <c r="BF441" s="46">
        <f t="shared" si="304"/>
        <v>-62</v>
      </c>
    </row>
    <row r="442" spans="22:58" x14ac:dyDescent="0.3">
      <c r="V442" s="29">
        <v>5.3800000000000496</v>
      </c>
      <c r="W442" s="38">
        <f t="shared" si="274"/>
        <v>2398832.9190197675</v>
      </c>
      <c r="X442" s="30">
        <f t="shared" si="273"/>
        <v>3.5218251811136261</v>
      </c>
      <c r="Y442" s="31">
        <f t="shared" si="275"/>
        <v>-73.933876340269379</v>
      </c>
      <c r="Z442" s="31">
        <f t="shared" si="276"/>
        <v>-89.988480627603181</v>
      </c>
      <c r="AA442" s="31">
        <f t="shared" si="277"/>
        <v>37.348600476520659</v>
      </c>
      <c r="AB442" s="31">
        <f t="shared" si="278"/>
        <v>-89.222490081841983</v>
      </c>
      <c r="AC442" s="31">
        <f t="shared" si="279"/>
        <v>0.96003344118671841</v>
      </c>
      <c r="AD442" s="31">
        <f t="shared" si="280"/>
        <v>26.445122225267941</v>
      </c>
      <c r="AE442" s="31">
        <f t="shared" si="281"/>
        <v>-32.103417241448376</v>
      </c>
      <c r="AF442" s="31">
        <f t="shared" si="282"/>
        <v>-152.76584848417724</v>
      </c>
      <c r="AG442" s="31">
        <f t="shared" si="270"/>
        <v>92.110410468749379</v>
      </c>
      <c r="AH442" s="31">
        <f t="shared" si="283"/>
        <v>-162.40809334181228</v>
      </c>
      <c r="AI442" s="31">
        <f t="shared" si="284"/>
        <v>-89.999999565771859</v>
      </c>
      <c r="AJ442" s="31">
        <f t="shared" si="285"/>
        <v>90.348650051825217</v>
      </c>
      <c r="AK442" s="31">
        <f t="shared" si="286"/>
        <v>89.998259435466565</v>
      </c>
      <c r="AL442" s="32">
        <f t="shared" si="287"/>
        <v>-36.804541470993833</v>
      </c>
      <c r="AM442" s="31">
        <f t="shared" si="288"/>
        <v>-89.172228123779817</v>
      </c>
      <c r="AN442" s="31">
        <f t="shared" si="289"/>
        <v>-16.753574292231512</v>
      </c>
      <c r="AO442" s="31">
        <f t="shared" si="290"/>
        <v>-89.173968254085111</v>
      </c>
      <c r="AP442" s="30">
        <f t="shared" si="271"/>
        <v>23.609121289162623</v>
      </c>
      <c r="AQ442" s="30">
        <f t="shared" si="272"/>
        <v>-29.542425094393248</v>
      </c>
      <c r="AR442" s="31">
        <f t="shared" si="291"/>
        <v>-54.790295338910511</v>
      </c>
      <c r="AS442" s="33">
        <f t="shared" si="292"/>
        <v>-241.93981673826235</v>
      </c>
      <c r="AT442" s="31">
        <f t="shared" si="293"/>
        <v>2.5016324960277887E-5</v>
      </c>
      <c r="AU442" s="31">
        <f t="shared" si="294"/>
        <v>0.13751245106862114</v>
      </c>
      <c r="AV442" s="32">
        <f t="shared" si="295"/>
        <v>-2.7795996735724687E-8</v>
      </c>
      <c r="AW442" s="31">
        <f t="shared" si="296"/>
        <v>-4.5837571603223786E-3</v>
      </c>
      <c r="AX442" s="34">
        <f t="shared" si="297"/>
        <v>2.4988528963542163E-5</v>
      </c>
      <c r="AY442" s="35">
        <f t="shared" si="298"/>
        <v>0.13292869390829876</v>
      </c>
      <c r="AZ442" s="10">
        <f t="shared" si="299"/>
        <v>-54.790270350381547</v>
      </c>
      <c r="BA442" s="10">
        <f t="shared" si="300"/>
        <v>-241.80688804435405</v>
      </c>
      <c r="BB442" s="10">
        <f t="shared" si="301"/>
        <v>-61.806888044354054</v>
      </c>
      <c r="BC442" s="37"/>
      <c r="BD442" s="46">
        <f t="shared" si="302"/>
        <v>-55</v>
      </c>
      <c r="BE442" s="46">
        <f t="shared" si="303"/>
        <v>-242</v>
      </c>
      <c r="BF442" s="46">
        <f t="shared" si="304"/>
        <v>-62</v>
      </c>
    </row>
    <row r="443" spans="22:58" x14ac:dyDescent="0.3">
      <c r="V443" s="29">
        <v>5.3900000000000503</v>
      </c>
      <c r="W443" s="38">
        <f t="shared" si="274"/>
        <v>2454708.9156853179</v>
      </c>
      <c r="X443" s="30">
        <f t="shared" si="273"/>
        <v>3.5218251811136261</v>
      </c>
      <c r="Y443" s="31">
        <f t="shared" si="275"/>
        <v>-74.133876332368416</v>
      </c>
      <c r="Z443" s="31">
        <f t="shared" si="276"/>
        <v>-89.988742840524949</v>
      </c>
      <c r="AA443" s="31">
        <f t="shared" si="277"/>
        <v>37.548564484177305</v>
      </c>
      <c r="AB443" s="31">
        <f t="shared" si="278"/>
        <v>-89.240186269269799</v>
      </c>
      <c r="AC443" s="31">
        <f t="shared" si="279"/>
        <v>1.0004380445040808</v>
      </c>
      <c r="AD443" s="31">
        <f t="shared" si="280"/>
        <v>26.974815349471097</v>
      </c>
      <c r="AE443" s="31">
        <f t="shared" si="281"/>
        <v>-32.063048622573405</v>
      </c>
      <c r="AF443" s="31">
        <f t="shared" si="282"/>
        <v>-152.25411376032366</v>
      </c>
      <c r="AG443" s="31">
        <f t="shared" si="270"/>
        <v>92.110410468749379</v>
      </c>
      <c r="AH443" s="31">
        <f t="shared" si="283"/>
        <v>-162.60809334181232</v>
      </c>
      <c r="AI443" s="31">
        <f t="shared" si="284"/>
        <v>-89.999999575656105</v>
      </c>
      <c r="AJ443" s="31">
        <f t="shared" si="285"/>
        <v>90.548650051644856</v>
      </c>
      <c r="AK443" s="31">
        <f t="shared" si="286"/>
        <v>89.998299055552437</v>
      </c>
      <c r="AL443" s="32">
        <f t="shared" si="287"/>
        <v>-37.004500675117754</v>
      </c>
      <c r="AM443" s="31">
        <f t="shared" si="288"/>
        <v>-89.191067979104972</v>
      </c>
      <c r="AN443" s="31">
        <f t="shared" si="289"/>
        <v>-16.95353349653584</v>
      </c>
      <c r="AO443" s="31">
        <f t="shared" si="290"/>
        <v>-89.19276849920864</v>
      </c>
      <c r="AP443" s="30">
        <f t="shared" si="271"/>
        <v>23.609121289162623</v>
      </c>
      <c r="AQ443" s="30">
        <f t="shared" si="272"/>
        <v>-29.542425094393248</v>
      </c>
      <c r="AR443" s="31">
        <f t="shared" si="291"/>
        <v>-54.949885924339867</v>
      </c>
      <c r="AS443" s="33">
        <f t="shared" si="292"/>
        <v>-241.44688225953229</v>
      </c>
      <c r="AT443" s="31">
        <f t="shared" si="293"/>
        <v>2.6195304478611617E-5</v>
      </c>
      <c r="AU443" s="31">
        <f t="shared" si="294"/>
        <v>0.14071551479650973</v>
      </c>
      <c r="AV443" s="32">
        <f t="shared" si="295"/>
        <v>-2.9105981600990112E-8</v>
      </c>
      <c r="AW443" s="31">
        <f t="shared" si="296"/>
        <v>-4.6905265800030174E-3</v>
      </c>
      <c r="AX443" s="34">
        <f t="shared" si="297"/>
        <v>2.6166198497010627E-5</v>
      </c>
      <c r="AY443" s="35">
        <f t="shared" si="298"/>
        <v>0.13602498821650671</v>
      </c>
      <c r="AZ443" s="10">
        <f t="shared" si="299"/>
        <v>-54.949859758141372</v>
      </c>
      <c r="BA443" s="10">
        <f t="shared" si="300"/>
        <v>-241.31085727131577</v>
      </c>
      <c r="BB443" s="10">
        <f t="shared" si="301"/>
        <v>-61.310857271315768</v>
      </c>
      <c r="BC443" s="37"/>
      <c r="BD443" s="46">
        <f t="shared" si="302"/>
        <v>-55</v>
      </c>
      <c r="BE443" s="46">
        <f t="shared" si="303"/>
        <v>-241</v>
      </c>
      <c r="BF443" s="46">
        <f t="shared" si="304"/>
        <v>-61</v>
      </c>
    </row>
    <row r="444" spans="22:58" x14ac:dyDescent="0.3">
      <c r="V444" s="29">
        <v>5.4000000000000501</v>
      </c>
      <c r="W444" s="36">
        <f t="shared" si="274"/>
        <v>2511886.4315098748</v>
      </c>
      <c r="X444" s="30">
        <f t="shared" si="273"/>
        <v>3.5218251811136261</v>
      </c>
      <c r="Y444" s="31">
        <f t="shared" si="275"/>
        <v>-74.333876324823052</v>
      </c>
      <c r="Z444" s="31">
        <f t="shared" si="276"/>
        <v>-89.988999084752379</v>
      </c>
      <c r="AA444" s="31">
        <f t="shared" si="277"/>
        <v>37.748530111477777</v>
      </c>
      <c r="AB444" s="31">
        <f t="shared" si="278"/>
        <v>-89.257479782376379</v>
      </c>
      <c r="AC444" s="31">
        <f t="shared" si="279"/>
        <v>1.0423477887998793</v>
      </c>
      <c r="AD444" s="31">
        <f t="shared" si="280"/>
        <v>27.511734368537834</v>
      </c>
      <c r="AE444" s="31">
        <f t="shared" si="281"/>
        <v>-32.021173243431768</v>
      </c>
      <c r="AF444" s="31">
        <f t="shared" si="282"/>
        <v>-151.73474449859091</v>
      </c>
      <c r="AG444" s="31">
        <f t="shared" si="270"/>
        <v>92.110410468749379</v>
      </c>
      <c r="AH444" s="31">
        <f t="shared" si="283"/>
        <v>-162.80809334181231</v>
      </c>
      <c r="AI444" s="31">
        <f t="shared" si="284"/>
        <v>-89.999999585315351</v>
      </c>
      <c r="AJ444" s="31">
        <f t="shared" si="285"/>
        <v>90.74865005147258</v>
      </c>
      <c r="AK444" s="31">
        <f t="shared" si="286"/>
        <v>89.998337773775035</v>
      </c>
      <c r="AL444" s="32">
        <f t="shared" si="287"/>
        <v>-37.204461715000804</v>
      </c>
      <c r="AM444" s="31">
        <f t="shared" si="288"/>
        <v>-89.209479156006424</v>
      </c>
      <c r="AN444" s="31">
        <f t="shared" si="289"/>
        <v>-17.153494536591154</v>
      </c>
      <c r="AO444" s="31">
        <f t="shared" si="290"/>
        <v>-89.21114096754674</v>
      </c>
      <c r="AP444" s="30">
        <f t="shared" si="271"/>
        <v>23.609121289162623</v>
      </c>
      <c r="AQ444" s="30">
        <f t="shared" si="272"/>
        <v>-29.542425094393248</v>
      </c>
      <c r="AR444" s="31">
        <f t="shared" si="291"/>
        <v>-55.107971585253551</v>
      </c>
      <c r="AS444" s="33">
        <f t="shared" si="292"/>
        <v>-240.94588546613767</v>
      </c>
      <c r="AT444" s="31">
        <f t="shared" si="293"/>
        <v>2.7429847243992653E-5</v>
      </c>
      <c r="AU444" s="31">
        <f t="shared" si="294"/>
        <v>0.14399318655241</v>
      </c>
      <c r="AV444" s="32">
        <f t="shared" si="295"/>
        <v>-3.0477704639733189E-8</v>
      </c>
      <c r="AW444" s="31">
        <f t="shared" si="296"/>
        <v>-4.799782978918362E-3</v>
      </c>
      <c r="AX444" s="34">
        <f t="shared" si="297"/>
        <v>2.7399369539352921E-5</v>
      </c>
      <c r="AY444" s="35">
        <f t="shared" si="298"/>
        <v>0.13919340357349164</v>
      </c>
      <c r="AZ444" s="10">
        <f t="shared" si="299"/>
        <v>-55.107944185884016</v>
      </c>
      <c r="BA444" s="10">
        <f t="shared" si="300"/>
        <v>-240.80669206256417</v>
      </c>
      <c r="BB444" s="10">
        <f t="shared" si="301"/>
        <v>-60.806692062564167</v>
      </c>
      <c r="BC444" s="48"/>
      <c r="BD444" s="46">
        <f t="shared" si="302"/>
        <v>-55</v>
      </c>
      <c r="BE444" s="46">
        <f t="shared" si="303"/>
        <v>-241</v>
      </c>
      <c r="BF444" s="46">
        <f t="shared" si="304"/>
        <v>-61</v>
      </c>
    </row>
    <row r="445" spans="22:58" x14ac:dyDescent="0.3">
      <c r="V445" s="29">
        <v>5.4100000000000499</v>
      </c>
      <c r="W445" s="38">
        <f t="shared" si="274"/>
        <v>2570395.7827691603</v>
      </c>
      <c r="X445" s="30">
        <f t="shared" si="273"/>
        <v>3.5218251811136261</v>
      </c>
      <c r="Y445" s="31">
        <f t="shared" si="275"/>
        <v>-74.533876317617256</v>
      </c>
      <c r="Z445" s="31">
        <f t="shared" si="276"/>
        <v>-89.989249496149483</v>
      </c>
      <c r="AA445" s="31">
        <f t="shared" si="277"/>
        <v>37.948497285550602</v>
      </c>
      <c r="AB445" s="31">
        <f t="shared" si="278"/>
        <v>-89.274379777800448</v>
      </c>
      <c r="AC445" s="31">
        <f t="shared" si="279"/>
        <v>1.0858034750765104</v>
      </c>
      <c r="AD445" s="31">
        <f t="shared" si="280"/>
        <v>28.055786713547931</v>
      </c>
      <c r="AE445" s="31">
        <f t="shared" si="281"/>
        <v>-31.977750375876518</v>
      </c>
      <c r="AF445" s="31">
        <f t="shared" si="282"/>
        <v>-151.20784256040201</v>
      </c>
      <c r="AG445" s="31">
        <f t="shared" si="270"/>
        <v>92.110410468749379</v>
      </c>
      <c r="AH445" s="31">
        <f t="shared" si="283"/>
        <v>-163.0080933418123</v>
      </c>
      <c r="AI445" s="31">
        <f t="shared" si="284"/>
        <v>-89.999999594754726</v>
      </c>
      <c r="AJ445" s="31">
        <f t="shared" si="285"/>
        <v>90.94865005130805</v>
      </c>
      <c r="AK445" s="31">
        <f t="shared" si="286"/>
        <v>89.998375610663302</v>
      </c>
      <c r="AL445" s="32">
        <f t="shared" si="287"/>
        <v>-37.404424508051676</v>
      </c>
      <c r="AM445" s="31">
        <f t="shared" si="288"/>
        <v>-89.227471401116532</v>
      </c>
      <c r="AN445" s="31">
        <f t="shared" si="289"/>
        <v>-17.353457329806545</v>
      </c>
      <c r="AO445" s="31">
        <f t="shared" si="290"/>
        <v>-89.229095385207955</v>
      </c>
      <c r="AP445" s="30">
        <f t="shared" si="271"/>
        <v>23.609121289162623</v>
      </c>
      <c r="AQ445" s="30">
        <f t="shared" si="272"/>
        <v>-29.542425094393248</v>
      </c>
      <c r="AR445" s="31">
        <f t="shared" si="291"/>
        <v>-55.264511510913692</v>
      </c>
      <c r="AS445" s="33">
        <f t="shared" si="292"/>
        <v>-240.43693794560997</v>
      </c>
      <c r="AT445" s="31">
        <f t="shared" si="293"/>
        <v>2.8722571843733672E-5</v>
      </c>
      <c r="AU445" s="31">
        <f t="shared" si="294"/>
        <v>0.14734720411541208</v>
      </c>
      <c r="AV445" s="32">
        <f t="shared" si="295"/>
        <v>-3.1914074263632984E-8</v>
      </c>
      <c r="AW445" s="31">
        <f t="shared" si="296"/>
        <v>-4.9115842862541134E-3</v>
      </c>
      <c r="AX445" s="34">
        <f t="shared" si="297"/>
        <v>2.8690657769470037E-5</v>
      </c>
      <c r="AY445" s="35">
        <f t="shared" si="298"/>
        <v>0.14243561982915798</v>
      </c>
      <c r="AZ445" s="10">
        <f t="shared" si="299"/>
        <v>-55.264482820255921</v>
      </c>
      <c r="BA445" s="10">
        <f t="shared" si="300"/>
        <v>-240.2945023257808</v>
      </c>
      <c r="BB445" s="10">
        <f t="shared" si="301"/>
        <v>-60.294502325780797</v>
      </c>
      <c r="BC445" s="37"/>
      <c r="BD445" s="46">
        <f t="shared" si="302"/>
        <v>-55</v>
      </c>
      <c r="BE445" s="46">
        <f t="shared" si="303"/>
        <v>-240</v>
      </c>
      <c r="BF445" s="46">
        <f t="shared" si="304"/>
        <v>-60</v>
      </c>
    </row>
    <row r="446" spans="22:58" x14ac:dyDescent="0.3">
      <c r="V446" s="29">
        <v>5.4200000000000497</v>
      </c>
      <c r="W446" s="38">
        <f t="shared" si="274"/>
        <v>2630267.991895685</v>
      </c>
      <c r="X446" s="30">
        <f t="shared" si="273"/>
        <v>3.5218251811136261</v>
      </c>
      <c r="Y446" s="31">
        <f t="shared" si="275"/>
        <v>-74.733876310735795</v>
      </c>
      <c r="Z446" s="31">
        <f t="shared" si="276"/>
        <v>-89.989494207487709</v>
      </c>
      <c r="AA446" s="31">
        <f t="shared" si="277"/>
        <v>38.148465936801912</v>
      </c>
      <c r="AB446" s="31">
        <f t="shared" si="278"/>
        <v>-89.290895204373896</v>
      </c>
      <c r="AC446" s="31">
        <f t="shared" si="279"/>
        <v>1.130845880325438</v>
      </c>
      <c r="AD446" s="31">
        <f t="shared" si="280"/>
        <v>28.606868365654336</v>
      </c>
      <c r="AE446" s="31">
        <f t="shared" si="281"/>
        <v>-31.932739312494817</v>
      </c>
      <c r="AF446" s="31">
        <f t="shared" si="282"/>
        <v>-150.67352104620727</v>
      </c>
      <c r="AG446" s="31">
        <f t="shared" si="270"/>
        <v>92.110410468749379</v>
      </c>
      <c r="AH446" s="31">
        <f t="shared" si="283"/>
        <v>-163.20809334181232</v>
      </c>
      <c r="AI446" s="31">
        <f t="shared" si="284"/>
        <v>-89.999999603979219</v>
      </c>
      <c r="AJ446" s="31">
        <f t="shared" si="285"/>
        <v>91.148650051150938</v>
      </c>
      <c r="AK446" s="31">
        <f t="shared" si="286"/>
        <v>89.998412586278832</v>
      </c>
      <c r="AL446" s="32">
        <f t="shared" si="287"/>
        <v>-37.604388975393562</v>
      </c>
      <c r="AM446" s="31">
        <f t="shared" si="288"/>
        <v>-89.245054239959799</v>
      </c>
      <c r="AN446" s="31">
        <f t="shared" si="289"/>
        <v>-17.55342179730556</v>
      </c>
      <c r="AO446" s="31">
        <f t="shared" si="290"/>
        <v>-89.246641257660187</v>
      </c>
      <c r="AP446" s="30">
        <f t="shared" si="271"/>
        <v>23.609121289162623</v>
      </c>
      <c r="AQ446" s="30">
        <f t="shared" si="272"/>
        <v>-29.542425094393248</v>
      </c>
      <c r="AR446" s="31">
        <f t="shared" si="291"/>
        <v>-55.419464915031</v>
      </c>
      <c r="AS446" s="33">
        <f t="shared" si="292"/>
        <v>-239.92016230386747</v>
      </c>
      <c r="AT446" s="31">
        <f t="shared" si="293"/>
        <v>3.0076220263154824E-5</v>
      </c>
      <c r="AU446" s="31">
        <f t="shared" si="294"/>
        <v>0.15077934573802354</v>
      </c>
      <c r="AV446" s="32">
        <f t="shared" si="295"/>
        <v>-3.3418137747527602E-8</v>
      </c>
      <c r="AW446" s="31">
        <f t="shared" si="296"/>
        <v>-5.0259897805398973E-3</v>
      </c>
      <c r="AX446" s="34">
        <f t="shared" si="297"/>
        <v>3.0042802125407296E-5</v>
      </c>
      <c r="AY446" s="35">
        <f t="shared" si="298"/>
        <v>0.14575335595748365</v>
      </c>
      <c r="AZ446" s="10">
        <f t="shared" si="299"/>
        <v>-55.419434872228877</v>
      </c>
      <c r="BA446" s="10">
        <f t="shared" si="300"/>
        <v>-239.77440894790999</v>
      </c>
      <c r="BB446" s="10">
        <f t="shared" si="301"/>
        <v>-59.77440894790999</v>
      </c>
      <c r="BC446" s="37"/>
      <c r="BD446" s="46">
        <f t="shared" si="302"/>
        <v>-55</v>
      </c>
      <c r="BE446" s="46">
        <f t="shared" si="303"/>
        <v>-240</v>
      </c>
      <c r="BF446" s="46">
        <f t="shared" si="304"/>
        <v>-60</v>
      </c>
    </row>
    <row r="447" spans="22:58" x14ac:dyDescent="0.3">
      <c r="V447" s="29">
        <v>5.4300000000000503</v>
      </c>
      <c r="W447" s="36">
        <f t="shared" si="274"/>
        <v>2691534.8039272306</v>
      </c>
      <c r="X447" s="30">
        <f t="shared" si="273"/>
        <v>3.5218251811136261</v>
      </c>
      <c r="Y447" s="31">
        <f t="shared" si="275"/>
        <v>-74.933876304164059</v>
      </c>
      <c r="Z447" s="31">
        <f t="shared" si="276"/>
        <v>-89.989733348516168</v>
      </c>
      <c r="AA447" s="31">
        <f t="shared" si="277"/>
        <v>38.34843599876811</v>
      </c>
      <c r="AB447" s="31">
        <f t="shared" si="278"/>
        <v>-89.30703480781041</v>
      </c>
      <c r="AC447" s="31">
        <f t="shared" si="279"/>
        <v>1.1775156675451213</v>
      </c>
      <c r="AD447" s="31">
        <f t="shared" si="280"/>
        <v>29.164863627468737</v>
      </c>
      <c r="AE447" s="31">
        <f t="shared" si="281"/>
        <v>-31.886099456737199</v>
      </c>
      <c r="AF447" s="31">
        <f t="shared" si="282"/>
        <v>-150.13190452885783</v>
      </c>
      <c r="AG447" s="31">
        <f t="shared" si="270"/>
        <v>92.110410468749379</v>
      </c>
      <c r="AH447" s="31">
        <f t="shared" si="283"/>
        <v>-163.4080933418123</v>
      </c>
      <c r="AI447" s="31">
        <f t="shared" si="284"/>
        <v>-89.999999612993776</v>
      </c>
      <c r="AJ447" s="31">
        <f t="shared" si="285"/>
        <v>91.348650051000931</v>
      </c>
      <c r="AK447" s="31">
        <f t="shared" si="286"/>
        <v>89.998448720226605</v>
      </c>
      <c r="AL447" s="32">
        <f t="shared" si="287"/>
        <v>-37.804355041697129</v>
      </c>
      <c r="AM447" s="31">
        <f t="shared" si="288"/>
        <v>-89.262236981935686</v>
      </c>
      <c r="AN447" s="31">
        <f t="shared" si="289"/>
        <v>-17.753387863759123</v>
      </c>
      <c r="AO447" s="31">
        <f t="shared" si="290"/>
        <v>-89.263787874702857</v>
      </c>
      <c r="AP447" s="30">
        <f t="shared" si="271"/>
        <v>23.609121289162623</v>
      </c>
      <c r="AQ447" s="30">
        <f t="shared" si="272"/>
        <v>-29.542425094393248</v>
      </c>
      <c r="AR447" s="31">
        <f t="shared" si="291"/>
        <v>-55.572791125726951</v>
      </c>
      <c r="AS447" s="33">
        <f t="shared" si="292"/>
        <v>-239.3956924035607</v>
      </c>
      <c r="AT447" s="31">
        <f t="shared" si="293"/>
        <v>3.1493663717535113E-5</v>
      </c>
      <c r="AU447" s="31">
        <f t="shared" si="294"/>
        <v>0.15429143108858234</v>
      </c>
      <c r="AV447" s="32">
        <f t="shared" si="295"/>
        <v>-3.4993087015379345E-8</v>
      </c>
      <c r="AW447" s="31">
        <f t="shared" si="296"/>
        <v>-5.143060121079469E-3</v>
      </c>
      <c r="AX447" s="34">
        <f t="shared" si="297"/>
        <v>3.1458670630519734E-5</v>
      </c>
      <c r="AY447" s="35">
        <f t="shared" si="298"/>
        <v>0.14914837096750289</v>
      </c>
      <c r="AZ447" s="10">
        <f t="shared" si="299"/>
        <v>-55.572759667056317</v>
      </c>
      <c r="BA447" s="10">
        <f t="shared" si="300"/>
        <v>-239.24654403259319</v>
      </c>
      <c r="BB447" s="10">
        <f t="shared" si="301"/>
        <v>-59.246544032593192</v>
      </c>
      <c r="BC447" s="48"/>
      <c r="BD447" s="46">
        <f t="shared" si="302"/>
        <v>-56</v>
      </c>
      <c r="BE447" s="46">
        <f t="shared" si="303"/>
        <v>-239</v>
      </c>
      <c r="BF447" s="46">
        <f t="shared" si="304"/>
        <v>-59</v>
      </c>
    </row>
    <row r="448" spans="22:58" x14ac:dyDescent="0.3">
      <c r="V448" s="29">
        <v>5.4400000000000501</v>
      </c>
      <c r="W448" s="38">
        <f t="shared" si="274"/>
        <v>2754228.703338488</v>
      </c>
      <c r="X448" s="30">
        <f t="shared" si="273"/>
        <v>3.5218251811136261</v>
      </c>
      <c r="Y448" s="31">
        <f t="shared" si="275"/>
        <v>-75.133876297888079</v>
      </c>
      <c r="Z448" s="31">
        <f t="shared" si="276"/>
        <v>-89.989967046030586</v>
      </c>
      <c r="AA448" s="31">
        <f t="shared" si="277"/>
        <v>38.54840740797512</v>
      </c>
      <c r="AB448" s="31">
        <f t="shared" si="278"/>
        <v>-89.322807135290262</v>
      </c>
      <c r="AC448" s="31">
        <f t="shared" si="279"/>
        <v>1.2258532914413991</v>
      </c>
      <c r="AD448" s="31">
        <f t="shared" si="280"/>
        <v>29.729644927319374</v>
      </c>
      <c r="AE448" s="31">
        <f t="shared" si="281"/>
        <v>-31.837790417357933</v>
      </c>
      <c r="AF448" s="31">
        <f t="shared" si="282"/>
        <v>-149.58312925400145</v>
      </c>
      <c r="AG448" s="31">
        <f t="shared" si="270"/>
        <v>92.110410468749379</v>
      </c>
      <c r="AH448" s="31">
        <f t="shared" si="283"/>
        <v>-163.60809334181229</v>
      </c>
      <c r="AI448" s="31">
        <f t="shared" si="284"/>
        <v>-89.999999621803099</v>
      </c>
      <c r="AJ448" s="31">
        <f t="shared" si="285"/>
        <v>91.548650050857617</v>
      </c>
      <c r="AK448" s="31">
        <f t="shared" si="286"/>
        <v>89.998484031665313</v>
      </c>
      <c r="AL448" s="32">
        <f t="shared" si="287"/>
        <v>-38.00432263502109</v>
      </c>
      <c r="AM448" s="31">
        <f t="shared" si="288"/>
        <v>-89.279028725191381</v>
      </c>
      <c r="AN448" s="31">
        <f t="shared" si="289"/>
        <v>-17.953355457226387</v>
      </c>
      <c r="AO448" s="31">
        <f t="shared" si="290"/>
        <v>-89.280544315329166</v>
      </c>
      <c r="AP448" s="30">
        <f t="shared" si="271"/>
        <v>23.609121289162623</v>
      </c>
      <c r="AQ448" s="30">
        <f t="shared" si="272"/>
        <v>-29.542425094393248</v>
      </c>
      <c r="AR448" s="31">
        <f t="shared" si="291"/>
        <v>-55.724449679814938</v>
      </c>
      <c r="AS448" s="33">
        <f t="shared" si="292"/>
        <v>-238.86367356933062</v>
      </c>
      <c r="AT448" s="31">
        <f t="shared" si="293"/>
        <v>3.2977908725116673E-5</v>
      </c>
      <c r="AU448" s="31">
        <f t="shared" si="294"/>
        <v>0.15788532221559815</v>
      </c>
      <c r="AV448" s="32">
        <f t="shared" si="295"/>
        <v>-3.6642258640275144E-8</v>
      </c>
      <c r="AW448" s="31">
        <f t="shared" si="296"/>
        <v>-5.2628573801130609E-3</v>
      </c>
      <c r="AX448" s="34">
        <f t="shared" si="297"/>
        <v>3.2941266466476395E-5</v>
      </c>
      <c r="AY448" s="35">
        <f t="shared" si="298"/>
        <v>0.15262246483548508</v>
      </c>
      <c r="AZ448" s="10">
        <f t="shared" si="299"/>
        <v>-55.72441673854847</v>
      </c>
      <c r="BA448" s="10">
        <f t="shared" si="300"/>
        <v>-238.71105110449514</v>
      </c>
      <c r="BB448" s="10">
        <f t="shared" si="301"/>
        <v>-58.711051104495141</v>
      </c>
      <c r="BC448" s="37"/>
      <c r="BD448" s="46">
        <f t="shared" si="302"/>
        <v>-56</v>
      </c>
      <c r="BE448" s="46">
        <f t="shared" si="303"/>
        <v>-239</v>
      </c>
      <c r="BF448" s="46">
        <f t="shared" si="304"/>
        <v>-59</v>
      </c>
    </row>
    <row r="449" spans="22:58" x14ac:dyDescent="0.3">
      <c r="V449" s="29">
        <v>5.4500000000000499</v>
      </c>
      <c r="W449" s="38">
        <f t="shared" si="274"/>
        <v>2818382.9312647828</v>
      </c>
      <c r="X449" s="30">
        <f t="shared" si="273"/>
        <v>3.5218251811136261</v>
      </c>
      <c r="Y449" s="31">
        <f t="shared" si="275"/>
        <v>-75.333876291894583</v>
      </c>
      <c r="Z449" s="31">
        <f t="shared" si="276"/>
        <v>-89.990195423940435</v>
      </c>
      <c r="AA449" s="31">
        <f t="shared" si="277"/>
        <v>38.748380103804074</v>
      </c>
      <c r="AB449" s="31">
        <f t="shared" si="278"/>
        <v>-89.33822053994308</v>
      </c>
      <c r="AC449" s="31">
        <f t="shared" si="279"/>
        <v>1.2758989000835408</v>
      </c>
      <c r="AD449" s="31">
        <f t="shared" si="280"/>
        <v>30.301072659521868</v>
      </c>
      <c r="AE449" s="31">
        <f t="shared" si="281"/>
        <v>-31.787772106893343</v>
      </c>
      <c r="AF449" s="31">
        <f t="shared" si="282"/>
        <v>-149.02734330436164</v>
      </c>
      <c r="AG449" s="31">
        <f t="shared" si="270"/>
        <v>92.110410468749379</v>
      </c>
      <c r="AH449" s="31">
        <f t="shared" si="283"/>
        <v>-163.80809334181234</v>
      </c>
      <c r="AI449" s="31">
        <f t="shared" si="284"/>
        <v>-89.999999630411907</v>
      </c>
      <c r="AJ449" s="31">
        <f t="shared" si="285"/>
        <v>91.748650050720784</v>
      </c>
      <c r="AK449" s="31">
        <f t="shared" si="286"/>
        <v>89.99851853931753</v>
      </c>
      <c r="AL449" s="32">
        <f t="shared" si="287"/>
        <v>-38.204291686660007</v>
      </c>
      <c r="AM449" s="31">
        <f t="shared" si="288"/>
        <v>-89.295438361386758</v>
      </c>
      <c r="AN449" s="31">
        <f t="shared" si="289"/>
        <v>-18.153324509002182</v>
      </c>
      <c r="AO449" s="31">
        <f t="shared" si="290"/>
        <v>-89.296919452481134</v>
      </c>
      <c r="AP449" s="30">
        <f t="shared" si="271"/>
        <v>23.609121289162623</v>
      </c>
      <c r="AQ449" s="30">
        <f t="shared" si="272"/>
        <v>-29.542425094393248</v>
      </c>
      <c r="AR449" s="31">
        <f t="shared" si="291"/>
        <v>-55.874400421126154</v>
      </c>
      <c r="AS449" s="33">
        <f t="shared" si="292"/>
        <v>-238.32426275684276</v>
      </c>
      <c r="AT449" s="31">
        <f t="shared" si="293"/>
        <v>3.4532103502162415E-5</v>
      </c>
      <c r="AU449" s="31">
        <f t="shared" si="294"/>
        <v>0.16156292453453266</v>
      </c>
      <c r="AV449" s="32">
        <f t="shared" si="295"/>
        <v>-3.8369156988286188E-8</v>
      </c>
      <c r="AW449" s="31">
        <f t="shared" si="296"/>
        <v>-5.3854450757289344E-3</v>
      </c>
      <c r="AX449" s="34">
        <f t="shared" si="297"/>
        <v>3.449373434517413E-5</v>
      </c>
      <c r="AY449" s="35">
        <f t="shared" si="298"/>
        <v>0.15617747945880373</v>
      </c>
      <c r="AZ449" s="10">
        <f t="shared" si="299"/>
        <v>-55.874365927391807</v>
      </c>
      <c r="BA449" s="10">
        <f t="shared" si="300"/>
        <v>-238.16808527738397</v>
      </c>
      <c r="BB449" s="10">
        <f t="shared" si="301"/>
        <v>-58.168085277383966</v>
      </c>
      <c r="BC449" s="37"/>
      <c r="BD449" s="46">
        <f t="shared" si="302"/>
        <v>-56</v>
      </c>
      <c r="BE449" s="46">
        <f t="shared" si="303"/>
        <v>-238</v>
      </c>
      <c r="BF449" s="46">
        <f t="shared" si="304"/>
        <v>-58</v>
      </c>
    </row>
    <row r="450" spans="22:58" x14ac:dyDescent="0.3">
      <c r="V450" s="29">
        <v>5.4600000000000497</v>
      </c>
      <c r="W450" s="36">
        <f t="shared" si="274"/>
        <v>2884031.5031269374</v>
      </c>
      <c r="X450" s="30">
        <f t="shared" si="273"/>
        <v>3.5218251811136261</v>
      </c>
      <c r="Y450" s="31">
        <f t="shared" si="275"/>
        <v>-75.533876286170823</v>
      </c>
      <c r="Z450" s="31">
        <f t="shared" si="276"/>
        <v>-89.990418603334703</v>
      </c>
      <c r="AA450" s="31">
        <f t="shared" si="277"/>
        <v>38.9483540283629</v>
      </c>
      <c r="AB450" s="31">
        <f t="shared" si="278"/>
        <v>-89.353283185231334</v>
      </c>
      <c r="AC450" s="31">
        <f t="shared" si="279"/>
        <v>1.3276922328414007</v>
      </c>
      <c r="AD450" s="31">
        <f t="shared" si="280"/>
        <v>30.878995063733782</v>
      </c>
      <c r="AE450" s="31">
        <f t="shared" si="281"/>
        <v>-31.736004843852896</v>
      </c>
      <c r="AF450" s="31">
        <f t="shared" si="282"/>
        <v>-148.46470672483224</v>
      </c>
      <c r="AG450" s="31">
        <f t="shared" si="270"/>
        <v>92.110410468749379</v>
      </c>
      <c r="AH450" s="31">
        <f t="shared" si="283"/>
        <v>-164.0080933418123</v>
      </c>
      <c r="AI450" s="31">
        <f t="shared" si="284"/>
        <v>-89.999999638824775</v>
      </c>
      <c r="AJ450" s="31">
        <f t="shared" si="285"/>
        <v>91.948650050590089</v>
      </c>
      <c r="AK450" s="31">
        <f t="shared" si="286"/>
        <v>89.998552261479702</v>
      </c>
      <c r="AL450" s="32">
        <f t="shared" si="287"/>
        <v>-38.404262130998724</v>
      </c>
      <c r="AM450" s="31">
        <f t="shared" si="288"/>
        <v>-89.311474580353789</v>
      </c>
      <c r="AN450" s="31">
        <f t="shared" si="289"/>
        <v>-18.353294953471554</v>
      </c>
      <c r="AO450" s="31">
        <f t="shared" si="290"/>
        <v>-89.312921957698862</v>
      </c>
      <c r="AP450" s="30">
        <f t="shared" si="271"/>
        <v>23.609121289162623</v>
      </c>
      <c r="AQ450" s="30">
        <f t="shared" si="272"/>
        <v>-29.542425094393248</v>
      </c>
      <c r="AR450" s="31">
        <f t="shared" si="291"/>
        <v>-56.02260360255508</v>
      </c>
      <c r="AS450" s="33">
        <f t="shared" si="292"/>
        <v>-237.77762868253109</v>
      </c>
      <c r="AT450" s="31">
        <f t="shared" si="293"/>
        <v>3.6159544626061938E-5</v>
      </c>
      <c r="AU450" s="31">
        <f t="shared" si="294"/>
        <v>0.16532618783753403</v>
      </c>
      <c r="AV450" s="32">
        <f t="shared" si="295"/>
        <v>-4.0177438789228941E-8</v>
      </c>
      <c r="AW450" s="31">
        <f t="shared" si="296"/>
        <v>-5.5108882055414426E-3</v>
      </c>
      <c r="AX450" s="34">
        <f t="shared" si="297"/>
        <v>3.6119367187272711E-5</v>
      </c>
      <c r="AY450" s="35">
        <f t="shared" si="298"/>
        <v>0.15981529963199259</v>
      </c>
      <c r="AZ450" s="10">
        <f t="shared" si="299"/>
        <v>-56.022567483187892</v>
      </c>
      <c r="BA450" s="10">
        <f t="shared" si="300"/>
        <v>-237.6178133828991</v>
      </c>
      <c r="BB450" s="10">
        <f t="shared" si="301"/>
        <v>-57.617813382899101</v>
      </c>
      <c r="BC450" s="48"/>
      <c r="BD450" s="46">
        <f t="shared" si="302"/>
        <v>-56</v>
      </c>
      <c r="BE450" s="46">
        <f t="shared" si="303"/>
        <v>-238</v>
      </c>
      <c r="BF450" s="46">
        <f t="shared" si="304"/>
        <v>-58</v>
      </c>
    </row>
    <row r="451" spans="22:58" x14ac:dyDescent="0.3">
      <c r="V451" s="29">
        <v>5.4700000000000504</v>
      </c>
      <c r="W451" s="38">
        <f t="shared" si="274"/>
        <v>2951209.2266667299</v>
      </c>
      <c r="X451" s="30">
        <f t="shared" si="273"/>
        <v>3.5218251811136261</v>
      </c>
      <c r="Y451" s="31">
        <f t="shared" si="275"/>
        <v>-75.733876280704692</v>
      </c>
      <c r="Z451" s="31">
        <f t="shared" si="276"/>
        <v>-89.990636702545999</v>
      </c>
      <c r="AA451" s="31">
        <f t="shared" si="277"/>
        <v>39.148329126363784</v>
      </c>
      <c r="AB451" s="31">
        <f t="shared" si="278"/>
        <v>-89.36800304923598</v>
      </c>
      <c r="AC451" s="31">
        <f t="shared" si="279"/>
        <v>1.381272514982238</v>
      </c>
      <c r="AD451" s="31">
        <f t="shared" si="280"/>
        <v>31.46324814635738</v>
      </c>
      <c r="AE451" s="31">
        <f t="shared" si="281"/>
        <v>-31.682449458245042</v>
      </c>
      <c r="AF451" s="31">
        <f t="shared" si="282"/>
        <v>-147.89539160542461</v>
      </c>
      <c r="AG451" s="31">
        <f t="shared" si="270"/>
        <v>92.110410468749379</v>
      </c>
      <c r="AH451" s="31">
        <f t="shared" si="283"/>
        <v>-164.20809334181232</v>
      </c>
      <c r="AI451" s="31">
        <f t="shared" si="284"/>
        <v>-89.999999647046124</v>
      </c>
      <c r="AJ451" s="31">
        <f t="shared" si="285"/>
        <v>92.148650050465321</v>
      </c>
      <c r="AK451" s="31">
        <f t="shared" si="286"/>
        <v>89.998585216031742</v>
      </c>
      <c r="AL451" s="32">
        <f t="shared" si="287"/>
        <v>-38.60423390537359</v>
      </c>
      <c r="AM451" s="31">
        <f t="shared" si="288"/>
        <v>-89.327145874652643</v>
      </c>
      <c r="AN451" s="31">
        <f t="shared" si="289"/>
        <v>-18.553266727971206</v>
      </c>
      <c r="AO451" s="31">
        <f t="shared" si="290"/>
        <v>-89.328560305667025</v>
      </c>
      <c r="AP451" s="30">
        <f t="shared" si="271"/>
        <v>23.609121289162623</v>
      </c>
      <c r="AQ451" s="30">
        <f t="shared" si="272"/>
        <v>-29.542425094393248</v>
      </c>
      <c r="AR451" s="31">
        <f t="shared" si="291"/>
        <v>-56.169019991446874</v>
      </c>
      <c r="AS451" s="33">
        <f t="shared" si="292"/>
        <v>-237.22395191109163</v>
      </c>
      <c r="AT451" s="31">
        <f t="shared" si="293"/>
        <v>3.786368403398504E-5</v>
      </c>
      <c r="AU451" s="31">
        <f t="shared" si="294"/>
        <v>0.1691771073266656</v>
      </c>
      <c r="AV451" s="32">
        <f t="shared" si="295"/>
        <v>-4.2070943995144637E-8</v>
      </c>
      <c r="AW451" s="31">
        <f t="shared" si="296"/>
        <v>-5.6392532811536649E-3</v>
      </c>
      <c r="AX451" s="34">
        <f t="shared" si="297"/>
        <v>3.7821613089989898E-5</v>
      </c>
      <c r="AY451" s="35">
        <f t="shared" si="298"/>
        <v>0.16353785404551194</v>
      </c>
      <c r="AZ451" s="10">
        <f t="shared" si="299"/>
        <v>-56.168982169833782</v>
      </c>
      <c r="BA451" s="10">
        <f t="shared" si="300"/>
        <v>-237.06041405704613</v>
      </c>
      <c r="BB451" s="10">
        <f t="shared" si="301"/>
        <v>-57.060414057046131</v>
      </c>
      <c r="BC451" s="37"/>
      <c r="BD451" s="46">
        <f t="shared" si="302"/>
        <v>-56</v>
      </c>
      <c r="BE451" s="46">
        <f t="shared" si="303"/>
        <v>-237</v>
      </c>
      <c r="BF451" s="46">
        <f t="shared" si="304"/>
        <v>-57</v>
      </c>
    </row>
    <row r="452" spans="22:58" x14ac:dyDescent="0.3">
      <c r="V452" s="29">
        <v>5.4800000000000502</v>
      </c>
      <c r="W452" s="38">
        <f t="shared" si="274"/>
        <v>3019951.7204023674</v>
      </c>
      <c r="X452" s="30">
        <f t="shared" si="273"/>
        <v>3.5218251811136261</v>
      </c>
      <c r="Y452" s="31">
        <f t="shared" si="275"/>
        <v>-75.933876275484565</v>
      </c>
      <c r="Z452" s="31">
        <f t="shared" si="276"/>
        <v>-89.990849837213403</v>
      </c>
      <c r="AA452" s="31">
        <f t="shared" si="277"/>
        <v>39.34830534500594</v>
      </c>
      <c r="AB452" s="31">
        <f t="shared" si="278"/>
        <v>-89.38238792884691</v>
      </c>
      <c r="AC452" s="31">
        <f t="shared" si="279"/>
        <v>1.4366783493586159</v>
      </c>
      <c r="AD452" s="31">
        <f t="shared" si="280"/>
        <v>32.053655646803485</v>
      </c>
      <c r="AE452" s="31">
        <f t="shared" si="281"/>
        <v>-31.627067400006382</v>
      </c>
      <c r="AF452" s="31">
        <f t="shared" si="282"/>
        <v>-147.31958211925681</v>
      </c>
      <c r="AG452" s="31">
        <f t="shared" ref="AG452:AG515" si="305">DC_gain_comp</f>
        <v>92.110410468749379</v>
      </c>
      <c r="AH452" s="31">
        <f t="shared" si="283"/>
        <v>-164.40809334181233</v>
      </c>
      <c r="AI452" s="31">
        <f t="shared" si="284"/>
        <v>-89.99999965508033</v>
      </c>
      <c r="AJ452" s="31">
        <f t="shared" si="285"/>
        <v>92.348650050346137</v>
      </c>
      <c r="AK452" s="31">
        <f t="shared" si="286"/>
        <v>89.998617420446578</v>
      </c>
      <c r="AL452" s="32">
        <f t="shared" si="287"/>
        <v>-38.804206949939591</v>
      </c>
      <c r="AM452" s="31">
        <f t="shared" si="288"/>
        <v>-89.342460544026508</v>
      </c>
      <c r="AN452" s="31">
        <f t="shared" si="289"/>
        <v>-18.753239772656407</v>
      </c>
      <c r="AO452" s="31">
        <f t="shared" si="290"/>
        <v>-89.34384277866026</v>
      </c>
      <c r="AP452" s="30">
        <f t="shared" ref="AP452:AP515" si="306">-20*LOG(GmPS*Rsns)</f>
        <v>23.609121289162623</v>
      </c>
      <c r="AQ452" s="30">
        <f t="shared" ref="AQ452:AQ515" si="307">20*LOG(Vref/Vout)</f>
        <v>-29.542425094393248</v>
      </c>
      <c r="AR452" s="31">
        <f t="shared" si="291"/>
        <v>-56.313610977893418</v>
      </c>
      <c r="AS452" s="33">
        <f t="shared" si="292"/>
        <v>-236.66342489791708</v>
      </c>
      <c r="AT452" s="31">
        <f t="shared" si="293"/>
        <v>3.9648136341649915E-5</v>
      </c>
      <c r="AU452" s="31">
        <f t="shared" si="294"/>
        <v>0.17311772467116501</v>
      </c>
      <c r="AV452" s="32">
        <f t="shared" si="295"/>
        <v>-4.4053686137025153E-8</v>
      </c>
      <c r="AW452" s="31">
        <f t="shared" si="296"/>
        <v>-5.7706083634226149E-3</v>
      </c>
      <c r="AX452" s="34">
        <f t="shared" si="297"/>
        <v>3.9604082655512889E-5</v>
      </c>
      <c r="AY452" s="35">
        <f t="shared" si="298"/>
        <v>0.16734711630774241</v>
      </c>
      <c r="AZ452" s="10">
        <f t="shared" si="299"/>
        <v>-56.31357137381076</v>
      </c>
      <c r="BA452" s="10">
        <f t="shared" si="300"/>
        <v>-236.49607778160933</v>
      </c>
      <c r="BB452" s="10">
        <f t="shared" si="301"/>
        <v>-56.49607778160933</v>
      </c>
      <c r="BC452" s="37"/>
      <c r="BD452" s="46">
        <f t="shared" si="302"/>
        <v>-56</v>
      </c>
      <c r="BE452" s="46">
        <f t="shared" si="303"/>
        <v>-236</v>
      </c>
      <c r="BF452" s="46">
        <f t="shared" si="304"/>
        <v>-56</v>
      </c>
    </row>
    <row r="453" spans="22:58" x14ac:dyDescent="0.3">
      <c r="V453" s="29">
        <v>5.49000000000005</v>
      </c>
      <c r="W453" s="36">
        <f t="shared" si="274"/>
        <v>3090295.4325139499</v>
      </c>
      <c r="X453" s="30">
        <f t="shared" ref="X453:X516" si="308">DC_gain_power</f>
        <v>3.5218251811136261</v>
      </c>
      <c r="Y453" s="31">
        <f t="shared" si="275"/>
        <v>-76.133876270499385</v>
      </c>
      <c r="Z453" s="31">
        <f t="shared" si="276"/>
        <v>-89.991058120343709</v>
      </c>
      <c r="AA453" s="31">
        <f t="shared" si="277"/>
        <v>39.548282633863948</v>
      </c>
      <c r="AB453" s="31">
        <f t="shared" si="278"/>
        <v>-89.396445443859733</v>
      </c>
      <c r="AC453" s="31">
        <f t="shared" si="279"/>
        <v>1.4939476056711207</v>
      </c>
      <c r="AD453" s="31">
        <f t="shared" si="280"/>
        <v>32.650029051240466</v>
      </c>
      <c r="AE453" s="31">
        <f t="shared" si="281"/>
        <v>-31.569820849850689</v>
      </c>
      <c r="AF453" s="31">
        <f t="shared" si="282"/>
        <v>-146.73747451296296</v>
      </c>
      <c r="AG453" s="31">
        <f t="shared" si="305"/>
        <v>92.110410468749379</v>
      </c>
      <c r="AH453" s="31">
        <f t="shared" si="283"/>
        <v>-164.60809334181232</v>
      </c>
      <c r="AI453" s="31">
        <f t="shared" si="284"/>
        <v>-89.999999662931657</v>
      </c>
      <c r="AJ453" s="31">
        <f t="shared" si="285"/>
        <v>92.548650050232325</v>
      </c>
      <c r="AK453" s="31">
        <f t="shared" si="286"/>
        <v>89.998648891799462</v>
      </c>
      <c r="AL453" s="32">
        <f t="shared" si="287"/>
        <v>-39.00418120754378</v>
      </c>
      <c r="AM453" s="31">
        <f t="shared" si="288"/>
        <v>-89.357426699757582</v>
      </c>
      <c r="AN453" s="31">
        <f t="shared" si="289"/>
        <v>-18.953214030374397</v>
      </c>
      <c r="AO453" s="31">
        <f t="shared" si="290"/>
        <v>-89.358777470889777</v>
      </c>
      <c r="AP453" s="30">
        <f t="shared" si="306"/>
        <v>23.609121289162623</v>
      </c>
      <c r="AQ453" s="30">
        <f t="shared" si="307"/>
        <v>-29.542425094393248</v>
      </c>
      <c r="AR453" s="31">
        <f t="shared" si="291"/>
        <v>-56.456338685455705</v>
      </c>
      <c r="AS453" s="33">
        <f t="shared" si="292"/>
        <v>-236.09625198385274</v>
      </c>
      <c r="AT453" s="31">
        <f t="shared" si="293"/>
        <v>4.1516686507274666E-5</v>
      </c>
      <c r="AU453" s="31">
        <f t="shared" si="294"/>
        <v>0.17715012908930272</v>
      </c>
      <c r="AV453" s="32">
        <f t="shared" si="295"/>
        <v>-4.6129871611363062E-8</v>
      </c>
      <c r="AW453" s="31">
        <f t="shared" si="296"/>
        <v>-5.9050230985460894E-3</v>
      </c>
      <c r="AX453" s="34">
        <f t="shared" si="297"/>
        <v>4.1470556635663304E-5</v>
      </c>
      <c r="AY453" s="35">
        <f t="shared" si="298"/>
        <v>0.17124510599075662</v>
      </c>
      <c r="AZ453" s="10">
        <f t="shared" si="299"/>
        <v>-56.456297214899067</v>
      </c>
      <c r="BA453" s="10">
        <f t="shared" si="300"/>
        <v>-235.92500687786199</v>
      </c>
      <c r="BB453" s="10">
        <f t="shared" si="301"/>
        <v>-55.925006877861989</v>
      </c>
      <c r="BC453" s="48"/>
      <c r="BD453" s="46">
        <f t="shared" si="302"/>
        <v>-56</v>
      </c>
      <c r="BE453" s="46">
        <f t="shared" si="303"/>
        <v>-236</v>
      </c>
      <c r="BF453" s="46">
        <f t="shared" si="304"/>
        <v>-56</v>
      </c>
    </row>
    <row r="454" spans="22:58" x14ac:dyDescent="0.3">
      <c r="V454" s="29">
        <v>5.5000000000000497</v>
      </c>
      <c r="W454" s="38">
        <f t="shared" si="274"/>
        <v>3162277.660168747</v>
      </c>
      <c r="X454" s="30">
        <f t="shared" si="308"/>
        <v>3.5218251811136261</v>
      </c>
      <c r="Y454" s="31">
        <f t="shared" si="275"/>
        <v>-76.333876265738581</v>
      </c>
      <c r="Z454" s="31">
        <f t="shared" si="276"/>
        <v>-89.991261662371372</v>
      </c>
      <c r="AA454" s="31">
        <f t="shared" si="277"/>
        <v>39.748260944780867</v>
      </c>
      <c r="AB454" s="31">
        <f t="shared" si="278"/>
        <v>-89.41018304098138</v>
      </c>
      <c r="AC454" s="31">
        <f t="shared" si="279"/>
        <v>1.5531173078400193</v>
      </c>
      <c r="AD454" s="31">
        <f t="shared" si="280"/>
        <v>33.252167656214311</v>
      </c>
      <c r="AE454" s="31">
        <f t="shared" si="281"/>
        <v>-31.510672832004069</v>
      </c>
      <c r="AF454" s="31">
        <f t="shared" si="282"/>
        <v>-146.14927704713844</v>
      </c>
      <c r="AG454" s="31">
        <f t="shared" si="305"/>
        <v>92.110410468749379</v>
      </c>
      <c r="AH454" s="31">
        <f t="shared" si="283"/>
        <v>-164.80809334181231</v>
      </c>
      <c r="AI454" s="31">
        <f t="shared" si="284"/>
        <v>-89.999999670604282</v>
      </c>
      <c r="AJ454" s="31">
        <f t="shared" si="285"/>
        <v>92.748650050123615</v>
      </c>
      <c r="AK454" s="31">
        <f t="shared" si="286"/>
        <v>89.998679646776878</v>
      </c>
      <c r="AL454" s="32">
        <f t="shared" si="287"/>
        <v>-39.204156623604206</v>
      </c>
      <c r="AM454" s="31">
        <f t="shared" si="288"/>
        <v>-89.372052268925927</v>
      </c>
      <c r="AN454" s="31">
        <f t="shared" si="289"/>
        <v>-19.153189446543522</v>
      </c>
      <c r="AO454" s="31">
        <f t="shared" si="290"/>
        <v>-89.373372292753331</v>
      </c>
      <c r="AP454" s="30">
        <f t="shared" si="306"/>
        <v>23.609121289162623</v>
      </c>
      <c r="AQ454" s="30">
        <f t="shared" si="307"/>
        <v>-29.542425094393248</v>
      </c>
      <c r="AR454" s="31">
        <f t="shared" si="291"/>
        <v>-56.59716608377822</v>
      </c>
      <c r="AS454" s="33">
        <f t="shared" si="292"/>
        <v>-235.52264933989176</v>
      </c>
      <c r="AT454" s="31">
        <f t="shared" si="293"/>
        <v>4.3473297869637202E-5</v>
      </c>
      <c r="AU454" s="31">
        <f t="shared" si="294"/>
        <v>0.18127645845539919</v>
      </c>
      <c r="AV454" s="32">
        <f t="shared" si="295"/>
        <v>-4.8303905466117056E-8</v>
      </c>
      <c r="AW454" s="31">
        <f t="shared" si="296"/>
        <v>-6.042568754989916E-3</v>
      </c>
      <c r="AX454" s="34">
        <f t="shared" si="297"/>
        <v>4.3424993964171084E-5</v>
      </c>
      <c r="AY454" s="35">
        <f t="shared" si="298"/>
        <v>0.17523388970040926</v>
      </c>
      <c r="AZ454" s="10">
        <f t="shared" si="299"/>
        <v>-56.597122658784258</v>
      </c>
      <c r="BA454" s="10">
        <f t="shared" si="300"/>
        <v>-235.34741545019133</v>
      </c>
      <c r="BB454" s="10">
        <f t="shared" si="301"/>
        <v>-55.347415450191335</v>
      </c>
      <c r="BC454" s="37"/>
      <c r="BD454" s="46">
        <f t="shared" si="302"/>
        <v>-57</v>
      </c>
      <c r="BE454" s="46">
        <f t="shared" si="303"/>
        <v>-235</v>
      </c>
      <c r="BF454" s="46">
        <f t="shared" si="304"/>
        <v>-55</v>
      </c>
    </row>
    <row r="455" spans="22:58" x14ac:dyDescent="0.3">
      <c r="V455" s="29">
        <v>5.5100000000000504</v>
      </c>
      <c r="W455" s="38">
        <f t="shared" si="274"/>
        <v>3235936.5692966641</v>
      </c>
      <c r="X455" s="30">
        <f t="shared" si="308"/>
        <v>3.5218251811136261</v>
      </c>
      <c r="Y455" s="31">
        <f t="shared" si="275"/>
        <v>-76.533876261192063</v>
      </c>
      <c r="Z455" s="31">
        <f t="shared" si="276"/>
        <v>-89.991460571217047</v>
      </c>
      <c r="AA455" s="31">
        <f t="shared" si="277"/>
        <v>39.948240231766221</v>
      </c>
      <c r="AB455" s="31">
        <f t="shared" si="278"/>
        <v>-89.423607997746117</v>
      </c>
      <c r="AC455" s="31">
        <f t="shared" si="279"/>
        <v>1.6142235200683022</v>
      </c>
      <c r="AD455" s="31">
        <f t="shared" si="280"/>
        <v>33.859858684250057</v>
      </c>
      <c r="AE455" s="31">
        <f t="shared" si="281"/>
        <v>-31.449587328243915</v>
      </c>
      <c r="AF455" s="31">
        <f t="shared" si="282"/>
        <v>-145.55520988471312</v>
      </c>
      <c r="AG455" s="31">
        <f t="shared" si="305"/>
        <v>92.110410468749379</v>
      </c>
      <c r="AH455" s="31">
        <f t="shared" si="283"/>
        <v>-165.00809334181235</v>
      </c>
      <c r="AI455" s="31">
        <f t="shared" si="284"/>
        <v>-89.999999678102228</v>
      </c>
      <c r="AJ455" s="31">
        <f t="shared" si="285"/>
        <v>92.948650050019822</v>
      </c>
      <c r="AK455" s="31">
        <f t="shared" si="286"/>
        <v>89.998709701685542</v>
      </c>
      <c r="AL455" s="32">
        <f t="shared" si="287"/>
        <v>-39.40413314599428</v>
      </c>
      <c r="AM455" s="31">
        <f t="shared" si="288"/>
        <v>-89.386344998573506</v>
      </c>
      <c r="AN455" s="31">
        <f t="shared" si="289"/>
        <v>-19.353165969037434</v>
      </c>
      <c r="AO455" s="31">
        <f t="shared" si="290"/>
        <v>-89.387634974990192</v>
      </c>
      <c r="AP455" s="30">
        <f t="shared" si="306"/>
        <v>23.609121289162623</v>
      </c>
      <c r="AQ455" s="30">
        <f t="shared" si="307"/>
        <v>-29.542425094393248</v>
      </c>
      <c r="AR455" s="31">
        <f t="shared" si="291"/>
        <v>-56.736057102511978</v>
      </c>
      <c r="AS455" s="33">
        <f t="shared" si="292"/>
        <v>-234.94284485970331</v>
      </c>
      <c r="AT455" s="31">
        <f t="shared" si="293"/>
        <v>4.5522120539023847E-5</v>
      </c>
      <c r="AU455" s="31">
        <f t="shared" si="294"/>
        <v>0.18549890043259185</v>
      </c>
      <c r="AV455" s="32">
        <f t="shared" si="295"/>
        <v>-5.0580399115332547E-8</v>
      </c>
      <c r="AW455" s="31">
        <f t="shared" si="296"/>
        <v>-6.1833182612754363E-3</v>
      </c>
      <c r="AX455" s="34">
        <f t="shared" si="297"/>
        <v>4.5471540139908514E-5</v>
      </c>
      <c r="AY455" s="35">
        <f t="shared" si="298"/>
        <v>0.17931558217131641</v>
      </c>
      <c r="AZ455" s="10">
        <f t="shared" si="299"/>
        <v>-56.736011630971838</v>
      </c>
      <c r="BA455" s="10">
        <f t="shared" si="300"/>
        <v>-234.763529277532</v>
      </c>
      <c r="BB455" s="10">
        <f t="shared" si="301"/>
        <v>-54.763529277532001</v>
      </c>
      <c r="BC455" s="37"/>
      <c r="BD455" s="46">
        <f t="shared" si="302"/>
        <v>-57</v>
      </c>
      <c r="BE455" s="46">
        <f t="shared" si="303"/>
        <v>-235</v>
      </c>
      <c r="BF455" s="46">
        <f t="shared" si="304"/>
        <v>-55</v>
      </c>
    </row>
    <row r="456" spans="22:58" x14ac:dyDescent="0.3">
      <c r="V456" s="29">
        <v>5.5200000000000502</v>
      </c>
      <c r="W456" s="36">
        <f t="shared" si="274"/>
        <v>3311311.2148262952</v>
      </c>
      <c r="X456" s="30">
        <f t="shared" si="308"/>
        <v>3.5218251811136261</v>
      </c>
      <c r="Y456" s="31">
        <f t="shared" si="275"/>
        <v>-76.733876256850124</v>
      </c>
      <c r="Z456" s="31">
        <f t="shared" si="276"/>
        <v>-89.991654952344817</v>
      </c>
      <c r="AA456" s="31">
        <f t="shared" si="277"/>
        <v>40.148220450898542</v>
      </c>
      <c r="AB456" s="31">
        <f t="shared" si="278"/>
        <v>-89.436727426343978</v>
      </c>
      <c r="AC456" s="31">
        <f t="shared" si="279"/>
        <v>1.6773012322231762</v>
      </c>
      <c r="AD456" s="31">
        <f t="shared" si="280"/>
        <v>34.472877453221827</v>
      </c>
      <c r="AE456" s="31">
        <f t="shared" si="281"/>
        <v>-31.386529392614779</v>
      </c>
      <c r="AF456" s="31">
        <f t="shared" si="282"/>
        <v>-144.95550492546698</v>
      </c>
      <c r="AG456" s="31">
        <f t="shared" si="305"/>
        <v>92.110410468749379</v>
      </c>
      <c r="AH456" s="31">
        <f t="shared" si="283"/>
        <v>-165.20809334181229</v>
      </c>
      <c r="AI456" s="31">
        <f t="shared" si="284"/>
        <v>-89.999999685429529</v>
      </c>
      <c r="AJ456" s="31">
        <f t="shared" si="285"/>
        <v>93.14865004992069</v>
      </c>
      <c r="AK456" s="31">
        <f t="shared" si="286"/>
        <v>89.998739072460978</v>
      </c>
      <c r="AL456" s="32">
        <f t="shared" si="287"/>
        <v>-39.604110724932355</v>
      </c>
      <c r="AM456" s="31">
        <f t="shared" si="288"/>
        <v>-89.400312459775449</v>
      </c>
      <c r="AN456" s="31">
        <f t="shared" si="289"/>
        <v>-19.553143548074573</v>
      </c>
      <c r="AO456" s="31">
        <f t="shared" si="290"/>
        <v>-89.401573072744</v>
      </c>
      <c r="AP456" s="30">
        <f t="shared" si="306"/>
        <v>23.609121289162623</v>
      </c>
      <c r="AQ456" s="30">
        <f t="shared" si="307"/>
        <v>-29.542425094393248</v>
      </c>
      <c r="AR456" s="31">
        <f t="shared" si="291"/>
        <v>-56.872976745919971</v>
      </c>
      <c r="AS456" s="33">
        <f t="shared" si="292"/>
        <v>-234.35707799821097</v>
      </c>
      <c r="AT456" s="31">
        <f t="shared" si="293"/>
        <v>4.7667500210492489E-5</v>
      </c>
      <c r="AU456" s="31">
        <f t="shared" si="294"/>
        <v>0.18981969363194368</v>
      </c>
      <c r="AV456" s="32">
        <f t="shared" si="295"/>
        <v>-5.2964179982417086E-8</v>
      </c>
      <c r="AW456" s="31">
        <f t="shared" si="296"/>
        <v>-6.327346244647097E-3</v>
      </c>
      <c r="AX456" s="34">
        <f t="shared" si="297"/>
        <v>4.7614536030510074E-5</v>
      </c>
      <c r="AY456" s="35">
        <f t="shared" si="298"/>
        <v>0.18349234738729658</v>
      </c>
      <c r="AZ456" s="10">
        <f t="shared" si="299"/>
        <v>-56.872929131383941</v>
      </c>
      <c r="BA456" s="10">
        <f t="shared" si="300"/>
        <v>-234.17358565082367</v>
      </c>
      <c r="BB456" s="10">
        <f t="shared" si="301"/>
        <v>-54.173585650823668</v>
      </c>
      <c r="BC456" s="48"/>
      <c r="BD456" s="46">
        <f t="shared" si="302"/>
        <v>-57</v>
      </c>
      <c r="BE456" s="46">
        <f t="shared" si="303"/>
        <v>-234</v>
      </c>
      <c r="BF456" s="46">
        <f t="shared" si="304"/>
        <v>-54</v>
      </c>
    </row>
    <row r="457" spans="22:58" x14ac:dyDescent="0.3">
      <c r="V457" s="29">
        <v>5.53000000000005</v>
      </c>
      <c r="W457" s="38">
        <f t="shared" si="274"/>
        <v>3388441.5613924181</v>
      </c>
      <c r="X457" s="30">
        <f t="shared" si="308"/>
        <v>3.5218251811136261</v>
      </c>
      <c r="Y457" s="31">
        <f t="shared" si="275"/>
        <v>-76.933876252703641</v>
      </c>
      <c r="Z457" s="31">
        <f t="shared" si="276"/>
        <v>-89.991844908818109</v>
      </c>
      <c r="AA457" s="31">
        <f t="shared" si="277"/>
        <v>40.348201560232482</v>
      </c>
      <c r="AB457" s="31">
        <f t="shared" si="278"/>
        <v>-89.449548277363618</v>
      </c>
      <c r="AC457" s="31">
        <f t="shared" si="279"/>
        <v>1.7423842452037461</v>
      </c>
      <c r="AD457" s="31">
        <f t="shared" si="280"/>
        <v>35.09098760091873</v>
      </c>
      <c r="AE457" s="31">
        <f t="shared" si="281"/>
        <v>-31.321465266153787</v>
      </c>
      <c r="AF457" s="31">
        <f t="shared" si="282"/>
        <v>-144.35040558526299</v>
      </c>
      <c r="AG457" s="31">
        <f t="shared" si="305"/>
        <v>92.110410468749379</v>
      </c>
      <c r="AH457" s="31">
        <f t="shared" si="283"/>
        <v>-165.4080933418123</v>
      </c>
      <c r="AI457" s="31">
        <f t="shared" si="284"/>
        <v>-89.999999692590023</v>
      </c>
      <c r="AJ457" s="31">
        <f t="shared" si="285"/>
        <v>93.34865004982602</v>
      </c>
      <c r="AK457" s="31">
        <f t="shared" si="286"/>
        <v>89.998767774675926</v>
      </c>
      <c r="AL457" s="32">
        <f t="shared" si="287"/>
        <v>-39.8040893128764</v>
      </c>
      <c r="AM457" s="31">
        <f t="shared" si="288"/>
        <v>-89.413962051620288</v>
      </c>
      <c r="AN457" s="31">
        <f t="shared" si="289"/>
        <v>-19.753122136113305</v>
      </c>
      <c r="AO457" s="31">
        <f t="shared" si="290"/>
        <v>-89.415193969534386</v>
      </c>
      <c r="AP457" s="30">
        <f t="shared" si="306"/>
        <v>23.609121289162623</v>
      </c>
      <c r="AQ457" s="30">
        <f t="shared" si="307"/>
        <v>-29.542425094393248</v>
      </c>
      <c r="AR457" s="31">
        <f t="shared" si="291"/>
        <v>-57.007891207497721</v>
      </c>
      <c r="AS457" s="33">
        <f t="shared" si="292"/>
        <v>-233.76559955479738</v>
      </c>
      <c r="AT457" s="31">
        <f t="shared" si="293"/>
        <v>4.9913987376300934E-5</v>
      </c>
      <c r="AU457" s="31">
        <f t="shared" si="294"/>
        <v>0.19424112879851133</v>
      </c>
      <c r="AV457" s="32">
        <f t="shared" si="295"/>
        <v>-5.5460305000725884E-8</v>
      </c>
      <c r="AW457" s="31">
        <f t="shared" si="296"/>
        <v>-6.4747290706408606E-3</v>
      </c>
      <c r="AX457" s="34">
        <f t="shared" si="297"/>
        <v>4.9858527071300209E-5</v>
      </c>
      <c r="AY457" s="35">
        <f t="shared" si="298"/>
        <v>0.18776639972787046</v>
      </c>
      <c r="AZ457" s="10">
        <f t="shared" si="299"/>
        <v>-57.007841348970651</v>
      </c>
      <c r="BA457" s="10">
        <f t="shared" si="300"/>
        <v>-233.5778331550695</v>
      </c>
      <c r="BB457" s="10">
        <f t="shared" si="301"/>
        <v>-53.577833155069499</v>
      </c>
      <c r="BC457" s="37"/>
      <c r="BD457" s="46">
        <f t="shared" si="302"/>
        <v>-57</v>
      </c>
      <c r="BE457" s="46">
        <f t="shared" si="303"/>
        <v>-234</v>
      </c>
      <c r="BF457" s="46">
        <f t="shared" si="304"/>
        <v>-54</v>
      </c>
    </row>
    <row r="458" spans="22:58" x14ac:dyDescent="0.3">
      <c r="V458" s="29">
        <v>5.5400000000000498</v>
      </c>
      <c r="W458" s="38">
        <f t="shared" si="274"/>
        <v>3467368.5045257183</v>
      </c>
      <c r="X458" s="30">
        <f t="shared" si="308"/>
        <v>3.5218251811136261</v>
      </c>
      <c r="Y458" s="31">
        <f t="shared" si="275"/>
        <v>-77.133876248743775</v>
      </c>
      <c r="Z458" s="31">
        <f t="shared" si="276"/>
        <v>-89.992030541354353</v>
      </c>
      <c r="AA458" s="31">
        <f t="shared" si="277"/>
        <v>40.548183519709752</v>
      </c>
      <c r="AB458" s="31">
        <f t="shared" si="278"/>
        <v>-89.462077343451355</v>
      </c>
      <c r="AC458" s="31">
        <f t="shared" si="279"/>
        <v>1.8095050569977005</v>
      </c>
      <c r="AD458" s="31">
        <f t="shared" si="280"/>
        <v>35.713941365829832</v>
      </c>
      <c r="AE458" s="31">
        <f t="shared" si="281"/>
        <v>-31.254362490922695</v>
      </c>
      <c r="AF458" s="31">
        <f t="shared" si="282"/>
        <v>-143.74016651897585</v>
      </c>
      <c r="AG458" s="31">
        <f t="shared" si="305"/>
        <v>92.110410468749379</v>
      </c>
      <c r="AH458" s="31">
        <f t="shared" si="283"/>
        <v>-165.60809334181229</v>
      </c>
      <c r="AI458" s="31">
        <f t="shared" si="284"/>
        <v>-89.999999699587519</v>
      </c>
      <c r="AJ458" s="31">
        <f t="shared" si="285"/>
        <v>93.548650049735613</v>
      </c>
      <c r="AK458" s="31">
        <f t="shared" si="286"/>
        <v>89.998795823548704</v>
      </c>
      <c r="AL458" s="32">
        <f t="shared" si="287"/>
        <v>-40.004068864423168</v>
      </c>
      <c r="AM458" s="31">
        <f t="shared" si="288"/>
        <v>-89.427301005101441</v>
      </c>
      <c r="AN458" s="31">
        <f t="shared" si="289"/>
        <v>-19.953101687750468</v>
      </c>
      <c r="AO458" s="31">
        <f t="shared" si="290"/>
        <v>-89.428504881140256</v>
      </c>
      <c r="AP458" s="30">
        <f t="shared" si="306"/>
        <v>23.609121289162623</v>
      </c>
      <c r="AQ458" s="30">
        <f t="shared" si="307"/>
        <v>-29.542425094393248</v>
      </c>
      <c r="AR458" s="31">
        <f t="shared" si="291"/>
        <v>-57.140767983903785</v>
      </c>
      <c r="AS458" s="33">
        <f t="shared" si="292"/>
        <v>-233.16867140011612</v>
      </c>
      <c r="AT458" s="31">
        <f t="shared" si="293"/>
        <v>5.2266346974138173E-5</v>
      </c>
      <c r="AU458" s="31">
        <f t="shared" si="294"/>
        <v>0.19876555002498647</v>
      </c>
      <c r="AV458" s="32">
        <f t="shared" si="295"/>
        <v>-5.8074068328182594E-8</v>
      </c>
      <c r="AW458" s="31">
        <f t="shared" si="296"/>
        <v>-6.6255448835740964E-3</v>
      </c>
      <c r="AX458" s="34">
        <f t="shared" si="297"/>
        <v>5.2208272905809989E-5</v>
      </c>
      <c r="AY458" s="35">
        <f t="shared" si="298"/>
        <v>0.19214000514141238</v>
      </c>
      <c r="AZ458" s="10">
        <f t="shared" si="299"/>
        <v>-57.140715775630881</v>
      </c>
      <c r="BA458" s="10">
        <f t="shared" si="300"/>
        <v>-232.9765313949747</v>
      </c>
      <c r="BB458" s="10">
        <f t="shared" si="301"/>
        <v>-52.9765313949747</v>
      </c>
      <c r="BC458" s="37"/>
      <c r="BD458" s="46">
        <f t="shared" si="302"/>
        <v>-57</v>
      </c>
      <c r="BE458" s="46">
        <f t="shared" si="303"/>
        <v>-233</v>
      </c>
      <c r="BF458" s="46">
        <f t="shared" si="304"/>
        <v>-53</v>
      </c>
    </row>
    <row r="459" spans="22:58" x14ac:dyDescent="0.3">
      <c r="V459" s="29">
        <v>5.5500000000000496</v>
      </c>
      <c r="W459" s="36">
        <f t="shared" si="274"/>
        <v>3548133.8923361655</v>
      </c>
      <c r="X459" s="30">
        <f t="shared" si="308"/>
        <v>3.5218251811136261</v>
      </c>
      <c r="Y459" s="31">
        <f t="shared" si="275"/>
        <v>-77.333876244962127</v>
      </c>
      <c r="Z459" s="31">
        <f t="shared" si="276"/>
        <v>-89.99221194837834</v>
      </c>
      <c r="AA459" s="31">
        <f t="shared" si="277"/>
        <v>40.748166291074327</v>
      </c>
      <c r="AB459" s="31">
        <f t="shared" si="278"/>
        <v>-89.474321262888211</v>
      </c>
      <c r="AC459" s="31">
        <f t="shared" si="279"/>
        <v>1.8786947501594775</v>
      </c>
      <c r="AD459" s="31">
        <f t="shared" si="280"/>
        <v>36.341479924738458</v>
      </c>
      <c r="AE459" s="31">
        <f t="shared" si="281"/>
        <v>-31.185190022614695</v>
      </c>
      <c r="AF459" s="31">
        <f t="shared" si="282"/>
        <v>-143.1250532865281</v>
      </c>
      <c r="AG459" s="31">
        <f t="shared" si="305"/>
        <v>92.110410468749379</v>
      </c>
      <c r="AH459" s="31">
        <f t="shared" si="283"/>
        <v>-165.80809334181231</v>
      </c>
      <c r="AI459" s="31">
        <f t="shared" si="284"/>
        <v>-89.99999970642574</v>
      </c>
      <c r="AJ459" s="31">
        <f t="shared" si="285"/>
        <v>93.748650049649285</v>
      </c>
      <c r="AK459" s="31">
        <f t="shared" si="286"/>
        <v>89.998823233951185</v>
      </c>
      <c r="AL459" s="32">
        <f t="shared" si="287"/>
        <v>-40.204049336212066</v>
      </c>
      <c r="AM459" s="31">
        <f t="shared" si="288"/>
        <v>-89.440336386921516</v>
      </c>
      <c r="AN459" s="31">
        <f t="shared" si="289"/>
        <v>-20.153082159625711</v>
      </c>
      <c r="AO459" s="31">
        <f t="shared" si="290"/>
        <v>-89.44151285939607</v>
      </c>
      <c r="AP459" s="30">
        <f t="shared" si="306"/>
        <v>23.609121289162623</v>
      </c>
      <c r="AQ459" s="30">
        <f t="shared" si="307"/>
        <v>-29.542425094393248</v>
      </c>
      <c r="AR459" s="31">
        <f t="shared" si="291"/>
        <v>-57.271575987471024</v>
      </c>
      <c r="AS459" s="33">
        <f t="shared" si="292"/>
        <v>-232.56656614592418</v>
      </c>
      <c r="AT459" s="31">
        <f t="shared" si="293"/>
        <v>5.4729568496224221E-5</v>
      </c>
      <c r="AU459" s="31">
        <f t="shared" si="294"/>
        <v>0.20339535599356037</v>
      </c>
      <c r="AV459" s="32">
        <f t="shared" si="295"/>
        <v>-6.0811014847864905E-8</v>
      </c>
      <c r="AW459" s="31">
        <f t="shared" si="296"/>
        <v>-6.7798736479787406E-3</v>
      </c>
      <c r="AX459" s="34">
        <f t="shared" si="297"/>
        <v>5.4668757481376356E-5</v>
      </c>
      <c r="AY459" s="35">
        <f t="shared" si="298"/>
        <v>0.19661548234558163</v>
      </c>
      <c r="AZ459" s="10">
        <f t="shared" si="299"/>
        <v>-57.271521318713546</v>
      </c>
      <c r="BA459" s="10">
        <f t="shared" si="300"/>
        <v>-232.36995066357861</v>
      </c>
      <c r="BB459" s="10">
        <f t="shared" si="301"/>
        <v>-52.369950663578607</v>
      </c>
      <c r="BC459" s="48"/>
      <c r="BD459" s="46">
        <f t="shared" si="302"/>
        <v>-57</v>
      </c>
      <c r="BE459" s="46">
        <f t="shared" si="303"/>
        <v>-232</v>
      </c>
      <c r="BF459" s="46">
        <f t="shared" si="304"/>
        <v>-52</v>
      </c>
    </row>
    <row r="460" spans="22:58" x14ac:dyDescent="0.3">
      <c r="V460" s="29">
        <v>5.5600000000000502</v>
      </c>
      <c r="W460" s="38">
        <f t="shared" si="274"/>
        <v>3630780.5477014398</v>
      </c>
      <c r="X460" s="30">
        <f t="shared" si="308"/>
        <v>3.5218251811136261</v>
      </c>
      <c r="Y460" s="31">
        <f t="shared" si="275"/>
        <v>-77.533876241350697</v>
      </c>
      <c r="Z460" s="31">
        <f t="shared" si="276"/>
        <v>-89.992389226074479</v>
      </c>
      <c r="AA460" s="31">
        <f t="shared" si="277"/>
        <v>40.948149837791448</v>
      </c>
      <c r="AB460" s="31">
        <f t="shared" si="278"/>
        <v>-89.486286523086662</v>
      </c>
      <c r="AC460" s="31">
        <f t="shared" si="279"/>
        <v>1.9499828814645261</v>
      </c>
      <c r="AD460" s="31">
        <f t="shared" si="280"/>
        <v>36.973333787246332</v>
      </c>
      <c r="AE460" s="31">
        <f t="shared" si="281"/>
        <v>-31.113918340981098</v>
      </c>
      <c r="AF460" s="31">
        <f t="shared" si="282"/>
        <v>-142.50534196191481</v>
      </c>
      <c r="AG460" s="31">
        <f t="shared" si="305"/>
        <v>92.110410468749379</v>
      </c>
      <c r="AH460" s="31">
        <f t="shared" si="283"/>
        <v>-166.00809334181233</v>
      </c>
      <c r="AI460" s="31">
        <f t="shared" si="284"/>
        <v>-89.999999713108323</v>
      </c>
      <c r="AJ460" s="31">
        <f t="shared" si="285"/>
        <v>93.948650049566837</v>
      </c>
      <c r="AK460" s="31">
        <f t="shared" si="286"/>
        <v>89.998850020416739</v>
      </c>
      <c r="AL460" s="32">
        <f t="shared" si="287"/>
        <v>-40.404030686833281</v>
      </c>
      <c r="AM460" s="31">
        <f t="shared" si="288"/>
        <v>-89.453075103211603</v>
      </c>
      <c r="AN460" s="31">
        <f t="shared" si="289"/>
        <v>-20.353063510329392</v>
      </c>
      <c r="AO460" s="31">
        <f t="shared" si="290"/>
        <v>-89.454224795903187</v>
      </c>
      <c r="AP460" s="30">
        <f t="shared" si="306"/>
        <v>23.609121289162623</v>
      </c>
      <c r="AQ460" s="30">
        <f t="shared" si="307"/>
        <v>-29.542425094393248</v>
      </c>
      <c r="AR460" s="31">
        <f t="shared" si="291"/>
        <v>-57.400285656541115</v>
      </c>
      <c r="AS460" s="33">
        <f t="shared" si="292"/>
        <v>-231.95956675781798</v>
      </c>
      <c r="AT460" s="31">
        <f t="shared" si="293"/>
        <v>5.7308876578557232E-5</v>
      </c>
      <c r="AU460" s="31">
        <f t="shared" si="294"/>
        <v>0.2081330012466589</v>
      </c>
      <c r="AV460" s="32">
        <f t="shared" si="295"/>
        <v>-6.3676949811280463E-8</v>
      </c>
      <c r="AW460" s="31">
        <f t="shared" si="296"/>
        <v>-6.9377971909995112E-3</v>
      </c>
      <c r="AX460" s="34">
        <f t="shared" si="297"/>
        <v>5.7245199628745953E-5</v>
      </c>
      <c r="AY460" s="35">
        <f t="shared" si="298"/>
        <v>0.20119520405565938</v>
      </c>
      <c r="AZ460" s="10">
        <f t="shared" si="299"/>
        <v>-57.400228411341487</v>
      </c>
      <c r="BA460" s="10">
        <f t="shared" si="300"/>
        <v>-231.75837155376232</v>
      </c>
      <c r="BB460" s="10">
        <f t="shared" si="301"/>
        <v>-51.758371553762316</v>
      </c>
      <c r="BC460" s="37"/>
      <c r="BD460" s="46">
        <f t="shared" si="302"/>
        <v>-57</v>
      </c>
      <c r="BE460" s="46">
        <f t="shared" si="303"/>
        <v>-232</v>
      </c>
      <c r="BF460" s="46">
        <f t="shared" si="304"/>
        <v>-52</v>
      </c>
    </row>
    <row r="461" spans="22:58" x14ac:dyDescent="0.3">
      <c r="V461" s="29">
        <v>5.57000000000005</v>
      </c>
      <c r="W461" s="38">
        <f t="shared" si="274"/>
        <v>3715352.2909721546</v>
      </c>
      <c r="X461" s="30">
        <f t="shared" si="308"/>
        <v>3.5218251811136261</v>
      </c>
      <c r="Y461" s="31">
        <f t="shared" si="275"/>
        <v>-77.733876237901768</v>
      </c>
      <c r="Z461" s="31">
        <f t="shared" si="276"/>
        <v>-89.99256246843774</v>
      </c>
      <c r="AA461" s="31">
        <f t="shared" si="277"/>
        <v>41.148134124970063</v>
      </c>
      <c r="AB461" s="31">
        <f t="shared" si="278"/>
        <v>-89.497979464009106</v>
      </c>
      <c r="AC461" s="31">
        <f t="shared" si="279"/>
        <v>2.0233973745092197</v>
      </c>
      <c r="AD461" s="31">
        <f t="shared" si="280"/>
        <v>37.609223246854661</v>
      </c>
      <c r="AE461" s="31">
        <f t="shared" si="281"/>
        <v>-31.040519557308858</v>
      </c>
      <c r="AF461" s="31">
        <f t="shared" si="282"/>
        <v>-141.88131868559216</v>
      </c>
      <c r="AG461" s="31">
        <f t="shared" si="305"/>
        <v>92.110410468749379</v>
      </c>
      <c r="AH461" s="31">
        <f t="shared" si="283"/>
        <v>-166.20809334181232</v>
      </c>
      <c r="AI461" s="31">
        <f t="shared" si="284"/>
        <v>-89.99999971963878</v>
      </c>
      <c r="AJ461" s="31">
        <f t="shared" si="285"/>
        <v>94.148650049488083</v>
      </c>
      <c r="AK461" s="31">
        <f t="shared" si="286"/>
        <v>89.998876197147879</v>
      </c>
      <c r="AL461" s="32">
        <f t="shared" si="287"/>
        <v>-40.604012876740015</v>
      </c>
      <c r="AM461" s="31">
        <f t="shared" si="288"/>
        <v>-89.465523903167224</v>
      </c>
      <c r="AN461" s="31">
        <f t="shared" si="289"/>
        <v>-20.553045700314868</v>
      </c>
      <c r="AO461" s="31">
        <f t="shared" si="290"/>
        <v>-89.466647425658124</v>
      </c>
      <c r="AP461" s="30">
        <f t="shared" si="306"/>
        <v>23.609121289162623</v>
      </c>
      <c r="AQ461" s="30">
        <f t="shared" si="307"/>
        <v>-29.542425094393248</v>
      </c>
      <c r="AR461" s="31">
        <f t="shared" si="291"/>
        <v>-57.526869062854345</v>
      </c>
      <c r="AS461" s="33">
        <f t="shared" si="292"/>
        <v>-231.34796611125029</v>
      </c>
      <c r="AT461" s="31">
        <f t="shared" si="293"/>
        <v>6.0009742062585134E-5</v>
      </c>
      <c r="AU461" s="31">
        <f t="shared" si="294"/>
        <v>0.21298099748721677</v>
      </c>
      <c r="AV461" s="32">
        <f t="shared" si="295"/>
        <v>-6.6677951374625299E-8</v>
      </c>
      <c r="AW461" s="31">
        <f t="shared" si="296"/>
        <v>-7.0993992457796442E-3</v>
      </c>
      <c r="AX461" s="34">
        <f t="shared" si="297"/>
        <v>5.9943064111210507E-5</v>
      </c>
      <c r="AY461" s="35">
        <f t="shared" si="298"/>
        <v>0.20588159824143712</v>
      </c>
      <c r="AZ461" s="10">
        <f t="shared" si="299"/>
        <v>-57.526809119790236</v>
      </c>
      <c r="BA461" s="10">
        <f t="shared" si="300"/>
        <v>-231.14208451300885</v>
      </c>
      <c r="BB461" s="10">
        <f t="shared" si="301"/>
        <v>-51.142084513008854</v>
      </c>
      <c r="BC461" s="37"/>
      <c r="BD461" s="46">
        <f t="shared" si="302"/>
        <v>-58</v>
      </c>
      <c r="BE461" s="46">
        <f t="shared" si="303"/>
        <v>-231</v>
      </c>
      <c r="BF461" s="46">
        <f t="shared" si="304"/>
        <v>-51</v>
      </c>
    </row>
    <row r="462" spans="22:58" x14ac:dyDescent="0.3">
      <c r="V462" s="29">
        <v>5.5800000000000498</v>
      </c>
      <c r="W462" s="36">
        <f t="shared" si="274"/>
        <v>3801893.9632060509</v>
      </c>
      <c r="X462" s="30">
        <f t="shared" si="308"/>
        <v>3.5218251811136261</v>
      </c>
      <c r="Y462" s="31">
        <f t="shared" si="275"/>
        <v>-77.933876234608107</v>
      </c>
      <c r="Z462" s="31">
        <f t="shared" si="276"/>
        <v>-89.992731767323477</v>
      </c>
      <c r="AA462" s="31">
        <f t="shared" si="277"/>
        <v>41.348119119289073</v>
      </c>
      <c r="AB462" s="31">
        <f t="shared" si="278"/>
        <v>-89.509406281509371</v>
      </c>
      <c r="AC462" s="31">
        <f t="shared" si="279"/>
        <v>2.098964416032584</v>
      </c>
      <c r="AD462" s="31">
        <f t="shared" si="280"/>
        <v>38.248858887717141</v>
      </c>
      <c r="AE462" s="31">
        <f t="shared" si="281"/>
        <v>-30.964967518172823</v>
      </c>
      <c r="AF462" s="31">
        <f t="shared" si="282"/>
        <v>-141.2532791611157</v>
      </c>
      <c r="AG462" s="31">
        <f t="shared" si="305"/>
        <v>92.110410468749379</v>
      </c>
      <c r="AH462" s="31">
        <f t="shared" si="283"/>
        <v>-166.4080933418123</v>
      </c>
      <c r="AI462" s="31">
        <f t="shared" si="284"/>
        <v>-89.999999726020576</v>
      </c>
      <c r="AJ462" s="31">
        <f t="shared" si="285"/>
        <v>94.348650049412882</v>
      </c>
      <c r="AK462" s="31">
        <f t="shared" si="286"/>
        <v>89.998901778023892</v>
      </c>
      <c r="AL462" s="32">
        <f t="shared" si="287"/>
        <v>-40.803995868164833</v>
      </c>
      <c r="AM462" s="31">
        <f t="shared" si="288"/>
        <v>-89.477689382602804</v>
      </c>
      <c r="AN462" s="31">
        <f t="shared" si="289"/>
        <v>-20.753028691814876</v>
      </c>
      <c r="AO462" s="31">
        <f t="shared" si="290"/>
        <v>-89.478787330599488</v>
      </c>
      <c r="AP462" s="30">
        <f t="shared" si="306"/>
        <v>23.609121289162623</v>
      </c>
      <c r="AQ462" s="30">
        <f t="shared" si="307"/>
        <v>-29.542425094393248</v>
      </c>
      <c r="AR462" s="31">
        <f t="shared" si="291"/>
        <v>-57.651300015218325</v>
      </c>
      <c r="AS462" s="33">
        <f t="shared" si="292"/>
        <v>-230.73206649171519</v>
      </c>
      <c r="AT462" s="31">
        <f t="shared" si="293"/>
        <v>6.2837893614152668E-5</v>
      </c>
      <c r="AU462" s="31">
        <f t="shared" si="294"/>
        <v>0.21794191490918144</v>
      </c>
      <c r="AV462" s="32">
        <f t="shared" si="295"/>
        <v>-6.982038602802477E-8</v>
      </c>
      <c r="AW462" s="31">
        <f t="shared" si="296"/>
        <v>-7.264765495857385E-3</v>
      </c>
      <c r="AX462" s="34">
        <f t="shared" si="297"/>
        <v>6.2768073228124647E-5</v>
      </c>
      <c r="AY462" s="35">
        <f t="shared" si="298"/>
        <v>0.21067714941332405</v>
      </c>
      <c r="AZ462" s="10">
        <f t="shared" si="299"/>
        <v>-57.651237247145097</v>
      </c>
      <c r="BA462" s="10">
        <f t="shared" si="300"/>
        <v>-230.52138934230186</v>
      </c>
      <c r="BB462" s="10">
        <f t="shared" si="301"/>
        <v>-50.521389342301859</v>
      </c>
      <c r="BC462" s="48"/>
      <c r="BD462" s="46">
        <f t="shared" si="302"/>
        <v>-58</v>
      </c>
      <c r="BE462" s="46">
        <f t="shared" si="303"/>
        <v>-231</v>
      </c>
      <c r="BF462" s="46">
        <f t="shared" si="304"/>
        <v>-51</v>
      </c>
    </row>
    <row r="463" spans="22:58" x14ac:dyDescent="0.3">
      <c r="V463" s="29">
        <v>5.5900000000000496</v>
      </c>
      <c r="W463" s="38">
        <f t="shared" si="274"/>
        <v>3890451.4499432547</v>
      </c>
      <c r="X463" s="30">
        <f t="shared" si="308"/>
        <v>3.5218251811136261</v>
      </c>
      <c r="Y463" s="31">
        <f t="shared" si="275"/>
        <v>-78.133876231462665</v>
      </c>
      <c r="Z463" s="31">
        <f t="shared" si="276"/>
        <v>-89.992897212496217</v>
      </c>
      <c r="AA463" s="31">
        <f t="shared" si="277"/>
        <v>41.548104788926594</v>
      </c>
      <c r="AB463" s="31">
        <f t="shared" si="278"/>
        <v>-89.520573030599309</v>
      </c>
      <c r="AC463" s="31">
        <f t="shared" si="279"/>
        <v>2.1767083567334158</v>
      </c>
      <c r="AD463" s="31">
        <f t="shared" si="280"/>
        <v>38.89194214564948</v>
      </c>
      <c r="AE463" s="31">
        <f t="shared" si="281"/>
        <v>-30.88723790468903</v>
      </c>
      <c r="AF463" s="31">
        <f t="shared" si="282"/>
        <v>-140.62152809744606</v>
      </c>
      <c r="AG463" s="31">
        <f t="shared" si="305"/>
        <v>92.110410468749379</v>
      </c>
      <c r="AH463" s="31">
        <f t="shared" si="283"/>
        <v>-166.60809334181232</v>
      </c>
      <c r="AI463" s="31">
        <f t="shared" si="284"/>
        <v>-89.999999732257109</v>
      </c>
      <c r="AJ463" s="31">
        <f t="shared" si="285"/>
        <v>94.548650049341063</v>
      </c>
      <c r="AK463" s="31">
        <f t="shared" si="286"/>
        <v>89.998926776608073</v>
      </c>
      <c r="AL463" s="32">
        <f t="shared" si="287"/>
        <v>-41.003979625039442</v>
      </c>
      <c r="AM463" s="31">
        <f t="shared" si="288"/>
        <v>-89.489577987426401</v>
      </c>
      <c r="AN463" s="31">
        <f t="shared" si="289"/>
        <v>-20.953012448761321</v>
      </c>
      <c r="AO463" s="31">
        <f t="shared" si="290"/>
        <v>-89.490650943075437</v>
      </c>
      <c r="AP463" s="30">
        <f t="shared" si="306"/>
        <v>23.609121289162623</v>
      </c>
      <c r="AQ463" s="30">
        <f t="shared" si="307"/>
        <v>-29.542425094393248</v>
      </c>
      <c r="AR463" s="31">
        <f t="shared" si="291"/>
        <v>-57.77355415868098</v>
      </c>
      <c r="AS463" s="33">
        <f t="shared" si="292"/>
        <v>-230.11217904052148</v>
      </c>
      <c r="AT463" s="31">
        <f t="shared" si="293"/>
        <v>6.579932986692731E-5</v>
      </c>
      <c r="AU463" s="31">
        <f t="shared" si="294"/>
        <v>0.2230183835589343</v>
      </c>
      <c r="AV463" s="32">
        <f t="shared" si="295"/>
        <v>-7.3110920167464766E-8</v>
      </c>
      <c r="AW463" s="31">
        <f t="shared" si="296"/>
        <v>-7.4339836205963702E-3</v>
      </c>
      <c r="AX463" s="34">
        <f t="shared" si="297"/>
        <v>6.5726218946759839E-5</v>
      </c>
      <c r="AY463" s="35">
        <f t="shared" si="298"/>
        <v>0.21558439993833795</v>
      </c>
      <c r="AZ463" s="10">
        <f t="shared" si="299"/>
        <v>-57.773488432462031</v>
      </c>
      <c r="BA463" s="10">
        <f t="shared" si="300"/>
        <v>-229.89659464058315</v>
      </c>
      <c r="BB463" s="10">
        <f t="shared" si="301"/>
        <v>-49.896594640583146</v>
      </c>
      <c r="BC463" s="37"/>
      <c r="BD463" s="46">
        <f t="shared" si="302"/>
        <v>-58</v>
      </c>
      <c r="BE463" s="46">
        <f t="shared" si="303"/>
        <v>-230</v>
      </c>
      <c r="BF463" s="46">
        <f t="shared" si="304"/>
        <v>-50</v>
      </c>
    </row>
    <row r="464" spans="22:58" x14ac:dyDescent="0.3">
      <c r="V464" s="29">
        <v>5.6000000000000503</v>
      </c>
      <c r="W464" s="38">
        <f t="shared" si="274"/>
        <v>3981071.7055354384</v>
      </c>
      <c r="X464" s="30">
        <f t="shared" si="308"/>
        <v>3.5218251811136261</v>
      </c>
      <c r="Y464" s="31">
        <f t="shared" si="275"/>
        <v>-78.33387622845882</v>
      </c>
      <c r="Z464" s="31">
        <f t="shared" si="276"/>
        <v>-89.99305889167718</v>
      </c>
      <c r="AA464" s="31">
        <f t="shared" si="277"/>
        <v>41.748091103492527</v>
      </c>
      <c r="AB464" s="31">
        <f t="shared" si="278"/>
        <v>-89.531485628641789</v>
      </c>
      <c r="AC464" s="31">
        <f t="shared" si="279"/>
        <v>2.2566516173451259</v>
      </c>
      <c r="AD464" s="31">
        <f t="shared" si="280"/>
        <v>39.53816592145045</v>
      </c>
      <c r="AE464" s="31">
        <f t="shared" si="281"/>
        <v>-30.807308326507538</v>
      </c>
      <c r="AF464" s="31">
        <f t="shared" si="282"/>
        <v>-139.9863785988685</v>
      </c>
      <c r="AG464" s="31">
        <f t="shared" si="305"/>
        <v>92.110410468749379</v>
      </c>
      <c r="AH464" s="31">
        <f t="shared" si="283"/>
        <v>-166.80809334181231</v>
      </c>
      <c r="AI464" s="31">
        <f t="shared" si="284"/>
        <v>-89.999999738351676</v>
      </c>
      <c r="AJ464" s="31">
        <f t="shared" si="285"/>
        <v>94.748650049272499</v>
      </c>
      <c r="AK464" s="31">
        <f t="shared" si="286"/>
        <v>89.998951206154999</v>
      </c>
      <c r="AL464" s="32">
        <f t="shared" si="287"/>
        <v>-41.203964112918428</v>
      </c>
      <c r="AM464" s="31">
        <f t="shared" si="288"/>
        <v>-89.501196017036449</v>
      </c>
      <c r="AN464" s="31">
        <f t="shared" si="289"/>
        <v>-21.15299693670886</v>
      </c>
      <c r="AO464" s="31">
        <f t="shared" si="290"/>
        <v>-89.502244549233126</v>
      </c>
      <c r="AP464" s="30">
        <f t="shared" si="306"/>
        <v>23.609121289162623</v>
      </c>
      <c r="AQ464" s="30">
        <f t="shared" si="307"/>
        <v>-29.542425094393248</v>
      </c>
      <c r="AR464" s="31">
        <f t="shared" si="291"/>
        <v>-57.89360906844702</v>
      </c>
      <c r="AS464" s="33">
        <f t="shared" si="292"/>
        <v>-229.48862314810162</v>
      </c>
      <c r="AT464" s="31">
        <f t="shared" si="293"/>
        <v>6.8900332148151886E-5</v>
      </c>
      <c r="AU464" s="31">
        <f t="shared" si="294"/>
        <v>0.22821309472835724</v>
      </c>
      <c r="AV464" s="32">
        <f t="shared" si="295"/>
        <v>-7.6556531666723106E-8</v>
      </c>
      <c r="AW464" s="31">
        <f t="shared" si="296"/>
        <v>-7.6071433416743973E-3</v>
      </c>
      <c r="AX464" s="34">
        <f t="shared" si="297"/>
        <v>6.8823775616485156E-5</v>
      </c>
      <c r="AY464" s="35">
        <f t="shared" si="298"/>
        <v>0.22060595138668285</v>
      </c>
      <c r="AZ464" s="10">
        <f t="shared" si="299"/>
        <v>-57.893540244671406</v>
      </c>
      <c r="BA464" s="10">
        <f t="shared" si="300"/>
        <v>-229.26801719671494</v>
      </c>
      <c r="BB464" s="10">
        <f t="shared" si="301"/>
        <v>-49.268017196714936</v>
      </c>
      <c r="BC464" s="37"/>
      <c r="BD464" s="46">
        <f t="shared" si="302"/>
        <v>-58</v>
      </c>
      <c r="BE464" s="46">
        <f t="shared" si="303"/>
        <v>-229</v>
      </c>
      <c r="BF464" s="46">
        <f t="shared" si="304"/>
        <v>-49</v>
      </c>
    </row>
    <row r="465" spans="22:58" x14ac:dyDescent="0.3">
      <c r="V465" s="29">
        <v>5.6100000000000501</v>
      </c>
      <c r="W465" s="36">
        <f t="shared" si="274"/>
        <v>4073802.778041604</v>
      </c>
      <c r="X465" s="30">
        <f t="shared" si="308"/>
        <v>3.5218251811136261</v>
      </c>
      <c r="Y465" s="31">
        <f t="shared" si="275"/>
        <v>-78.533876225590134</v>
      </c>
      <c r="Z465" s="31">
        <f t="shared" si="276"/>
        <v>-89.993216890590745</v>
      </c>
      <c r="AA465" s="31">
        <f t="shared" si="277"/>
        <v>41.948078033964208</v>
      </c>
      <c r="AB465" s="31">
        <f t="shared" si="278"/>
        <v>-89.542149858472101</v>
      </c>
      <c r="AC465" s="31">
        <f t="shared" si="279"/>
        <v>2.3388146007093118</v>
      </c>
      <c r="AD465" s="31">
        <f t="shared" si="280"/>
        <v>40.187215244054578</v>
      </c>
      <c r="AE465" s="31">
        <f t="shared" si="281"/>
        <v>-30.725158409802987</v>
      </c>
      <c r="AF465" s="31">
        <f t="shared" si="282"/>
        <v>-139.34815150500827</v>
      </c>
      <c r="AG465" s="31">
        <f t="shared" si="305"/>
        <v>92.110410468749379</v>
      </c>
      <c r="AH465" s="31">
        <f t="shared" si="283"/>
        <v>-167.00809334181233</v>
      </c>
      <c r="AI465" s="31">
        <f t="shared" si="284"/>
        <v>-89.999999744307516</v>
      </c>
      <c r="AJ465" s="31">
        <f t="shared" si="285"/>
        <v>94.948650049207004</v>
      </c>
      <c r="AK465" s="31">
        <f t="shared" si="286"/>
        <v>89.998975079617551</v>
      </c>
      <c r="AL465" s="32">
        <f t="shared" si="287"/>
        <v>-41.403949298906127</v>
      </c>
      <c r="AM465" s="31">
        <f t="shared" si="288"/>
        <v>-89.512549627642272</v>
      </c>
      <c r="AN465" s="31">
        <f t="shared" si="289"/>
        <v>-21.352982122762072</v>
      </c>
      <c r="AO465" s="31">
        <f t="shared" si="290"/>
        <v>-89.513574292332237</v>
      </c>
      <c r="AP465" s="30">
        <f t="shared" si="306"/>
        <v>23.609121289162623</v>
      </c>
      <c r="AQ465" s="30">
        <f t="shared" si="307"/>
        <v>-29.542425094393248</v>
      </c>
      <c r="AR465" s="31">
        <f t="shared" si="291"/>
        <v>-58.01144433779568</v>
      </c>
      <c r="AS465" s="33">
        <f t="shared" si="292"/>
        <v>-228.86172579734051</v>
      </c>
      <c r="AT465" s="31">
        <f t="shared" si="293"/>
        <v>7.2147477790569518E-5</v>
      </c>
      <c r="AU465" s="31">
        <f t="shared" si="294"/>
        <v>0.23352880238026671</v>
      </c>
      <c r="AV465" s="32">
        <f t="shared" si="295"/>
        <v>-8.0164528199593294E-8</v>
      </c>
      <c r="AW465" s="31">
        <f t="shared" si="296"/>
        <v>-7.7843364706549388E-3</v>
      </c>
      <c r="AX465" s="34">
        <f t="shared" si="297"/>
        <v>7.2067313262369928E-5</v>
      </c>
      <c r="AY465" s="35">
        <f t="shared" si="298"/>
        <v>0.22574446590961178</v>
      </c>
      <c r="AZ465" s="10">
        <f t="shared" si="299"/>
        <v>-58.011372270482418</v>
      </c>
      <c r="BA465" s="10">
        <f t="shared" si="300"/>
        <v>-228.63598133143091</v>
      </c>
      <c r="BB465" s="10">
        <f t="shared" si="301"/>
        <v>-48.635981331430912</v>
      </c>
      <c r="BC465" s="48"/>
      <c r="BD465" s="46">
        <f t="shared" si="302"/>
        <v>-58</v>
      </c>
      <c r="BE465" s="46">
        <f t="shared" si="303"/>
        <v>-229</v>
      </c>
      <c r="BF465" s="46">
        <f t="shared" si="304"/>
        <v>-49</v>
      </c>
    </row>
    <row r="466" spans="22:58" x14ac:dyDescent="0.3">
      <c r="V466" s="29">
        <v>5.6200000000000498</v>
      </c>
      <c r="W466" s="38">
        <f t="shared" si="274"/>
        <v>4168693.8347038412</v>
      </c>
      <c r="X466" s="30">
        <f t="shared" si="308"/>
        <v>3.5218251811136261</v>
      </c>
      <c r="Y466" s="31">
        <f t="shared" si="275"/>
        <v>-78.733876222850583</v>
      </c>
      <c r="Z466" s="31">
        <f t="shared" si="276"/>
        <v>-89.993371293010071</v>
      </c>
      <c r="AA466" s="31">
        <f t="shared" si="277"/>
        <v>42.148065552624828</v>
      </c>
      <c r="AB466" s="31">
        <f t="shared" si="278"/>
        <v>-89.552571371448821</v>
      </c>
      <c r="AC466" s="31">
        <f t="shared" si="279"/>
        <v>2.4232156105585325</v>
      </c>
      <c r="AD466" s="31">
        <f t="shared" si="280"/>
        <v>40.838767980517439</v>
      </c>
      <c r="AE466" s="31">
        <f t="shared" si="281"/>
        <v>-30.640769878553595</v>
      </c>
      <c r="AF466" s="31">
        <f t="shared" si="282"/>
        <v>-138.70717468394145</v>
      </c>
      <c r="AG466" s="31">
        <f t="shared" si="305"/>
        <v>92.110410468749379</v>
      </c>
      <c r="AH466" s="31">
        <f t="shared" si="283"/>
        <v>-167.20809334181234</v>
      </c>
      <c r="AI466" s="31">
        <f t="shared" si="284"/>
        <v>-89.999999750127785</v>
      </c>
      <c r="AJ466" s="31">
        <f t="shared" si="285"/>
        <v>95.148650049144464</v>
      </c>
      <c r="AK466" s="31">
        <f t="shared" si="286"/>
        <v>89.998998409653751</v>
      </c>
      <c r="AL466" s="32">
        <f t="shared" si="287"/>
        <v>-41.603935151587052</v>
      </c>
      <c r="AM466" s="31">
        <f t="shared" si="288"/>
        <v>-89.523644835509899</v>
      </c>
      <c r="AN466" s="31">
        <f t="shared" si="289"/>
        <v>-21.552967975505553</v>
      </c>
      <c r="AO466" s="31">
        <f t="shared" si="290"/>
        <v>-89.524646175983932</v>
      </c>
      <c r="AP466" s="30">
        <f t="shared" si="306"/>
        <v>23.609121289162623</v>
      </c>
      <c r="AQ466" s="30">
        <f t="shared" si="307"/>
        <v>-29.542425094393248</v>
      </c>
      <c r="AR466" s="31">
        <f t="shared" si="291"/>
        <v>-58.127041659289773</v>
      </c>
      <c r="AS466" s="33">
        <f t="shared" si="292"/>
        <v>-228.23182085992539</v>
      </c>
      <c r="AT466" s="31">
        <f t="shared" si="293"/>
        <v>7.5547654092223893E-5</v>
      </c>
      <c r="AU466" s="31">
        <f t="shared" si="294"/>
        <v>0.23896832460697198</v>
      </c>
      <c r="AV466" s="32">
        <f t="shared" si="295"/>
        <v>-8.3942566526436138E-8</v>
      </c>
      <c r="AW466" s="31">
        <f t="shared" si="296"/>
        <v>-7.9656569576668553E-3</v>
      </c>
      <c r="AX466" s="34">
        <f t="shared" si="297"/>
        <v>7.5463711525697457E-5</v>
      </c>
      <c r="AY466" s="35">
        <f t="shared" si="298"/>
        <v>0.23100266764930513</v>
      </c>
      <c r="AZ466" s="10">
        <f t="shared" si="299"/>
        <v>-58.126966195578248</v>
      </c>
      <c r="BA466" s="10">
        <f t="shared" si="300"/>
        <v>-228.00081819227609</v>
      </c>
      <c r="BB466" s="10">
        <f t="shared" si="301"/>
        <v>-48.000818192276085</v>
      </c>
      <c r="BC466" s="37"/>
      <c r="BD466" s="46">
        <f t="shared" si="302"/>
        <v>-58</v>
      </c>
      <c r="BE466" s="46">
        <f t="shared" si="303"/>
        <v>-228</v>
      </c>
      <c r="BF466" s="46">
        <f t="shared" si="304"/>
        <v>-48</v>
      </c>
    </row>
    <row r="467" spans="22:58" x14ac:dyDescent="0.3">
      <c r="V467" s="29">
        <v>5.6300000000000496</v>
      </c>
      <c r="W467" s="38">
        <f t="shared" si="274"/>
        <v>4265795.1880164174</v>
      </c>
      <c r="X467" s="30">
        <f t="shared" si="308"/>
        <v>3.5218251811136261</v>
      </c>
      <c r="Y467" s="31">
        <f t="shared" si="275"/>
        <v>-78.93387622023431</v>
      </c>
      <c r="Z467" s="31">
        <f t="shared" si="276"/>
        <v>-89.993522180801335</v>
      </c>
      <c r="AA467" s="31">
        <f t="shared" si="277"/>
        <v>42.348053633004753</v>
      </c>
      <c r="AB467" s="31">
        <f t="shared" si="278"/>
        <v>-89.562755690436219</v>
      </c>
      <c r="AC467" s="31">
        <f t="shared" si="279"/>
        <v>2.509870777678409</v>
      </c>
      <c r="AD467" s="31">
        <f t="shared" si="280"/>
        <v>41.492495589329025</v>
      </c>
      <c r="AE467" s="31">
        <f t="shared" si="281"/>
        <v>-30.554126628437523</v>
      </c>
      <c r="AF467" s="31">
        <f t="shared" si="282"/>
        <v>-138.06378228190854</v>
      </c>
      <c r="AG467" s="31">
        <f t="shared" si="305"/>
        <v>92.110410468749379</v>
      </c>
      <c r="AH467" s="31">
        <f t="shared" si="283"/>
        <v>-167.40809334181228</v>
      </c>
      <c r="AI467" s="31">
        <f t="shared" si="284"/>
        <v>-89.99999975581558</v>
      </c>
      <c r="AJ467" s="31">
        <f t="shared" si="285"/>
        <v>95.348650049084696</v>
      </c>
      <c r="AK467" s="31">
        <f t="shared" si="286"/>
        <v>89.999021208633494</v>
      </c>
      <c r="AL467" s="32">
        <f t="shared" si="287"/>
        <v>-41.803921640959175</v>
      </c>
      <c r="AM467" s="31">
        <f t="shared" si="288"/>
        <v>-89.534487520134974</v>
      </c>
      <c r="AN467" s="31">
        <f t="shared" si="289"/>
        <v>-21.752954464937375</v>
      </c>
      <c r="AO467" s="31">
        <f t="shared" si="290"/>
        <v>-89.53546606731706</v>
      </c>
      <c r="AP467" s="30">
        <f t="shared" si="306"/>
        <v>23.609121289162623</v>
      </c>
      <c r="AQ467" s="30">
        <f t="shared" si="307"/>
        <v>-29.542425094393248</v>
      </c>
      <c r="AR467" s="31">
        <f t="shared" si="291"/>
        <v>-58.240384898605527</v>
      </c>
      <c r="AS467" s="33">
        <f t="shared" si="292"/>
        <v>-227.5992483492256</v>
      </c>
      <c r="AT467" s="31">
        <f t="shared" si="293"/>
        <v>7.9108072908691537E-5</v>
      </c>
      <c r="AU467" s="31">
        <f t="shared" si="294"/>
        <v>0.244534545122715</v>
      </c>
      <c r="AV467" s="32">
        <f t="shared" si="295"/>
        <v>-8.78986582801467E-8</v>
      </c>
      <c r="AW467" s="31">
        <f t="shared" si="296"/>
        <v>-8.1512009412178683E-3</v>
      </c>
      <c r="AX467" s="34">
        <f t="shared" si="297"/>
        <v>7.9020174250411394E-5</v>
      </c>
      <c r="AY467" s="35">
        <f t="shared" si="298"/>
        <v>0.23638334418149712</v>
      </c>
      <c r="AZ467" s="10">
        <f t="shared" si="299"/>
        <v>-58.240305878431279</v>
      </c>
      <c r="BA467" s="10">
        <f t="shared" si="300"/>
        <v>-227.36286500504411</v>
      </c>
      <c r="BB467" s="10">
        <f t="shared" si="301"/>
        <v>-47.362865005044114</v>
      </c>
      <c r="BC467" s="37"/>
      <c r="BD467" s="46">
        <f t="shared" si="302"/>
        <v>-58</v>
      </c>
      <c r="BE467" s="46">
        <f t="shared" si="303"/>
        <v>-227</v>
      </c>
      <c r="BF467" s="46">
        <f t="shared" si="304"/>
        <v>-47</v>
      </c>
    </row>
    <row r="468" spans="22:58" x14ac:dyDescent="0.3">
      <c r="V468" s="29">
        <v>5.6400000000000503</v>
      </c>
      <c r="W468" s="36">
        <f t="shared" si="274"/>
        <v>4365158.322402169</v>
      </c>
      <c r="X468" s="30">
        <f t="shared" si="308"/>
        <v>3.5218251811136261</v>
      </c>
      <c r="Y468" s="31">
        <f t="shared" si="275"/>
        <v>-79.133876217735818</v>
      </c>
      <c r="Z468" s="31">
        <f t="shared" si="276"/>
        <v>-89.993669633967215</v>
      </c>
      <c r="AA468" s="31">
        <f t="shared" si="277"/>
        <v>42.548042249825457</v>
      </c>
      <c r="AB468" s="31">
        <f t="shared" si="278"/>
        <v>-89.572708212719363</v>
      </c>
      <c r="AC468" s="31">
        <f t="shared" si="279"/>
        <v>2.5987939940699678</v>
      </c>
      <c r="AD468" s="31">
        <f t="shared" si="280"/>
        <v>42.148063913076186</v>
      </c>
      <c r="AE468" s="31">
        <f t="shared" si="281"/>
        <v>-30.465214792726766</v>
      </c>
      <c r="AF468" s="31">
        <f t="shared" si="282"/>
        <v>-137.41831393361039</v>
      </c>
      <c r="AG468" s="31">
        <f t="shared" si="305"/>
        <v>92.110410468749379</v>
      </c>
      <c r="AH468" s="31">
        <f t="shared" si="283"/>
        <v>-167.60809334181232</v>
      </c>
      <c r="AI468" s="31">
        <f t="shared" si="284"/>
        <v>-89.999999761373886</v>
      </c>
      <c r="AJ468" s="31">
        <f t="shared" si="285"/>
        <v>95.548650049027671</v>
      </c>
      <c r="AK468" s="31">
        <f t="shared" si="286"/>
        <v>89.9990434886451</v>
      </c>
      <c r="AL468" s="32">
        <f t="shared" si="287"/>
        <v>-42.003908738370512</v>
      </c>
      <c r="AM468" s="31">
        <f t="shared" si="288"/>
        <v>-89.545083427344238</v>
      </c>
      <c r="AN468" s="31">
        <f t="shared" si="289"/>
        <v>-21.952941562405783</v>
      </c>
      <c r="AO468" s="31">
        <f t="shared" si="290"/>
        <v>-89.546039700073024</v>
      </c>
      <c r="AP468" s="30">
        <f t="shared" si="306"/>
        <v>23.609121289162623</v>
      </c>
      <c r="AQ468" s="30">
        <f t="shared" si="307"/>
        <v>-29.542425094393248</v>
      </c>
      <c r="AR468" s="31">
        <f t="shared" si="291"/>
        <v>-58.351460160363175</v>
      </c>
      <c r="AS468" s="33">
        <f t="shared" si="292"/>
        <v>-226.9643536336834</v>
      </c>
      <c r="AT468" s="31">
        <f t="shared" si="293"/>
        <v>8.2836285970304611E-5</v>
      </c>
      <c r="AU468" s="31">
        <f t="shared" si="294"/>
        <v>0.25023041479078306</v>
      </c>
      <c r="AV468" s="32">
        <f t="shared" si="295"/>
        <v>-9.2041195038671146E-8</v>
      </c>
      <c r="AW468" s="31">
        <f t="shared" si="296"/>
        <v>-8.3410667991684912E-3</v>
      </c>
      <c r="AX468" s="34">
        <f t="shared" si="297"/>
        <v>8.274424477526594E-5</v>
      </c>
      <c r="AY468" s="35">
        <f t="shared" si="298"/>
        <v>0.24188934799161457</v>
      </c>
      <c r="AZ468" s="10">
        <f t="shared" si="299"/>
        <v>-58.351377416118396</v>
      </c>
      <c r="BA468" s="10">
        <f t="shared" si="300"/>
        <v>-226.72246428569179</v>
      </c>
      <c r="BB468" s="10">
        <f t="shared" si="301"/>
        <v>-46.722464285691785</v>
      </c>
      <c r="BC468" s="48"/>
      <c r="BD468" s="46">
        <f t="shared" si="302"/>
        <v>-58</v>
      </c>
      <c r="BE468" s="46">
        <f t="shared" si="303"/>
        <v>-227</v>
      </c>
      <c r="BF468" s="46">
        <f t="shared" si="304"/>
        <v>-47</v>
      </c>
    </row>
    <row r="469" spans="22:58" x14ac:dyDescent="0.3">
      <c r="V469" s="29">
        <v>5.6500000000000599</v>
      </c>
      <c r="W469" s="38">
        <f t="shared" si="274"/>
        <v>4466835.921510255</v>
      </c>
      <c r="X469" s="30">
        <f t="shared" si="308"/>
        <v>3.5218251811136261</v>
      </c>
      <c r="Y469" s="31">
        <f t="shared" si="275"/>
        <v>-79.33387621534996</v>
      </c>
      <c r="Z469" s="31">
        <f t="shared" si="276"/>
        <v>-89.993813730689368</v>
      </c>
      <c r="AA469" s="31">
        <f t="shared" si="277"/>
        <v>42.748031378945946</v>
      </c>
      <c r="AB469" s="31">
        <f t="shared" si="278"/>
        <v>-89.582434212853542</v>
      </c>
      <c r="AC469" s="31">
        <f t="shared" si="279"/>
        <v>2.6899968556747051</v>
      </c>
      <c r="AD469" s="31">
        <f t="shared" si="280"/>
        <v>42.805134006032084</v>
      </c>
      <c r="AE469" s="31">
        <f t="shared" si="281"/>
        <v>-30.37402279961568</v>
      </c>
      <c r="AF469" s="31">
        <f t="shared" si="282"/>
        <v>-136.77111393751082</v>
      </c>
      <c r="AG469" s="31">
        <f t="shared" si="305"/>
        <v>92.110410468749379</v>
      </c>
      <c r="AH469" s="31">
        <f t="shared" si="283"/>
        <v>-167.80809334181254</v>
      </c>
      <c r="AI469" s="31">
        <f t="shared" si="284"/>
        <v>-89.999999766805686</v>
      </c>
      <c r="AJ469" s="31">
        <f t="shared" si="285"/>
        <v>95.748650048973403</v>
      </c>
      <c r="AK469" s="31">
        <f t="shared" si="286"/>
        <v>89.999065261501713</v>
      </c>
      <c r="AL469" s="32">
        <f t="shared" si="287"/>
        <v>-42.203896416458413</v>
      </c>
      <c r="AM469" s="31">
        <f t="shared" si="288"/>
        <v>-89.555438172327229</v>
      </c>
      <c r="AN469" s="31">
        <f t="shared" si="289"/>
        <v>-22.152929240548168</v>
      </c>
      <c r="AO469" s="31">
        <f t="shared" si="290"/>
        <v>-89.556372677631202</v>
      </c>
      <c r="AP469" s="30">
        <f t="shared" si="306"/>
        <v>23.609121289162623</v>
      </c>
      <c r="AQ469" s="30">
        <f t="shared" si="307"/>
        <v>-29.542425094393248</v>
      </c>
      <c r="AR469" s="31">
        <f t="shared" si="291"/>
        <v>-58.460255845394471</v>
      </c>
      <c r="AS469" s="33">
        <f t="shared" si="292"/>
        <v>-226.32748661514202</v>
      </c>
      <c r="AT469" s="31">
        <f t="shared" si="293"/>
        <v>8.6740200866487952E-5</v>
      </c>
      <c r="AU469" s="31">
        <f t="shared" si="294"/>
        <v>0.25605895318609018</v>
      </c>
      <c r="AV469" s="32">
        <f t="shared" si="295"/>
        <v>-9.637896182559401E-8</v>
      </c>
      <c r="AW469" s="31">
        <f t="shared" si="296"/>
        <v>-8.5353552008932479E-3</v>
      </c>
      <c r="AX469" s="34">
        <f t="shared" si="297"/>
        <v>8.6643821904662361E-5</v>
      </c>
      <c r="AY469" s="35">
        <f t="shared" si="298"/>
        <v>0.24752359798519694</v>
      </c>
      <c r="AZ469" s="10">
        <f t="shared" si="299"/>
        <v>-58.460169201572569</v>
      </c>
      <c r="BA469" s="10">
        <f t="shared" si="300"/>
        <v>-226.07996301715681</v>
      </c>
      <c r="BB469" s="10">
        <f t="shared" si="301"/>
        <v>-46.079963017156814</v>
      </c>
      <c r="BC469" s="37"/>
      <c r="BD469" s="46">
        <f t="shared" si="302"/>
        <v>-58</v>
      </c>
      <c r="BE469" s="46">
        <f t="shared" si="303"/>
        <v>-226</v>
      </c>
      <c r="BF469" s="46">
        <f t="shared" si="304"/>
        <v>-46</v>
      </c>
    </row>
    <row r="470" spans="22:58" x14ac:dyDescent="0.3">
      <c r="V470" s="29">
        <v>5.6600000000000597</v>
      </c>
      <c r="W470" s="38">
        <f t="shared" si="274"/>
        <v>4570881.8961493801</v>
      </c>
      <c r="X470" s="30">
        <f t="shared" si="308"/>
        <v>3.5218251811136261</v>
      </c>
      <c r="Y470" s="31">
        <f t="shared" si="275"/>
        <v>-79.533876213071267</v>
      </c>
      <c r="Z470" s="31">
        <f t="shared" si="276"/>
        <v>-89.993954547369725</v>
      </c>
      <c r="AA470" s="31">
        <f t="shared" si="277"/>
        <v>42.948020997311012</v>
      </c>
      <c r="AB470" s="31">
        <f t="shared" si="278"/>
        <v>-89.591938845449377</v>
      </c>
      <c r="AC470" s="31">
        <f t="shared" si="279"/>
        <v>2.7834886141583501</v>
      </c>
      <c r="AD470" s="31">
        <f t="shared" si="280"/>
        <v>43.463362991849891</v>
      </c>
      <c r="AE470" s="31">
        <f t="shared" si="281"/>
        <v>-30.280541420488277</v>
      </c>
      <c r="AF470" s="31">
        <f t="shared" si="282"/>
        <v>-136.12253040096923</v>
      </c>
      <c r="AG470" s="31">
        <f t="shared" si="305"/>
        <v>92.110410468749379</v>
      </c>
      <c r="AH470" s="31">
        <f t="shared" si="283"/>
        <v>-168.0080933418125</v>
      </c>
      <c r="AI470" s="31">
        <f t="shared" si="284"/>
        <v>-89.999999772113824</v>
      </c>
      <c r="AJ470" s="31">
        <f t="shared" si="285"/>
        <v>95.948650048921365</v>
      </c>
      <c r="AK470" s="31">
        <f t="shared" si="286"/>
        <v>89.999086538747619</v>
      </c>
      <c r="AL470" s="32">
        <f t="shared" si="287"/>
        <v>-42.403884649090855</v>
      </c>
      <c r="AM470" s="31">
        <f t="shared" si="288"/>
        <v>-89.565557242599624</v>
      </c>
      <c r="AN470" s="31">
        <f t="shared" si="289"/>
        <v>-22.352917473232608</v>
      </c>
      <c r="AO470" s="31">
        <f t="shared" si="290"/>
        <v>-89.566470475965829</v>
      </c>
      <c r="AP470" s="30">
        <f t="shared" si="306"/>
        <v>23.609121289162623</v>
      </c>
      <c r="AQ470" s="30">
        <f t="shared" si="307"/>
        <v>-29.542425094393248</v>
      </c>
      <c r="AR470" s="31">
        <f t="shared" si="291"/>
        <v>-58.566762698951507</v>
      </c>
      <c r="AS470" s="33">
        <f t="shared" si="292"/>
        <v>-225.68900087693504</v>
      </c>
      <c r="AT470" s="31">
        <f t="shared" si="293"/>
        <v>9.0828097845696137E-5</v>
      </c>
      <c r="AU470" s="31">
        <f t="shared" si="294"/>
        <v>0.26202325019402511</v>
      </c>
      <c r="AV470" s="32">
        <f t="shared" si="295"/>
        <v>-1.0092116411131046E-7</v>
      </c>
      <c r="AW470" s="31">
        <f t="shared" si="296"/>
        <v>-8.7341691606561671E-3</v>
      </c>
      <c r="AX470" s="34">
        <f t="shared" si="297"/>
        <v>9.0727176681584823E-5</v>
      </c>
      <c r="AY470" s="35">
        <f t="shared" si="298"/>
        <v>0.25328908103336895</v>
      </c>
      <c r="AZ470" s="10">
        <f t="shared" si="299"/>
        <v>-58.566671971774824</v>
      </c>
      <c r="BA470" s="10">
        <f t="shared" si="300"/>
        <v>-225.43571179590168</v>
      </c>
      <c r="BB470" s="10">
        <f t="shared" si="301"/>
        <v>-45.435711795901682</v>
      </c>
      <c r="BC470" s="37"/>
      <c r="BD470" s="46">
        <f t="shared" si="302"/>
        <v>-59</v>
      </c>
      <c r="BE470" s="46">
        <f t="shared" si="303"/>
        <v>-225</v>
      </c>
      <c r="BF470" s="46">
        <f t="shared" si="304"/>
        <v>-45</v>
      </c>
    </row>
    <row r="471" spans="22:58" x14ac:dyDescent="0.3">
      <c r="V471" s="29">
        <v>5.6700000000000603</v>
      </c>
      <c r="W471" s="36">
        <f t="shared" si="274"/>
        <v>4677351.4128726339</v>
      </c>
      <c r="X471" s="30">
        <f t="shared" si="308"/>
        <v>3.5218251811136261</v>
      </c>
      <c r="Y471" s="31">
        <f t="shared" si="275"/>
        <v>-79.733876210895176</v>
      </c>
      <c r="Z471" s="31">
        <f t="shared" si="276"/>
        <v>-89.994092158671194</v>
      </c>
      <c r="AA471" s="31">
        <f t="shared" si="277"/>
        <v>43.148011082903473</v>
      </c>
      <c r="AB471" s="31">
        <f t="shared" si="278"/>
        <v>-89.601227147895287</v>
      </c>
      <c r="AC471" s="31">
        <f t="shared" si="279"/>
        <v>2.8792761381771625</v>
      </c>
      <c r="AD471" s="31">
        <f t="shared" si="280"/>
        <v>44.122404946200191</v>
      </c>
      <c r="AE471" s="31">
        <f t="shared" si="281"/>
        <v>-30.184763808700914</v>
      </c>
      <c r="AF471" s="31">
        <f t="shared" si="282"/>
        <v>-135.47291436036627</v>
      </c>
      <c r="AG471" s="31">
        <f t="shared" si="305"/>
        <v>92.110410468749379</v>
      </c>
      <c r="AH471" s="31">
        <f t="shared" si="283"/>
        <v>-168.20809334181251</v>
      </c>
      <c r="AI471" s="31">
        <f t="shared" si="284"/>
        <v>-89.999999777301156</v>
      </c>
      <c r="AJ471" s="31">
        <f t="shared" si="285"/>
        <v>96.148650048871701</v>
      </c>
      <c r="AK471" s="31">
        <f t="shared" si="286"/>
        <v>89.999107331664263</v>
      </c>
      <c r="AL471" s="32">
        <f t="shared" si="287"/>
        <v>-42.603873411312357</v>
      </c>
      <c r="AM471" s="31">
        <f t="shared" si="288"/>
        <v>-89.575446000899944</v>
      </c>
      <c r="AN471" s="31">
        <f t="shared" si="289"/>
        <v>-22.552906235503791</v>
      </c>
      <c r="AO471" s="31">
        <f t="shared" si="290"/>
        <v>-89.576338446536838</v>
      </c>
      <c r="AP471" s="30">
        <f t="shared" si="306"/>
        <v>23.609121289162623</v>
      </c>
      <c r="AQ471" s="30">
        <f t="shared" si="307"/>
        <v>-29.542425094393248</v>
      </c>
      <c r="AR471" s="31">
        <f t="shared" si="291"/>
        <v>-58.670973849435327</v>
      </c>
      <c r="AS471" s="33">
        <f t="shared" si="292"/>
        <v>-225.0492528069031</v>
      </c>
      <c r="AT471" s="31">
        <f t="shared" si="293"/>
        <v>9.5108647347998446E-5</v>
      </c>
      <c r="AU471" s="31">
        <f t="shared" si="294"/>
        <v>0.26812646764648029</v>
      </c>
      <c r="AV471" s="32">
        <f t="shared" si="295"/>
        <v>-1.0567743167033939E-7</v>
      </c>
      <c r="AW471" s="31">
        <f t="shared" si="296"/>
        <v>-8.9376140922314065E-3</v>
      </c>
      <c r="AX471" s="34">
        <f t="shared" si="297"/>
        <v>9.5002969916328103E-5</v>
      </c>
      <c r="AY471" s="35">
        <f t="shared" si="298"/>
        <v>0.25918885355424887</v>
      </c>
      <c r="AZ471" s="10">
        <f t="shared" si="299"/>
        <v>-58.670878846465413</v>
      </c>
      <c r="BA471" s="10">
        <f t="shared" si="300"/>
        <v>-224.79006395334886</v>
      </c>
      <c r="BB471" s="10">
        <f t="shared" si="301"/>
        <v>-44.790063953348863</v>
      </c>
      <c r="BC471" s="48"/>
      <c r="BD471" s="46">
        <f t="shared" si="302"/>
        <v>-59</v>
      </c>
      <c r="BE471" s="46">
        <f t="shared" si="303"/>
        <v>-225</v>
      </c>
      <c r="BF471" s="46">
        <f t="shared" si="304"/>
        <v>-45</v>
      </c>
    </row>
    <row r="472" spans="22:58" x14ac:dyDescent="0.3">
      <c r="V472" s="29">
        <v>5.6800000000000601</v>
      </c>
      <c r="W472" s="38">
        <f t="shared" si="274"/>
        <v>4786300.9232270503</v>
      </c>
      <c r="X472" s="30">
        <f t="shared" si="308"/>
        <v>3.5218251811136261</v>
      </c>
      <c r="Y472" s="31">
        <f t="shared" si="275"/>
        <v>-79.933876208817011</v>
      </c>
      <c r="Z472" s="31">
        <f t="shared" si="276"/>
        <v>-89.994226637557063</v>
      </c>
      <c r="AA472" s="31">
        <f t="shared" si="277"/>
        <v>43.348001614696642</v>
      </c>
      <c r="AB472" s="31">
        <f t="shared" si="278"/>
        <v>-89.61030404301826</v>
      </c>
      <c r="AC472" s="31">
        <f t="shared" si="279"/>
        <v>2.9773638844676817</v>
      </c>
      <c r="AD472" s="31">
        <f t="shared" si="280"/>
        <v>44.781911798877339</v>
      </c>
      <c r="AE472" s="31">
        <f t="shared" si="281"/>
        <v>-30.086685528539061</v>
      </c>
      <c r="AF472" s="31">
        <f t="shared" si="282"/>
        <v>-134.82261888169799</v>
      </c>
      <c r="AG472" s="31">
        <f t="shared" si="305"/>
        <v>92.110410468749379</v>
      </c>
      <c r="AH472" s="31">
        <f t="shared" si="283"/>
        <v>-168.4080933418125</v>
      </c>
      <c r="AI472" s="31">
        <f t="shared" si="284"/>
        <v>-89.999999782370409</v>
      </c>
      <c r="AJ472" s="31">
        <f t="shared" si="285"/>
        <v>96.348650048824254</v>
      </c>
      <c r="AK472" s="31">
        <f t="shared" si="286"/>
        <v>89.999127651276353</v>
      </c>
      <c r="AL472" s="32">
        <f t="shared" si="287"/>
        <v>-42.803862679290042</v>
      </c>
      <c r="AM472" s="31">
        <f t="shared" si="288"/>
        <v>-89.585109688020864</v>
      </c>
      <c r="AN472" s="31">
        <f t="shared" si="289"/>
        <v>-22.752895503528912</v>
      </c>
      <c r="AO472" s="31">
        <f t="shared" si="290"/>
        <v>-89.58598181911492</v>
      </c>
      <c r="AP472" s="30">
        <f t="shared" si="306"/>
        <v>23.609121289162623</v>
      </c>
      <c r="AQ472" s="30">
        <f t="shared" si="307"/>
        <v>-29.542425094393248</v>
      </c>
      <c r="AR472" s="31">
        <f t="shared" si="291"/>
        <v>-58.772884837298591</v>
      </c>
      <c r="AS472" s="33">
        <f t="shared" si="292"/>
        <v>-224.40860070081291</v>
      </c>
      <c r="AT472" s="31">
        <f t="shared" si="293"/>
        <v>9.9590928411079081E-5</v>
      </c>
      <c r="AU472" s="31">
        <f t="shared" si="294"/>
        <v>0.27437184099580048</v>
      </c>
      <c r="AV472" s="32">
        <f t="shared" si="295"/>
        <v>-1.1065785522577099E-7</v>
      </c>
      <c r="AW472" s="31">
        <f t="shared" si="296"/>
        <v>-9.1457978647940235E-3</v>
      </c>
      <c r="AX472" s="34">
        <f t="shared" si="297"/>
        <v>9.9480270555853305E-5</v>
      </c>
      <c r="AY472" s="35">
        <f t="shared" si="298"/>
        <v>0.26522604313100645</v>
      </c>
      <c r="AZ472" s="10">
        <f t="shared" si="299"/>
        <v>-58.772785357028035</v>
      </c>
      <c r="BA472" s="10">
        <f t="shared" si="300"/>
        <v>-224.1433746576819</v>
      </c>
      <c r="BB472" s="10">
        <f t="shared" si="301"/>
        <v>-44.143374657681903</v>
      </c>
      <c r="BC472" s="37"/>
      <c r="BD472" s="46">
        <f t="shared" si="302"/>
        <v>-59</v>
      </c>
      <c r="BE472" s="46">
        <f t="shared" si="303"/>
        <v>-224</v>
      </c>
      <c r="BF472" s="46">
        <f t="shared" si="304"/>
        <v>-44</v>
      </c>
    </row>
    <row r="473" spans="22:58" x14ac:dyDescent="0.3">
      <c r="V473" s="29">
        <v>5.6900000000000599</v>
      </c>
      <c r="W473" s="38">
        <f t="shared" si="274"/>
        <v>4897788.1936851442</v>
      </c>
      <c r="X473" s="30">
        <f t="shared" si="308"/>
        <v>3.5218251811136261</v>
      </c>
      <c r="Y473" s="31">
        <f t="shared" si="275"/>
        <v>-80.133876206832383</v>
      </c>
      <c r="Z473" s="31">
        <f t="shared" si="276"/>
        <v>-89.99435805532984</v>
      </c>
      <c r="AA473" s="31">
        <f t="shared" si="277"/>
        <v>43.547992572610042</v>
      </c>
      <c r="AB473" s="31">
        <f t="shared" si="278"/>
        <v>-89.61917434168474</v>
      </c>
      <c r="AC473" s="31">
        <f t="shared" si="279"/>
        <v>3.0777538790191454</v>
      </c>
      <c r="AD473" s="31">
        <f t="shared" si="280"/>
        <v>45.441534249693888</v>
      </c>
      <c r="AE473" s="31">
        <f t="shared" si="281"/>
        <v>-29.986304574089569</v>
      </c>
      <c r="AF473" s="31">
        <f t="shared" si="282"/>
        <v>-134.17199814732069</v>
      </c>
      <c r="AG473" s="31">
        <f t="shared" si="305"/>
        <v>92.110410468749379</v>
      </c>
      <c r="AH473" s="31">
        <f t="shared" si="283"/>
        <v>-168.60809334181252</v>
      </c>
      <c r="AI473" s="31">
        <f t="shared" si="284"/>
        <v>-89.999999787324256</v>
      </c>
      <c r="AJ473" s="31">
        <f t="shared" si="285"/>
        <v>96.548650048778924</v>
      </c>
      <c r="AK473" s="31">
        <f t="shared" si="286"/>
        <v>89.999147508357581</v>
      </c>
      <c r="AL473" s="32">
        <f t="shared" si="287"/>
        <v>-43.003852430263549</v>
      </c>
      <c r="AM473" s="31">
        <f t="shared" si="288"/>
        <v>-89.594553425576734</v>
      </c>
      <c r="AN473" s="31">
        <f t="shared" si="289"/>
        <v>-22.952885254547766</v>
      </c>
      <c r="AO473" s="31">
        <f t="shared" si="290"/>
        <v>-89.59540570454341</v>
      </c>
      <c r="AP473" s="30">
        <f t="shared" si="306"/>
        <v>23.609121289162623</v>
      </c>
      <c r="AQ473" s="30">
        <f t="shared" si="307"/>
        <v>-29.542425094393248</v>
      </c>
      <c r="AR473" s="31">
        <f t="shared" si="291"/>
        <v>-58.872493633867961</v>
      </c>
      <c r="AS473" s="33">
        <f t="shared" si="292"/>
        <v>-223.76740385186412</v>
      </c>
      <c r="AT473" s="31">
        <f t="shared" si="293"/>
        <v>1.0428444791298358E-4</v>
      </c>
      <c r="AU473" s="31">
        <f t="shared" si="294"/>
        <v>0.28076268102762653</v>
      </c>
      <c r="AV473" s="32">
        <f t="shared" si="295"/>
        <v>-1.158729989855279E-7</v>
      </c>
      <c r="AW473" s="31">
        <f t="shared" si="296"/>
        <v>-9.3588308601138814E-3</v>
      </c>
      <c r="AX473" s="34">
        <f t="shared" si="297"/>
        <v>1.0416857491399805E-4</v>
      </c>
      <c r="AY473" s="35">
        <f t="shared" si="298"/>
        <v>0.27140385016751267</v>
      </c>
      <c r="AZ473" s="10">
        <f t="shared" si="299"/>
        <v>-58.872389465293047</v>
      </c>
      <c r="BA473" s="10">
        <f t="shared" si="300"/>
        <v>-223.49600000169661</v>
      </c>
      <c r="BB473" s="10">
        <f t="shared" si="301"/>
        <v>-43.496000001696615</v>
      </c>
      <c r="BC473" s="37"/>
      <c r="BD473" s="46">
        <f t="shared" si="302"/>
        <v>-59</v>
      </c>
      <c r="BE473" s="46">
        <f t="shared" si="303"/>
        <v>-223</v>
      </c>
      <c r="BF473" s="46">
        <f t="shared" si="304"/>
        <v>-43</v>
      </c>
    </row>
    <row r="474" spans="22:58" x14ac:dyDescent="0.3">
      <c r="V474" s="29">
        <v>5.7000000000000597</v>
      </c>
      <c r="W474" s="36">
        <f t="shared" si="274"/>
        <v>5011872.3362734206</v>
      </c>
      <c r="X474" s="30">
        <f t="shared" si="308"/>
        <v>3.5218251811136261</v>
      </c>
      <c r="Y474" s="31">
        <f t="shared" si="275"/>
        <v>-80.333876204937056</v>
      </c>
      <c r="Z474" s="31">
        <f t="shared" si="276"/>
        <v>-89.994486481668943</v>
      </c>
      <c r="AA474" s="31">
        <f t="shared" si="277"/>
        <v>43.747983937466806</v>
      </c>
      <c r="AB474" s="31">
        <f t="shared" si="278"/>
        <v>-89.627842745342676</v>
      </c>
      <c r="AC474" s="31">
        <f t="shared" si="279"/>
        <v>3.1804457084964488</v>
      </c>
      <c r="AD474" s="31">
        <f t="shared" si="280"/>
        <v>46.100922692301289</v>
      </c>
      <c r="AE474" s="31">
        <f t="shared" si="281"/>
        <v>-29.883621377860173</v>
      </c>
      <c r="AF474" s="31">
        <f t="shared" si="282"/>
        <v>-133.52140653471034</v>
      </c>
      <c r="AG474" s="31">
        <f t="shared" si="305"/>
        <v>92.110410468749379</v>
      </c>
      <c r="AH474" s="31">
        <f t="shared" si="283"/>
        <v>-168.80809334181251</v>
      </c>
      <c r="AI474" s="31">
        <f t="shared" si="284"/>
        <v>-89.99999979216534</v>
      </c>
      <c r="AJ474" s="31">
        <f t="shared" si="285"/>
        <v>96.748650048735669</v>
      </c>
      <c r="AK474" s="31">
        <f t="shared" si="286"/>
        <v>89.999166913436468</v>
      </c>
      <c r="AL474" s="32">
        <f t="shared" si="287"/>
        <v>-43.203842642496646</v>
      </c>
      <c r="AM474" s="31">
        <f t="shared" si="288"/>
        <v>-89.603782218708517</v>
      </c>
      <c r="AN474" s="31">
        <f t="shared" si="289"/>
        <v>-23.152875466824106</v>
      </c>
      <c r="AO474" s="31">
        <f t="shared" si="290"/>
        <v>-89.604615097437389</v>
      </c>
      <c r="AP474" s="30">
        <f t="shared" si="306"/>
        <v>23.609121289162623</v>
      </c>
      <c r="AQ474" s="30">
        <f t="shared" si="307"/>
        <v>-29.542425094393248</v>
      </c>
      <c r="AR474" s="31">
        <f t="shared" si="291"/>
        <v>-58.969800649914902</v>
      </c>
      <c r="AS474" s="33">
        <f t="shared" si="292"/>
        <v>-223.12602163214774</v>
      </c>
      <c r="AT474" s="31">
        <f t="shared" si="293"/>
        <v>1.0919916074030066E-4</v>
      </c>
      <c r="AU474" s="31">
        <f t="shared" si="294"/>
        <v>0.28730237561348071</v>
      </c>
      <c r="AV474" s="32">
        <f t="shared" si="295"/>
        <v>-1.2133392378622875E-7</v>
      </c>
      <c r="AW474" s="31">
        <f t="shared" si="296"/>
        <v>-9.5768260310813529E-3</v>
      </c>
      <c r="AX474" s="34">
        <f t="shared" si="297"/>
        <v>1.0907782681651444E-4</v>
      </c>
      <c r="AY474" s="35">
        <f t="shared" si="298"/>
        <v>0.27772554958239937</v>
      </c>
      <c r="AZ474" s="10">
        <f t="shared" si="299"/>
        <v>-58.969691572088088</v>
      </c>
      <c r="BA474" s="10">
        <f t="shared" si="300"/>
        <v>-222.84829608256535</v>
      </c>
      <c r="BB474" s="10">
        <f t="shared" si="301"/>
        <v>-42.848296082565355</v>
      </c>
      <c r="BC474" s="48"/>
      <c r="BD474" s="46">
        <f t="shared" si="302"/>
        <v>-59</v>
      </c>
      <c r="BE474" s="46">
        <f t="shared" si="303"/>
        <v>-223</v>
      </c>
      <c r="BF474" s="46">
        <f t="shared" si="304"/>
        <v>-43</v>
      </c>
    </row>
    <row r="475" spans="22:58" x14ac:dyDescent="0.3">
      <c r="V475" s="29">
        <v>5.7100000000000604</v>
      </c>
      <c r="W475" s="38">
        <f t="shared" si="274"/>
        <v>5128613.8399143713</v>
      </c>
      <c r="X475" s="30">
        <f t="shared" si="308"/>
        <v>3.5218251811136261</v>
      </c>
      <c r="Y475" s="31">
        <f t="shared" si="275"/>
        <v>-80.533876203127065</v>
      </c>
      <c r="Z475" s="31">
        <f t="shared" si="276"/>
        <v>-89.994611984667728</v>
      </c>
      <c r="AA475" s="31">
        <f t="shared" si="277"/>
        <v>43.947975690953022</v>
      </c>
      <c r="AB475" s="31">
        <f t="shared" si="278"/>
        <v>-89.636313848506219</v>
      </c>
      <c r="AC475" s="31">
        <f t="shared" si="279"/>
        <v>3.2854365219909272</v>
      </c>
      <c r="AD475" s="31">
        <f t="shared" si="280"/>
        <v>46.759728139987203</v>
      </c>
      <c r="AE475" s="31">
        <f t="shared" si="281"/>
        <v>-29.778638809069488</v>
      </c>
      <c r="AF475" s="31">
        <f t="shared" si="282"/>
        <v>-132.87119769318673</v>
      </c>
      <c r="AG475" s="31">
        <f t="shared" si="305"/>
        <v>92.110410468749379</v>
      </c>
      <c r="AH475" s="31">
        <f t="shared" si="283"/>
        <v>-169.00809334181253</v>
      </c>
      <c r="AI475" s="31">
        <f t="shared" si="284"/>
        <v>-89.999999796896248</v>
      </c>
      <c r="AJ475" s="31">
        <f t="shared" si="285"/>
        <v>96.948650048694347</v>
      </c>
      <c r="AK475" s="31">
        <f t="shared" si="286"/>
        <v>89.999185876801846</v>
      </c>
      <c r="AL475" s="32">
        <f t="shared" si="287"/>
        <v>-43.403833295231252</v>
      </c>
      <c r="AM475" s="31">
        <f t="shared" si="288"/>
        <v>-89.612800958727931</v>
      </c>
      <c r="AN475" s="31">
        <f t="shared" si="289"/>
        <v>-23.352866119600051</v>
      </c>
      <c r="AO475" s="31">
        <f t="shared" si="290"/>
        <v>-89.613614878822332</v>
      </c>
      <c r="AP475" s="30">
        <f t="shared" si="306"/>
        <v>23.609121289162623</v>
      </c>
      <c r="AQ475" s="30">
        <f t="shared" si="307"/>
        <v>-29.542425094393248</v>
      </c>
      <c r="AR475" s="31">
        <f t="shared" si="291"/>
        <v>-59.064808733900165</v>
      </c>
      <c r="AS475" s="33">
        <f t="shared" si="292"/>
        <v>-222.48481257200905</v>
      </c>
      <c r="AT475" s="31">
        <f t="shared" si="293"/>
        <v>1.1434549088560719E-4</v>
      </c>
      <c r="AU475" s="31">
        <f t="shared" si="294"/>
        <v>0.29399439150402412</v>
      </c>
      <c r="AV475" s="32">
        <f t="shared" si="295"/>
        <v>-1.2705221602301723E-7</v>
      </c>
      <c r="AW475" s="31">
        <f t="shared" si="296"/>
        <v>-9.7998989615963455E-3</v>
      </c>
      <c r="AX475" s="34">
        <f t="shared" si="297"/>
        <v>1.1421843866958417E-4</v>
      </c>
      <c r="AY475" s="35">
        <f t="shared" si="298"/>
        <v>0.28419449254242779</v>
      </c>
      <c r="AZ475" s="10">
        <f t="shared" si="299"/>
        <v>-59.064694515461497</v>
      </c>
      <c r="BA475" s="10">
        <f t="shared" si="300"/>
        <v>-222.20061807946661</v>
      </c>
      <c r="BB475" s="10">
        <f t="shared" si="301"/>
        <v>-42.200618079466608</v>
      </c>
      <c r="BC475" s="37"/>
      <c r="BD475" s="46">
        <f t="shared" si="302"/>
        <v>-59</v>
      </c>
      <c r="BE475" s="46">
        <f t="shared" si="303"/>
        <v>-222</v>
      </c>
      <c r="BF475" s="46">
        <f t="shared" si="304"/>
        <v>-42</v>
      </c>
    </row>
    <row r="476" spans="22:58" x14ac:dyDescent="0.3">
      <c r="V476" s="29">
        <v>5.7200000000000601</v>
      </c>
      <c r="W476" s="38">
        <f t="shared" si="274"/>
        <v>5248074.602498455</v>
      </c>
      <c r="X476" s="30">
        <f t="shared" si="308"/>
        <v>3.5218251811136261</v>
      </c>
      <c r="Y476" s="31">
        <f t="shared" si="275"/>
        <v>-80.733876201398516</v>
      </c>
      <c r="Z476" s="31">
        <f t="shared" si="276"/>
        <v>-89.994734630869516</v>
      </c>
      <c r="AA476" s="31">
        <f t="shared" si="277"/>
        <v>44.147967815578852</v>
      </c>
      <c r="AB476" s="31">
        <f t="shared" si="278"/>
        <v>-89.644592141184162</v>
      </c>
      <c r="AC476" s="31">
        <f t="shared" si="279"/>
        <v>3.3927210430831249</v>
      </c>
      <c r="AD476" s="31">
        <f t="shared" si="280"/>
        <v>47.417603147473805</v>
      </c>
      <c r="AE476" s="31">
        <f t="shared" si="281"/>
        <v>-29.671362161622913</v>
      </c>
      <c r="AF476" s="31">
        <f t="shared" si="282"/>
        <v>-132.22172362457985</v>
      </c>
      <c r="AG476" s="31">
        <f t="shared" si="305"/>
        <v>92.110410468749379</v>
      </c>
      <c r="AH476" s="31">
        <f t="shared" si="283"/>
        <v>-169.20809334181251</v>
      </c>
      <c r="AI476" s="31">
        <f t="shared" si="284"/>
        <v>-89.999999801519451</v>
      </c>
      <c r="AJ476" s="31">
        <f t="shared" si="285"/>
        <v>97.148650048654872</v>
      </c>
      <c r="AK476" s="31">
        <f t="shared" si="286"/>
        <v>89.999204408508319</v>
      </c>
      <c r="AL476" s="32">
        <f t="shared" si="287"/>
        <v>-43.603824368643281</v>
      </c>
      <c r="AM476" s="31">
        <f t="shared" si="288"/>
        <v>-89.621614425701623</v>
      </c>
      <c r="AN476" s="31">
        <f t="shared" si="289"/>
        <v>-23.552857193051544</v>
      </c>
      <c r="AO476" s="31">
        <f t="shared" si="290"/>
        <v>-89.622409818712754</v>
      </c>
      <c r="AP476" s="30">
        <f t="shared" si="306"/>
        <v>23.609121289162623</v>
      </c>
      <c r="AQ476" s="30">
        <f t="shared" si="307"/>
        <v>-29.542425094393248</v>
      </c>
      <c r="AR476" s="31">
        <f t="shared" si="291"/>
        <v>-59.157523159905082</v>
      </c>
      <c r="AS476" s="33">
        <f t="shared" si="292"/>
        <v>-221.84413344329261</v>
      </c>
      <c r="AT476" s="31">
        <f t="shared" si="293"/>
        <v>1.1973435356093063E-4</v>
      </c>
      <c r="AU476" s="31">
        <f t="shared" si="294"/>
        <v>0.30084227616391601</v>
      </c>
      <c r="AV476" s="32">
        <f t="shared" si="295"/>
        <v>-1.3304000307880677E-7</v>
      </c>
      <c r="AW476" s="31">
        <f t="shared" si="296"/>
        <v>-1.0028167927852218E-2</v>
      </c>
      <c r="AX476" s="34">
        <f t="shared" si="297"/>
        <v>1.1960131355785182E-4</v>
      </c>
      <c r="AY476" s="35">
        <f t="shared" si="298"/>
        <v>0.2908141082360638</v>
      </c>
      <c r="AZ476" s="10">
        <f t="shared" si="299"/>
        <v>-59.157403558591525</v>
      </c>
      <c r="BA476" s="10">
        <f t="shared" si="300"/>
        <v>-221.55331933505653</v>
      </c>
      <c r="BB476" s="10">
        <f t="shared" si="301"/>
        <v>-41.553319335056528</v>
      </c>
      <c r="BC476" s="37"/>
      <c r="BD476" s="46">
        <f t="shared" si="302"/>
        <v>-59</v>
      </c>
      <c r="BE476" s="46">
        <f t="shared" si="303"/>
        <v>-222</v>
      </c>
      <c r="BF476" s="46">
        <f t="shared" si="304"/>
        <v>-42</v>
      </c>
    </row>
    <row r="477" spans="22:58" x14ac:dyDescent="0.3">
      <c r="V477" s="29">
        <v>5.7300000000000599</v>
      </c>
      <c r="W477" s="36">
        <f t="shared" si="274"/>
        <v>5370317.9637032738</v>
      </c>
      <c r="X477" s="30">
        <f t="shared" si="308"/>
        <v>3.5218251811136261</v>
      </c>
      <c r="Y477" s="31">
        <f t="shared" si="275"/>
        <v>-80.933876199747758</v>
      </c>
      <c r="Z477" s="31">
        <f t="shared" si="276"/>
        <v>-89.994854485302966</v>
      </c>
      <c r="AA477" s="31">
        <f t="shared" si="277"/>
        <v>44.347960294641588</v>
      </c>
      <c r="AB477" s="31">
        <f t="shared" si="278"/>
        <v>-89.652682011253575</v>
      </c>
      <c r="AC477" s="31">
        <f t="shared" si="279"/>
        <v>3.5022915921094473</v>
      </c>
      <c r="AD477" s="31">
        <f t="shared" si="280"/>
        <v>48.07420272279137</v>
      </c>
      <c r="AE477" s="31">
        <f t="shared" si="281"/>
        <v>-29.561799131883095</v>
      </c>
      <c r="AF477" s="31">
        <f t="shared" si="282"/>
        <v>-131.57333377376517</v>
      </c>
      <c r="AG477" s="31">
        <f t="shared" si="305"/>
        <v>92.110410468749379</v>
      </c>
      <c r="AH477" s="31">
        <f t="shared" si="283"/>
        <v>-169.4080933418125</v>
      </c>
      <c r="AI477" s="31">
        <f t="shared" si="284"/>
        <v>-89.999999806037422</v>
      </c>
      <c r="AJ477" s="31">
        <f t="shared" si="285"/>
        <v>97.348650048617188</v>
      </c>
      <c r="AK477" s="31">
        <f t="shared" si="286"/>
        <v>89.999222518381657</v>
      </c>
      <c r="AL477" s="32">
        <f t="shared" si="287"/>
        <v>-43.803815843800848</v>
      </c>
      <c r="AM477" s="31">
        <f t="shared" si="288"/>
        <v>-89.630227290977146</v>
      </c>
      <c r="AN477" s="31">
        <f t="shared" si="289"/>
        <v>-23.752848668246784</v>
      </c>
      <c r="AO477" s="31">
        <f t="shared" si="290"/>
        <v>-89.631004578632911</v>
      </c>
      <c r="AP477" s="30">
        <f t="shared" si="306"/>
        <v>23.609121289162623</v>
      </c>
      <c r="AQ477" s="30">
        <f t="shared" si="307"/>
        <v>-29.542425094393248</v>
      </c>
      <c r="AR477" s="31">
        <f t="shared" si="291"/>
        <v>-59.247951605360498</v>
      </c>
      <c r="AS477" s="33">
        <f t="shared" si="292"/>
        <v>-221.20433835239808</v>
      </c>
      <c r="AT477" s="31">
        <f t="shared" si="293"/>
        <v>1.2537717834455123E-4</v>
      </c>
      <c r="AU477" s="31">
        <f t="shared" si="294"/>
        <v>0.30784965964924416</v>
      </c>
      <c r="AV477" s="32">
        <f t="shared" si="295"/>
        <v>-1.3930998514709293E-7</v>
      </c>
      <c r="AW477" s="31">
        <f t="shared" si="296"/>
        <v>-1.0261753961047431E-2</v>
      </c>
      <c r="AX477" s="34">
        <f t="shared" si="297"/>
        <v>1.2523786835940415E-4</v>
      </c>
      <c r="AY477" s="35">
        <f t="shared" si="298"/>
        <v>0.29758790568819671</v>
      </c>
      <c r="AZ477" s="10">
        <f t="shared" si="299"/>
        <v>-59.247826367492138</v>
      </c>
      <c r="BA477" s="10">
        <f t="shared" si="300"/>
        <v>-220.90675044670988</v>
      </c>
      <c r="BB477" s="10">
        <f t="shared" si="301"/>
        <v>-40.906750446709879</v>
      </c>
      <c r="BC477" s="48"/>
      <c r="BD477" s="46">
        <f t="shared" si="302"/>
        <v>-59</v>
      </c>
      <c r="BE477" s="46">
        <f t="shared" si="303"/>
        <v>-221</v>
      </c>
      <c r="BF477" s="46">
        <f t="shared" si="304"/>
        <v>-41</v>
      </c>
    </row>
    <row r="478" spans="22:58" x14ac:dyDescent="0.3">
      <c r="V478" s="29">
        <v>5.7400000000000597</v>
      </c>
      <c r="W478" s="38">
        <f t="shared" si="274"/>
        <v>5495408.7385770082</v>
      </c>
      <c r="X478" s="30">
        <f t="shared" si="308"/>
        <v>3.5218251811136261</v>
      </c>
      <c r="Y478" s="31">
        <f t="shared" si="275"/>
        <v>-81.133876198171308</v>
      </c>
      <c r="Z478" s="31">
        <f t="shared" si="276"/>
        <v>-89.994971611516476</v>
      </c>
      <c r="AA478" s="31">
        <f t="shared" si="277"/>
        <v>44.5479531121901</v>
      </c>
      <c r="AB478" s="31">
        <f t="shared" si="278"/>
        <v>-89.66058774677964</v>
      </c>
      <c r="AC478" s="31">
        <f t="shared" si="279"/>
        <v>3.6141381184332393</v>
      </c>
      <c r="AD478" s="31">
        <f t="shared" si="280"/>
        <v>48.729185223416692</v>
      </c>
      <c r="AE478" s="31">
        <f t="shared" si="281"/>
        <v>-29.449959786434341</v>
      </c>
      <c r="AF478" s="31">
        <f t="shared" si="282"/>
        <v>-130.92637413487941</v>
      </c>
      <c r="AG478" s="31">
        <f t="shared" si="305"/>
        <v>92.110410468749379</v>
      </c>
      <c r="AH478" s="31">
        <f t="shared" si="283"/>
        <v>-169.60809334181249</v>
      </c>
      <c r="AI478" s="31">
        <f t="shared" si="284"/>
        <v>-89.999999810452536</v>
      </c>
      <c r="AJ478" s="31">
        <f t="shared" si="285"/>
        <v>97.548650048581194</v>
      </c>
      <c r="AK478" s="31">
        <f t="shared" si="286"/>
        <v>89.999240216023935</v>
      </c>
      <c r="AL478" s="32">
        <f t="shared" si="287"/>
        <v>-44.003807702623902</v>
      </c>
      <c r="AM478" s="31">
        <f t="shared" si="288"/>
        <v>-89.638644119651786</v>
      </c>
      <c r="AN478" s="31">
        <f t="shared" si="289"/>
        <v>-23.95284052710582</v>
      </c>
      <c r="AO478" s="31">
        <f t="shared" si="290"/>
        <v>-89.639403714080387</v>
      </c>
      <c r="AP478" s="30">
        <f t="shared" si="306"/>
        <v>23.609121289162623</v>
      </c>
      <c r="AQ478" s="30">
        <f t="shared" si="307"/>
        <v>-29.542425094393248</v>
      </c>
      <c r="AR478" s="31">
        <f t="shared" si="291"/>
        <v>-59.336104118770791</v>
      </c>
      <c r="AS478" s="33">
        <f t="shared" si="292"/>
        <v>-220.56577784895978</v>
      </c>
      <c r="AT478" s="31">
        <f t="shared" si="293"/>
        <v>1.3128593340739063E-4</v>
      </c>
      <c r="AU478" s="31">
        <f t="shared" si="294"/>
        <v>0.31502025652848592</v>
      </c>
      <c r="AV478" s="32">
        <f t="shared" si="295"/>
        <v>-1.4587546126880133E-7</v>
      </c>
      <c r="AW478" s="31">
        <f t="shared" si="296"/>
        <v>-1.050078091155756E-2</v>
      </c>
      <c r="AX478" s="34">
        <f t="shared" si="297"/>
        <v>1.3114005794612183E-4</v>
      </c>
      <c r="AY478" s="35">
        <f t="shared" si="298"/>
        <v>0.30451947561692838</v>
      </c>
      <c r="AZ478" s="10">
        <f t="shared" si="299"/>
        <v>-59.335972978712846</v>
      </c>
      <c r="BA478" s="10">
        <f t="shared" si="300"/>
        <v>-220.26125837334286</v>
      </c>
      <c r="BB478" s="10">
        <f t="shared" si="301"/>
        <v>-40.261258373342855</v>
      </c>
      <c r="BC478" s="37"/>
      <c r="BD478" s="46">
        <f t="shared" si="302"/>
        <v>-59</v>
      </c>
      <c r="BE478" s="46">
        <f t="shared" si="303"/>
        <v>-220</v>
      </c>
      <c r="BF478" s="46">
        <f t="shared" si="304"/>
        <v>-40</v>
      </c>
    </row>
    <row r="479" spans="22:58" x14ac:dyDescent="0.3">
      <c r="V479" s="29">
        <v>5.7500000000000604</v>
      </c>
      <c r="W479" s="38">
        <f t="shared" si="274"/>
        <v>5623413.2519042809</v>
      </c>
      <c r="X479" s="30">
        <f t="shared" si="308"/>
        <v>3.5218251811136261</v>
      </c>
      <c r="Y479" s="31">
        <f t="shared" si="275"/>
        <v>-81.333876196665813</v>
      </c>
      <c r="Z479" s="31">
        <f t="shared" si="276"/>
        <v>-89.995086071611908</v>
      </c>
      <c r="AA479" s="31">
        <f t="shared" si="277"/>
        <v>44.747946252991113</v>
      </c>
      <c r="AB479" s="31">
        <f t="shared" si="278"/>
        <v>-89.668313538283201</v>
      </c>
      <c r="AC479" s="31">
        <f t="shared" si="279"/>
        <v>3.7282482424336294</v>
      </c>
      <c r="AD479" s="31">
        <f t="shared" si="280"/>
        <v>49.382213231057378</v>
      </c>
      <c r="AE479" s="31">
        <f t="shared" si="281"/>
        <v>-29.335856520127443</v>
      </c>
      <c r="AF479" s="31">
        <f t="shared" si="282"/>
        <v>-130.28118637883773</v>
      </c>
      <c r="AG479" s="31">
        <f t="shared" si="305"/>
        <v>92.110410468749379</v>
      </c>
      <c r="AH479" s="31">
        <f t="shared" si="283"/>
        <v>-169.80809334181254</v>
      </c>
      <c r="AI479" s="31">
        <f t="shared" si="284"/>
        <v>-89.999999814767165</v>
      </c>
      <c r="AJ479" s="31">
        <f t="shared" si="285"/>
        <v>97.748650048546835</v>
      </c>
      <c r="AK479" s="31">
        <f t="shared" si="286"/>
        <v>89.999257510818708</v>
      </c>
      <c r="AL479" s="32">
        <f t="shared" si="287"/>
        <v>-44.203799927846042</v>
      </c>
      <c r="AM479" s="31">
        <f t="shared" si="288"/>
        <v>-89.646869372985606</v>
      </c>
      <c r="AN479" s="31">
        <f t="shared" si="289"/>
        <v>-24.152832752362364</v>
      </c>
      <c r="AO479" s="31">
        <f t="shared" si="290"/>
        <v>-89.647611676934062</v>
      </c>
      <c r="AP479" s="30">
        <f t="shared" si="306"/>
        <v>23.609121289162623</v>
      </c>
      <c r="AQ479" s="30">
        <f t="shared" si="307"/>
        <v>-29.542425094393248</v>
      </c>
      <c r="AR479" s="31">
        <f t="shared" si="291"/>
        <v>-59.42199307772043</v>
      </c>
      <c r="AS479" s="33">
        <f t="shared" si="292"/>
        <v>-219.92879805577178</v>
      </c>
      <c r="AT479" s="31">
        <f t="shared" si="293"/>
        <v>1.3747315090187421E-4</v>
      </c>
      <c r="AU479" s="31">
        <f t="shared" si="294"/>
        <v>0.32235786784802056</v>
      </c>
      <c r="AV479" s="32">
        <f t="shared" si="295"/>
        <v>-1.5275036019077397E-7</v>
      </c>
      <c r="AW479" s="31">
        <f t="shared" si="296"/>
        <v>-1.074537551460239E-2</v>
      </c>
      <c r="AX479" s="34">
        <f t="shared" si="297"/>
        <v>1.3732040054168345E-4</v>
      </c>
      <c r="AY479" s="35">
        <f t="shared" si="298"/>
        <v>0.31161249233341815</v>
      </c>
      <c r="AZ479" s="10">
        <f t="shared" si="299"/>
        <v>-59.421855757319889</v>
      </c>
      <c r="BA479" s="10">
        <f t="shared" si="300"/>
        <v>-219.61718556343837</v>
      </c>
      <c r="BB479" s="10">
        <f t="shared" si="301"/>
        <v>-39.617185563438369</v>
      </c>
      <c r="BC479" s="37"/>
      <c r="BD479" s="46">
        <f t="shared" si="302"/>
        <v>-59</v>
      </c>
      <c r="BE479" s="46">
        <f t="shared" si="303"/>
        <v>-220</v>
      </c>
      <c r="BF479" s="46">
        <f t="shared" si="304"/>
        <v>-40</v>
      </c>
    </row>
    <row r="480" spans="22:58" x14ac:dyDescent="0.3">
      <c r="V480" s="29">
        <v>5.7600000000000602</v>
      </c>
      <c r="W480" s="36">
        <f t="shared" si="274"/>
        <v>5754399.3733723778</v>
      </c>
      <c r="X480" s="30">
        <f t="shared" si="308"/>
        <v>3.5218251811136261</v>
      </c>
      <c r="Y480" s="31">
        <f t="shared" si="275"/>
        <v>-81.533876195228061</v>
      </c>
      <c r="Z480" s="31">
        <f t="shared" si="276"/>
        <v>-89.995197926277513</v>
      </c>
      <c r="AA480" s="31">
        <f t="shared" si="277"/>
        <v>44.947939702496804</v>
      </c>
      <c r="AB480" s="31">
        <f t="shared" si="278"/>
        <v>-89.675863480956735</v>
      </c>
      <c r="AC480" s="31">
        <f t="shared" si="279"/>
        <v>3.8446073068414188</v>
      </c>
      <c r="AD480" s="31">
        <f t="shared" si="280"/>
        <v>50.032954399711087</v>
      </c>
      <c r="AE480" s="31">
        <f t="shared" si="281"/>
        <v>-29.219504004776212</v>
      </c>
      <c r="AF480" s="31">
        <f t="shared" si="282"/>
        <v>-129.63810700752316</v>
      </c>
      <c r="AG480" s="31">
        <f t="shared" si="305"/>
        <v>92.110410468749379</v>
      </c>
      <c r="AH480" s="31">
        <f t="shared" si="283"/>
        <v>-170.00809334181253</v>
      </c>
      <c r="AI480" s="31">
        <f t="shared" si="284"/>
        <v>-89.999999818983596</v>
      </c>
      <c r="AJ480" s="31">
        <f t="shared" si="285"/>
        <v>97.948650048514011</v>
      </c>
      <c r="AK480" s="31">
        <f t="shared" si="286"/>
        <v>89.999274411935886</v>
      </c>
      <c r="AL480" s="32">
        <f t="shared" si="287"/>
        <v>-44.403792502977822</v>
      </c>
      <c r="AM480" s="31">
        <f t="shared" si="288"/>
        <v>-89.654907410759876</v>
      </c>
      <c r="AN480" s="31">
        <f t="shared" si="289"/>
        <v>-24.352825327526958</v>
      </c>
      <c r="AO480" s="31">
        <f t="shared" si="290"/>
        <v>-89.655632817807586</v>
      </c>
      <c r="AP480" s="30">
        <f t="shared" si="306"/>
        <v>23.609121289162623</v>
      </c>
      <c r="AQ480" s="30">
        <f t="shared" si="307"/>
        <v>-29.542425094393248</v>
      </c>
      <c r="AR480" s="31">
        <f t="shared" si="291"/>
        <v>-59.505633137533792</v>
      </c>
      <c r="AS480" s="33">
        <f t="shared" si="292"/>
        <v>-219.29373982533076</v>
      </c>
      <c r="AT480" s="31">
        <f t="shared" si="293"/>
        <v>1.4395195352672011E-4</v>
      </c>
      <c r="AU480" s="31">
        <f t="shared" si="294"/>
        <v>0.32986638314320094</v>
      </c>
      <c r="AV480" s="32">
        <f t="shared" si="295"/>
        <v>-1.5994926350963577E-7</v>
      </c>
      <c r="AW480" s="31">
        <f t="shared" si="296"/>
        <v>-1.0995667457442324E-2</v>
      </c>
      <c r="AX480" s="34">
        <f t="shared" si="297"/>
        <v>1.4379200426321048E-4</v>
      </c>
      <c r="AY480" s="35">
        <f t="shared" si="298"/>
        <v>0.31887071568575859</v>
      </c>
      <c r="AZ480" s="10">
        <f t="shared" si="299"/>
        <v>-59.505489345529526</v>
      </c>
      <c r="BA480" s="10">
        <f t="shared" si="300"/>
        <v>-218.974869109645</v>
      </c>
      <c r="BB480" s="10">
        <f t="shared" si="301"/>
        <v>-38.974869109644999</v>
      </c>
      <c r="BC480" s="48"/>
      <c r="BD480" s="46">
        <f t="shared" si="302"/>
        <v>-60</v>
      </c>
      <c r="BE480" s="46">
        <f t="shared" si="303"/>
        <v>-219</v>
      </c>
      <c r="BF480" s="46">
        <f t="shared" si="304"/>
        <v>-39</v>
      </c>
    </row>
    <row r="481" spans="22:58" x14ac:dyDescent="0.3">
      <c r="V481" s="29">
        <v>5.77000000000006</v>
      </c>
      <c r="W481" s="38">
        <f t="shared" si="274"/>
        <v>5888436.5535567049</v>
      </c>
      <c r="X481" s="30">
        <f t="shared" si="308"/>
        <v>3.5218251811136261</v>
      </c>
      <c r="Y481" s="31">
        <f t="shared" si="275"/>
        <v>-81.733876193855025</v>
      </c>
      <c r="Z481" s="31">
        <f t="shared" si="276"/>
        <v>-89.995307234820118</v>
      </c>
      <c r="AA481" s="31">
        <f t="shared" si="277"/>
        <v>45.147933446814065</v>
      </c>
      <c r="AB481" s="31">
        <f t="shared" si="278"/>
        <v>-89.683241576830426</v>
      </c>
      <c r="AC481" s="31">
        <f t="shared" si="279"/>
        <v>3.9631984369738635</v>
      </c>
      <c r="AD481" s="31">
        <f t="shared" si="280"/>
        <v>50.681082271944035</v>
      </c>
      <c r="AE481" s="31">
        <f t="shared" si="281"/>
        <v>-29.100919128953471</v>
      </c>
      <c r="AF481" s="31">
        <f t="shared" si="282"/>
        <v>-128.99746653970652</v>
      </c>
      <c r="AG481" s="31">
        <f t="shared" si="305"/>
        <v>92.110410468749379</v>
      </c>
      <c r="AH481" s="31">
        <f t="shared" si="283"/>
        <v>-170.20809334181251</v>
      </c>
      <c r="AI481" s="31">
        <f t="shared" si="284"/>
        <v>-89.999999823104019</v>
      </c>
      <c r="AJ481" s="31">
        <f t="shared" si="285"/>
        <v>98.148650048482651</v>
      </c>
      <c r="AK481" s="31">
        <f t="shared" si="286"/>
        <v>89.999290928336649</v>
      </c>
      <c r="AL481" s="32">
        <f t="shared" si="287"/>
        <v>-44.603785412271861</v>
      </c>
      <c r="AM481" s="31">
        <f t="shared" si="288"/>
        <v>-89.662762493582349</v>
      </c>
      <c r="AN481" s="31">
        <f t="shared" si="289"/>
        <v>-24.552818236852346</v>
      </c>
      <c r="AO481" s="31">
        <f t="shared" si="290"/>
        <v>-89.66347138834972</v>
      </c>
      <c r="AP481" s="30">
        <f t="shared" si="306"/>
        <v>23.609121289162623</v>
      </c>
      <c r="AQ481" s="30">
        <f t="shared" si="307"/>
        <v>-29.542425094393248</v>
      </c>
      <c r="AR481" s="31">
        <f t="shared" si="291"/>
        <v>-59.587041171036446</v>
      </c>
      <c r="AS481" s="33">
        <f t="shared" si="292"/>
        <v>-218.66093792805623</v>
      </c>
      <c r="AT481" s="31">
        <f t="shared" si="293"/>
        <v>1.507360823505327E-4</v>
      </c>
      <c r="AU481" s="31">
        <f t="shared" si="294"/>
        <v>0.33754978249604106</v>
      </c>
      <c r="AV481" s="32">
        <f t="shared" si="295"/>
        <v>-1.674874403875922E-7</v>
      </c>
      <c r="AW481" s="31">
        <f t="shared" si="296"/>
        <v>-1.1251789448140223E-2</v>
      </c>
      <c r="AX481" s="34">
        <f t="shared" si="297"/>
        <v>1.5056859491014511E-4</v>
      </c>
      <c r="AY481" s="35">
        <f t="shared" si="298"/>
        <v>0.32629799304790086</v>
      </c>
      <c r="AZ481" s="10">
        <f t="shared" si="299"/>
        <v>-59.586890602441535</v>
      </c>
      <c r="BA481" s="10">
        <f t="shared" si="300"/>
        <v>-218.33463993500834</v>
      </c>
      <c r="BB481" s="10">
        <f t="shared" si="301"/>
        <v>-38.33463993500834</v>
      </c>
      <c r="BC481" s="37"/>
      <c r="BD481" s="46">
        <f t="shared" si="302"/>
        <v>-60</v>
      </c>
      <c r="BE481" s="46">
        <f t="shared" si="303"/>
        <v>-218</v>
      </c>
      <c r="BF481" s="46">
        <f t="shared" si="304"/>
        <v>-38</v>
      </c>
    </row>
    <row r="482" spans="22:58" x14ac:dyDescent="0.3">
      <c r="V482" s="29">
        <v>5.7800000000000598</v>
      </c>
      <c r="W482" s="38">
        <f t="shared" si="274"/>
        <v>6025595.8607444111</v>
      </c>
      <c r="X482" s="30">
        <f t="shared" si="308"/>
        <v>3.5218251811136261</v>
      </c>
      <c r="Y482" s="31">
        <f t="shared" si="275"/>
        <v>-81.933876192543792</v>
      </c>
      <c r="Z482" s="31">
        <f t="shared" si="276"/>
        <v>-89.995414055196548</v>
      </c>
      <c r="AA482" s="31">
        <f t="shared" si="277"/>
        <v>45.347927472675032</v>
      </c>
      <c r="AB482" s="31">
        <f t="shared" si="278"/>
        <v>-89.690451736889074</v>
      </c>
      <c r="AC482" s="31">
        <f t="shared" si="279"/>
        <v>4.0840026093486372</v>
      </c>
      <c r="AD482" s="31">
        <f t="shared" si="280"/>
        <v>51.32627705869735</v>
      </c>
      <c r="AE482" s="31">
        <f t="shared" si="281"/>
        <v>-28.980120929406496</v>
      </c>
      <c r="AF482" s="31">
        <f t="shared" si="282"/>
        <v>-128.35958873338828</v>
      </c>
      <c r="AG482" s="31">
        <f t="shared" si="305"/>
        <v>92.110410468749379</v>
      </c>
      <c r="AH482" s="31">
        <f t="shared" si="283"/>
        <v>-170.4080933418125</v>
      </c>
      <c r="AI482" s="31">
        <f t="shared" si="284"/>
        <v>-89.999999827130665</v>
      </c>
      <c r="AJ482" s="31">
        <f t="shared" si="285"/>
        <v>98.348650048452711</v>
      </c>
      <c r="AK482" s="31">
        <f t="shared" si="286"/>
        <v>89.999307068778251</v>
      </c>
      <c r="AL482" s="32">
        <f t="shared" si="287"/>
        <v>-44.803778640689444</v>
      </c>
      <c r="AM482" s="31">
        <f t="shared" si="288"/>
        <v>-89.670438785140078</v>
      </c>
      <c r="AN482" s="31">
        <f t="shared" si="289"/>
        <v>-24.752811465299857</v>
      </c>
      <c r="AO482" s="31">
        <f t="shared" si="290"/>
        <v>-89.671131543492493</v>
      </c>
      <c r="AP482" s="30">
        <f t="shared" si="306"/>
        <v>23.609121289162623</v>
      </c>
      <c r="AQ482" s="30">
        <f t="shared" si="307"/>
        <v>-29.542425094393248</v>
      </c>
      <c r="AR482" s="31">
        <f t="shared" si="291"/>
        <v>-59.666236199936975</v>
      </c>
      <c r="AS482" s="33">
        <f t="shared" si="292"/>
        <v>-218.03072027688077</v>
      </c>
      <c r="AT482" s="31">
        <f t="shared" si="293"/>
        <v>1.5783992595971676E-4</v>
      </c>
      <c r="AU482" s="31">
        <f t="shared" si="294"/>
        <v>0.34541213864058301</v>
      </c>
      <c r="AV482" s="32">
        <f t="shared" si="295"/>
        <v>-1.7538087841091732E-7</v>
      </c>
      <c r="AW482" s="31">
        <f t="shared" si="296"/>
        <v>-1.1513877285924812E-2</v>
      </c>
      <c r="AX482" s="34">
        <f t="shared" si="297"/>
        <v>1.5766454508130584E-4</v>
      </c>
      <c r="AY482" s="35">
        <f t="shared" si="298"/>
        <v>0.33389826135465822</v>
      </c>
      <c r="AZ482" s="10">
        <f t="shared" si="299"/>
        <v>-59.666078535391897</v>
      </c>
      <c r="BA482" s="10">
        <f t="shared" si="300"/>
        <v>-217.69682201552612</v>
      </c>
      <c r="BB482" s="10">
        <f t="shared" si="301"/>
        <v>-37.696822015526124</v>
      </c>
      <c r="BC482" s="37"/>
      <c r="BD482" s="46">
        <f t="shared" si="302"/>
        <v>-60</v>
      </c>
      <c r="BE482" s="46">
        <f t="shared" si="303"/>
        <v>-218</v>
      </c>
      <c r="BF482" s="46">
        <f t="shared" si="304"/>
        <v>-38</v>
      </c>
    </row>
    <row r="483" spans="22:58" x14ac:dyDescent="0.3">
      <c r="V483" s="29">
        <v>5.7900000000000604</v>
      </c>
      <c r="W483" s="36">
        <f t="shared" si="274"/>
        <v>6165950.0186156854</v>
      </c>
      <c r="X483" s="30">
        <f t="shared" si="308"/>
        <v>3.5218251811136261</v>
      </c>
      <c r="Y483" s="31">
        <f t="shared" si="275"/>
        <v>-82.133876191291577</v>
      </c>
      <c r="Z483" s="31">
        <f t="shared" si="276"/>
        <v>-89.995518444044393</v>
      </c>
      <c r="AA483" s="31">
        <f t="shared" si="277"/>
        <v>45.547921767408894</v>
      </c>
      <c r="AB483" s="31">
        <f t="shared" si="278"/>
        <v>-89.697497783140989</v>
      </c>
      <c r="AC483" s="31">
        <f t="shared" si="279"/>
        <v>4.206998728093688</v>
      </c>
      <c r="AD483" s="31">
        <f t="shared" si="280"/>
        <v>51.96822637834498</v>
      </c>
      <c r="AE483" s="31">
        <f t="shared" si="281"/>
        <v>-28.857130514675369</v>
      </c>
      <c r="AF483" s="31">
        <f t="shared" si="282"/>
        <v>-127.7247898488404</v>
      </c>
      <c r="AG483" s="31">
        <f t="shared" si="305"/>
        <v>92.110410468749379</v>
      </c>
      <c r="AH483" s="31">
        <f t="shared" si="283"/>
        <v>-170.60809334181249</v>
      </c>
      <c r="AI483" s="31">
        <f t="shared" si="284"/>
        <v>-89.999999831065651</v>
      </c>
      <c r="AJ483" s="31">
        <f t="shared" si="285"/>
        <v>98.548650048424122</v>
      </c>
      <c r="AK483" s="31">
        <f t="shared" si="286"/>
        <v>89.99932284181854</v>
      </c>
      <c r="AL483" s="32">
        <f t="shared" si="287"/>
        <v>-45.00377217386859</v>
      </c>
      <c r="AM483" s="31">
        <f t="shared" si="288"/>
        <v>-89.677940354401542</v>
      </c>
      <c r="AN483" s="31">
        <f t="shared" si="289"/>
        <v>-24.952804998507581</v>
      </c>
      <c r="AO483" s="31">
        <f t="shared" si="290"/>
        <v>-89.678617343648654</v>
      </c>
      <c r="AP483" s="30">
        <f t="shared" si="306"/>
        <v>23.609121289162623</v>
      </c>
      <c r="AQ483" s="30">
        <f t="shared" si="307"/>
        <v>-29.542425094393248</v>
      </c>
      <c r="AR483" s="31">
        <f t="shared" si="291"/>
        <v>-59.743239318413572</v>
      </c>
      <c r="AS483" s="33">
        <f t="shared" si="292"/>
        <v>-217.40340719248906</v>
      </c>
      <c r="AT483" s="31">
        <f t="shared" si="293"/>
        <v>1.6527855094800595E-4</v>
      </c>
      <c r="AU483" s="31">
        <f t="shared" si="294"/>
        <v>0.35345761911703277</v>
      </c>
      <c r="AV483" s="32">
        <f t="shared" si="295"/>
        <v>-1.8364632409171796E-7</v>
      </c>
      <c r="AW483" s="31">
        <f t="shared" si="296"/>
        <v>-1.1782069933192925E-2</v>
      </c>
      <c r="AX483" s="34">
        <f t="shared" si="297"/>
        <v>1.6509490462391423E-4</v>
      </c>
      <c r="AY483" s="35">
        <f t="shared" si="298"/>
        <v>0.34167554918383986</v>
      </c>
      <c r="AZ483" s="10">
        <f t="shared" si="299"/>
        <v>-59.743074223508948</v>
      </c>
      <c r="BA483" s="10">
        <f t="shared" si="300"/>
        <v>-217.06173164330522</v>
      </c>
      <c r="BB483" s="10">
        <f t="shared" si="301"/>
        <v>-37.061731643305222</v>
      </c>
      <c r="BC483" s="48"/>
      <c r="BD483" s="46">
        <f t="shared" si="302"/>
        <v>-60</v>
      </c>
      <c r="BE483" s="46">
        <f t="shared" si="303"/>
        <v>-217</v>
      </c>
      <c r="BF483" s="46">
        <f t="shared" si="304"/>
        <v>-37</v>
      </c>
    </row>
    <row r="484" spans="22:58" x14ac:dyDescent="0.3">
      <c r="V484" s="29">
        <v>5.8000000000000602</v>
      </c>
      <c r="W484" s="38">
        <f t="shared" si="274"/>
        <v>6309573.444802816</v>
      </c>
      <c r="X484" s="30">
        <f t="shared" si="308"/>
        <v>3.5218251811136261</v>
      </c>
      <c r="Y484" s="31">
        <f t="shared" si="275"/>
        <v>-82.333876190095737</v>
      </c>
      <c r="Z484" s="31">
        <f t="shared" si="276"/>
        <v>-89.99562045671199</v>
      </c>
      <c r="AA484" s="31">
        <f t="shared" si="277"/>
        <v>45.74791631891501</v>
      </c>
      <c r="AB484" s="31">
        <f t="shared" si="278"/>
        <v>-89.704383450640208</v>
      </c>
      <c r="AC484" s="31">
        <f t="shared" si="279"/>
        <v>4.3321637085145674</v>
      </c>
      <c r="AD484" s="31">
        <f t="shared" si="280"/>
        <v>52.606625951181513</v>
      </c>
      <c r="AE484" s="31">
        <f t="shared" si="281"/>
        <v>-28.731970981552532</v>
      </c>
      <c r="AF484" s="31">
        <f t="shared" si="282"/>
        <v>-127.09337795617068</v>
      </c>
      <c r="AG484" s="31">
        <f t="shared" si="305"/>
        <v>92.110410468749379</v>
      </c>
      <c r="AH484" s="31">
        <f t="shared" si="283"/>
        <v>-170.80809334181254</v>
      </c>
      <c r="AI484" s="31">
        <f t="shared" si="284"/>
        <v>-89.999999834911065</v>
      </c>
      <c r="AJ484" s="31">
        <f t="shared" si="285"/>
        <v>98.748650048396826</v>
      </c>
      <c r="AK484" s="31">
        <f t="shared" si="286"/>
        <v>89.999338255820604</v>
      </c>
      <c r="AL484" s="32">
        <f t="shared" si="287"/>
        <v>-45.20376599809363</v>
      </c>
      <c r="AM484" s="31">
        <f t="shared" si="288"/>
        <v>-89.685271177768698</v>
      </c>
      <c r="AN484" s="31">
        <f t="shared" si="289"/>
        <v>-25.152798822759962</v>
      </c>
      <c r="AO484" s="31">
        <f t="shared" si="290"/>
        <v>-89.68593275685916</v>
      </c>
      <c r="AP484" s="30">
        <f t="shared" si="306"/>
        <v>23.609121289162623</v>
      </c>
      <c r="AQ484" s="30">
        <f t="shared" si="307"/>
        <v>-29.542425094393248</v>
      </c>
      <c r="AR484" s="31">
        <f t="shared" si="291"/>
        <v>-59.81807360954312</v>
      </c>
      <c r="AS484" s="33">
        <f t="shared" si="292"/>
        <v>-216.77931071302984</v>
      </c>
      <c r="AT484" s="31">
        <f t="shared" si="293"/>
        <v>1.7306773387675527E-4</v>
      </c>
      <c r="AU484" s="31">
        <f t="shared" si="294"/>
        <v>0.361690488475789</v>
      </c>
      <c r="AV484" s="32">
        <f t="shared" si="295"/>
        <v>-1.9230130986911365E-7</v>
      </c>
      <c r="AW484" s="31">
        <f t="shared" si="296"/>
        <v>-1.2056509589189019E-2</v>
      </c>
      <c r="AX484" s="34">
        <f t="shared" si="297"/>
        <v>1.7287543256688616E-4</v>
      </c>
      <c r="AY484" s="35">
        <f t="shared" si="298"/>
        <v>0.34963397888659997</v>
      </c>
      <c r="AZ484" s="10">
        <f t="shared" si="299"/>
        <v>-59.817900734110552</v>
      </c>
      <c r="BA484" s="10">
        <f t="shared" si="300"/>
        <v>-216.42967673414324</v>
      </c>
      <c r="BB484" s="10">
        <f t="shared" si="301"/>
        <v>-36.429676734143243</v>
      </c>
      <c r="BC484" s="37"/>
      <c r="BD484" s="46">
        <f t="shared" si="302"/>
        <v>-60</v>
      </c>
      <c r="BE484" s="46">
        <f t="shared" si="303"/>
        <v>-216</v>
      </c>
      <c r="BF484" s="46">
        <f t="shared" si="304"/>
        <v>-36</v>
      </c>
    </row>
    <row r="485" spans="22:58" x14ac:dyDescent="0.3">
      <c r="V485" s="29">
        <v>5.81000000000006</v>
      </c>
      <c r="W485" s="38">
        <f t="shared" si="274"/>
        <v>6456542.2903474588</v>
      </c>
      <c r="X485" s="30">
        <f t="shared" si="308"/>
        <v>3.5218251811136261</v>
      </c>
      <c r="Y485" s="31">
        <f t="shared" si="275"/>
        <v>-82.533876188953684</v>
      </c>
      <c r="Z485" s="31">
        <f t="shared" si="276"/>
        <v>-89.995720147287784</v>
      </c>
      <c r="AA485" s="31">
        <f t="shared" si="277"/>
        <v>45.947911115637375</v>
      </c>
      <c r="AB485" s="31">
        <f t="shared" si="278"/>
        <v>-89.711112389462727</v>
      </c>
      <c r="AC485" s="31">
        <f t="shared" si="279"/>
        <v>4.4594725671343447</v>
      </c>
      <c r="AD485" s="31">
        <f t="shared" si="280"/>
        <v>53.241180246004362</v>
      </c>
      <c r="AE485" s="31">
        <f t="shared" si="281"/>
        <v>-28.604667325068338</v>
      </c>
      <c r="AF485" s="31">
        <f t="shared" si="282"/>
        <v>-126.46565229074615</v>
      </c>
      <c r="AG485" s="31">
        <f t="shared" si="305"/>
        <v>92.110410468749379</v>
      </c>
      <c r="AH485" s="31">
        <f t="shared" si="283"/>
        <v>-171.00809334181253</v>
      </c>
      <c r="AI485" s="31">
        <f t="shared" si="284"/>
        <v>-89.999999838668941</v>
      </c>
      <c r="AJ485" s="31">
        <f t="shared" si="285"/>
        <v>98.948650048370752</v>
      </c>
      <c r="AK485" s="31">
        <f t="shared" si="286"/>
        <v>89.999353318957148</v>
      </c>
      <c r="AL485" s="32">
        <f t="shared" si="287"/>
        <v>-45.403760100266119</v>
      </c>
      <c r="AM485" s="31">
        <f t="shared" si="288"/>
        <v>-89.692435141180567</v>
      </c>
      <c r="AN485" s="31">
        <f t="shared" si="289"/>
        <v>-25.352792924958514</v>
      </c>
      <c r="AO485" s="31">
        <f t="shared" si="290"/>
        <v>-89.693081660892361</v>
      </c>
      <c r="AP485" s="30">
        <f t="shared" si="306"/>
        <v>23.609121289162623</v>
      </c>
      <c r="AQ485" s="30">
        <f t="shared" si="307"/>
        <v>-29.542425094393248</v>
      </c>
      <c r="AR485" s="31">
        <f t="shared" si="291"/>
        <v>-59.890764055257478</v>
      </c>
      <c r="AS485" s="33">
        <f t="shared" si="292"/>
        <v>-216.15873395163851</v>
      </c>
      <c r="AT485" s="31">
        <f t="shared" si="293"/>
        <v>1.8122399471363443E-4</v>
      </c>
      <c r="AU485" s="31">
        <f t="shared" si="294"/>
        <v>0.37011511053250706</v>
      </c>
      <c r="AV485" s="32">
        <f t="shared" si="295"/>
        <v>-2.0136418978936525E-7</v>
      </c>
      <c r="AW485" s="31">
        <f t="shared" si="296"/>
        <v>-1.2337341765400958E-2</v>
      </c>
      <c r="AX485" s="34">
        <f t="shared" si="297"/>
        <v>1.8102263052384505E-4</v>
      </c>
      <c r="AY485" s="35">
        <f t="shared" si="298"/>
        <v>0.3577777687671061</v>
      </c>
      <c r="AZ485" s="10">
        <f t="shared" si="299"/>
        <v>-59.890583032626957</v>
      </c>
      <c r="BA485" s="10">
        <f t="shared" si="300"/>
        <v>-215.8009561828714</v>
      </c>
      <c r="BB485" s="10">
        <f t="shared" si="301"/>
        <v>-35.800956182871403</v>
      </c>
      <c r="BC485" s="37"/>
      <c r="BD485" s="46">
        <f t="shared" si="302"/>
        <v>-60</v>
      </c>
      <c r="BE485" s="46">
        <f t="shared" si="303"/>
        <v>-216</v>
      </c>
      <c r="BF485" s="46">
        <f t="shared" si="304"/>
        <v>-36</v>
      </c>
    </row>
    <row r="486" spans="22:58" x14ac:dyDescent="0.3">
      <c r="V486" s="29">
        <v>5.8200000000000598</v>
      </c>
      <c r="W486" s="36">
        <f t="shared" si="274"/>
        <v>6606934.4800768839</v>
      </c>
      <c r="X486" s="30">
        <f t="shared" si="308"/>
        <v>3.5218251811136261</v>
      </c>
      <c r="Y486" s="31">
        <f t="shared" si="275"/>
        <v>-82.733876187863032</v>
      </c>
      <c r="Z486" s="31">
        <f t="shared" si="276"/>
        <v>-89.995817568629064</v>
      </c>
      <c r="AA486" s="31">
        <f t="shared" si="277"/>
        <v>46.147906146539988</v>
      </c>
      <c r="AB486" s="31">
        <f t="shared" si="278"/>
        <v>-89.717688166638084</v>
      </c>
      <c r="AC486" s="31">
        <f t="shared" si="279"/>
        <v>4.5888985174840959</v>
      </c>
      <c r="AD486" s="31">
        <f t="shared" si="280"/>
        <v>53.871603075964607</v>
      </c>
      <c r="AE486" s="31">
        <f t="shared" si="281"/>
        <v>-28.47524634272532</v>
      </c>
      <c r="AF486" s="31">
        <f t="shared" si="282"/>
        <v>-125.84190265930255</v>
      </c>
      <c r="AG486" s="31">
        <f t="shared" si="305"/>
        <v>92.110410468749379</v>
      </c>
      <c r="AH486" s="31">
        <f t="shared" si="283"/>
        <v>-171.20809334181251</v>
      </c>
      <c r="AI486" s="31">
        <f t="shared" si="284"/>
        <v>-89.999999842341296</v>
      </c>
      <c r="AJ486" s="31">
        <f t="shared" si="285"/>
        <v>99.148650048345843</v>
      </c>
      <c r="AK486" s="31">
        <f t="shared" si="286"/>
        <v>89.999368039214829</v>
      </c>
      <c r="AL486" s="32">
        <f t="shared" si="287"/>
        <v>-45.603754467877103</v>
      </c>
      <c r="AM486" s="31">
        <f t="shared" si="288"/>
        <v>-89.699436042168813</v>
      </c>
      <c r="AN486" s="31">
        <f t="shared" si="289"/>
        <v>-25.552787292594395</v>
      </c>
      <c r="AO486" s="31">
        <f t="shared" si="290"/>
        <v>-89.70006784529528</v>
      </c>
      <c r="AP486" s="30">
        <f t="shared" si="306"/>
        <v>23.609121289162623</v>
      </c>
      <c r="AQ486" s="30">
        <f t="shared" si="307"/>
        <v>-29.542425094393248</v>
      </c>
      <c r="AR486" s="31">
        <f t="shared" si="291"/>
        <v>-59.961337440550338</v>
      </c>
      <c r="AS486" s="33">
        <f t="shared" si="292"/>
        <v>-215.54197050459783</v>
      </c>
      <c r="AT486" s="31">
        <f t="shared" si="293"/>
        <v>1.8976463186342875E-4</v>
      </c>
      <c r="AU486" s="31">
        <f t="shared" si="294"/>
        <v>0.37873595067535526</v>
      </c>
      <c r="AV486" s="32">
        <f t="shared" si="295"/>
        <v>-2.1085419254389936E-7</v>
      </c>
      <c r="AW486" s="31">
        <f t="shared" si="296"/>
        <v>-1.2624715362711819E-2</v>
      </c>
      <c r="AX486" s="34">
        <f t="shared" si="297"/>
        <v>1.8955377767088485E-4</v>
      </c>
      <c r="AY486" s="35">
        <f t="shared" si="298"/>
        <v>0.36611123531264345</v>
      </c>
      <c r="AZ486" s="10">
        <f t="shared" si="299"/>
        <v>-59.961147886772665</v>
      </c>
      <c r="BA486" s="10">
        <f t="shared" si="300"/>
        <v>-215.17585926928518</v>
      </c>
      <c r="BB486" s="10">
        <f t="shared" si="301"/>
        <v>-35.175859269285183</v>
      </c>
      <c r="BC486" s="48"/>
      <c r="BD486" s="46">
        <f t="shared" si="302"/>
        <v>-60</v>
      </c>
      <c r="BE486" s="46">
        <f t="shared" si="303"/>
        <v>-215</v>
      </c>
      <c r="BF486" s="46">
        <f t="shared" si="304"/>
        <v>-35</v>
      </c>
    </row>
    <row r="487" spans="22:58" x14ac:dyDescent="0.3">
      <c r="V487" s="29">
        <v>5.8300000000000596</v>
      </c>
      <c r="W487" s="38">
        <f t="shared" si="274"/>
        <v>6760829.7539207507</v>
      </c>
      <c r="X487" s="30">
        <f t="shared" si="308"/>
        <v>3.5218251811136261</v>
      </c>
      <c r="Y487" s="31">
        <f t="shared" si="275"/>
        <v>-82.933876186821479</v>
      </c>
      <c r="Z487" s="31">
        <f t="shared" si="276"/>
        <v>-89.9959127723899</v>
      </c>
      <c r="AA487" s="31">
        <f t="shared" si="277"/>
        <v>46.347901401083504</v>
      </c>
      <c r="AB487" s="31">
        <f t="shared" si="278"/>
        <v>-89.72411426803707</v>
      </c>
      <c r="AC487" s="31">
        <f t="shared" si="279"/>
        <v>4.7204130708947698</v>
      </c>
      <c r="AD487" s="31">
        <f t="shared" si="280"/>
        <v>54.497618141387996</v>
      </c>
      <c r="AE487" s="31">
        <f t="shared" si="281"/>
        <v>-28.343736533729576</v>
      </c>
      <c r="AF487" s="31">
        <f t="shared" si="282"/>
        <v>-125.22240889903898</v>
      </c>
      <c r="AG487" s="31">
        <f t="shared" si="305"/>
        <v>92.110410468749379</v>
      </c>
      <c r="AH487" s="31">
        <f t="shared" si="283"/>
        <v>-171.4080933418125</v>
      </c>
      <c r="AI487" s="31">
        <f t="shared" si="284"/>
        <v>-89.999999845930049</v>
      </c>
      <c r="AJ487" s="31">
        <f t="shared" si="285"/>
        <v>99.348650048322057</v>
      </c>
      <c r="AK487" s="31">
        <f t="shared" si="286"/>
        <v>89.999382424398547</v>
      </c>
      <c r="AL487" s="32">
        <f t="shared" si="287"/>
        <v>-45.80374908898051</v>
      </c>
      <c r="AM487" s="31">
        <f t="shared" si="288"/>
        <v>-89.706277591867178</v>
      </c>
      <c r="AN487" s="31">
        <f t="shared" si="289"/>
        <v>-25.752781913721577</v>
      </c>
      <c r="AO487" s="31">
        <f t="shared" si="290"/>
        <v>-89.706895013398679</v>
      </c>
      <c r="AP487" s="30">
        <f t="shared" si="306"/>
        <v>23.609121289162623</v>
      </c>
      <c r="AQ487" s="30">
        <f t="shared" si="307"/>
        <v>-29.542425094393248</v>
      </c>
      <c r="AR487" s="31">
        <f t="shared" si="291"/>
        <v>-60.029822252681782</v>
      </c>
      <c r="AS487" s="33">
        <f t="shared" si="292"/>
        <v>-214.92930391243766</v>
      </c>
      <c r="AT487" s="31">
        <f t="shared" si="293"/>
        <v>1.9870775884099981E-4</v>
      </c>
      <c r="AU487" s="31">
        <f t="shared" si="294"/>
        <v>0.38755757822566439</v>
      </c>
      <c r="AV487" s="32">
        <f t="shared" si="295"/>
        <v>-2.207914436488545E-7</v>
      </c>
      <c r="AW487" s="31">
        <f t="shared" si="296"/>
        <v>-1.2918782750348846E-2</v>
      </c>
      <c r="AX487" s="34">
        <f t="shared" si="297"/>
        <v>1.9848696739735094E-4</v>
      </c>
      <c r="AY487" s="35">
        <f t="shared" si="298"/>
        <v>0.37463879547531553</v>
      </c>
      <c r="AZ487" s="10">
        <f t="shared" si="299"/>
        <v>-60.029623765714383</v>
      </c>
      <c r="BA487" s="10">
        <f t="shared" si="300"/>
        <v>-214.55466511696235</v>
      </c>
      <c r="BB487" s="10">
        <f t="shared" si="301"/>
        <v>-34.554665116962354</v>
      </c>
      <c r="BC487" s="37"/>
      <c r="BD487" s="46">
        <f t="shared" si="302"/>
        <v>-60</v>
      </c>
      <c r="BE487" s="46">
        <f t="shared" si="303"/>
        <v>-215</v>
      </c>
      <c r="BF487" s="46">
        <f t="shared" si="304"/>
        <v>-35</v>
      </c>
    </row>
    <row r="488" spans="22:58" x14ac:dyDescent="0.3">
      <c r="V488" s="29">
        <v>5.8400000000000603</v>
      </c>
      <c r="W488" s="38">
        <f t="shared" si="274"/>
        <v>6918309.7091903305</v>
      </c>
      <c r="X488" s="30">
        <f t="shared" si="308"/>
        <v>3.5218251811136261</v>
      </c>
      <c r="Y488" s="31">
        <f t="shared" si="275"/>
        <v>-83.133876185826807</v>
      </c>
      <c r="Z488" s="31">
        <f t="shared" si="276"/>
        <v>-89.996005809048583</v>
      </c>
      <c r="AA488" s="31">
        <f t="shared" si="277"/>
        <v>46.54789686920293</v>
      </c>
      <c r="AB488" s="31">
        <f t="shared" si="278"/>
        <v>-89.730394100216628</v>
      </c>
      <c r="AC488" s="31">
        <f t="shared" si="279"/>
        <v>4.8539861415233112</v>
      </c>
      <c r="AD488" s="31">
        <f t="shared" si="280"/>
        <v>55.118959517800228</v>
      </c>
      <c r="AE488" s="31">
        <f t="shared" si="281"/>
        <v>-28.210167993986939</v>
      </c>
      <c r="AF488" s="31">
        <f t="shared" si="282"/>
        <v>-124.60744039146499</v>
      </c>
      <c r="AG488" s="31">
        <f t="shared" si="305"/>
        <v>92.110410468749379</v>
      </c>
      <c r="AH488" s="31">
        <f t="shared" si="283"/>
        <v>-171.60809334181252</v>
      </c>
      <c r="AI488" s="31">
        <f t="shared" si="284"/>
        <v>-89.999999849437103</v>
      </c>
      <c r="AJ488" s="31">
        <f t="shared" si="285"/>
        <v>99.548650048299351</v>
      </c>
      <c r="AK488" s="31">
        <f t="shared" si="286"/>
        <v>89.999396482135523</v>
      </c>
      <c r="AL488" s="32">
        <f t="shared" si="287"/>
        <v>-46.003743952167959</v>
      </c>
      <c r="AM488" s="31">
        <f t="shared" si="288"/>
        <v>-89.712963416975001</v>
      </c>
      <c r="AN488" s="31">
        <f t="shared" si="289"/>
        <v>-25.952776776931749</v>
      </c>
      <c r="AO488" s="31">
        <f t="shared" si="290"/>
        <v>-89.71356678427658</v>
      </c>
      <c r="AP488" s="30">
        <f t="shared" si="306"/>
        <v>23.609121289162623</v>
      </c>
      <c r="AQ488" s="30">
        <f t="shared" si="307"/>
        <v>-29.542425094393248</v>
      </c>
      <c r="AR488" s="31">
        <f t="shared" si="291"/>
        <v>-60.096248576149307</v>
      </c>
      <c r="AS488" s="33">
        <f t="shared" si="292"/>
        <v>-214.32100717574156</v>
      </c>
      <c r="AT488" s="31">
        <f t="shared" si="293"/>
        <v>2.0807234266923577E-4</v>
      </c>
      <c r="AU488" s="31">
        <f t="shared" si="294"/>
        <v>0.39658466885319033</v>
      </c>
      <c r="AV488" s="32">
        <f t="shared" si="295"/>
        <v>-2.3119702330474565E-7</v>
      </c>
      <c r="AW488" s="31">
        <f t="shared" si="296"/>
        <v>-1.3219699846671465E-2</v>
      </c>
      <c r="AX488" s="34">
        <f t="shared" si="297"/>
        <v>2.0784114564593103E-4</v>
      </c>
      <c r="AY488" s="35">
        <f t="shared" si="298"/>
        <v>0.38336496900651884</v>
      </c>
      <c r="AZ488" s="10">
        <f t="shared" si="299"/>
        <v>-60.096040735003662</v>
      </c>
      <c r="BA488" s="10">
        <f t="shared" si="300"/>
        <v>-213.93764220673503</v>
      </c>
      <c r="BB488" s="10">
        <f t="shared" si="301"/>
        <v>-33.937642206735035</v>
      </c>
      <c r="BC488" s="37"/>
      <c r="BD488" s="46">
        <f t="shared" si="302"/>
        <v>-60</v>
      </c>
      <c r="BE488" s="46">
        <f t="shared" si="303"/>
        <v>-214</v>
      </c>
      <c r="BF488" s="46">
        <f t="shared" si="304"/>
        <v>-34</v>
      </c>
    </row>
    <row r="489" spans="22:58" x14ac:dyDescent="0.3">
      <c r="V489" s="29">
        <v>5.85000000000006</v>
      </c>
      <c r="W489" s="36">
        <f t="shared" ref="W489:W552" si="309">10*10^V489</f>
        <v>7079457.8438423667</v>
      </c>
      <c r="X489" s="30">
        <f t="shared" si="308"/>
        <v>3.5218251811136261</v>
      </c>
      <c r="Y489" s="31">
        <f t="shared" ref="Y489:Y552" si="310">20*LOG(1/SQRT((W489/fp)^2+1))</f>
        <v>-83.333876184876914</v>
      </c>
      <c r="Z489" s="31">
        <f t="shared" ref="Z489:Z552" si="311">-180/PI()*ATAN(W489/fp)</f>
        <v>-89.9960967279344</v>
      </c>
      <c r="AA489" s="31">
        <f t="shared" ref="AA489:AA552" si="312">20*LOG(SQRT((W489/fzRHP)^2+1))</f>
        <v>46.747892541286156</v>
      </c>
      <c r="AB489" s="31">
        <f t="shared" ref="AB489:AB552" si="313">-180/PI()*ATAN(W489/fzRHP)</f>
        <v>-89.736530992223081</v>
      </c>
      <c r="AC489" s="31">
        <f t="shared" ref="AC489:AC552" si="314">20*LOG(SQRT((W489/fzESR)^2+1))</f>
        <v>4.9895861548372782</v>
      </c>
      <c r="AD489" s="31">
        <f t="shared" ref="AD489:AD552" si="315">180/PI()*ATAN(W489/fzESR)</f>
        <v>55.735372087921618</v>
      </c>
      <c r="AE489" s="31">
        <f t="shared" ref="AE489:AE552" si="316">X489+Y489+AA489+AC489</f>
        <v>-28.074572307639855</v>
      </c>
      <c r="AF489" s="31">
        <f t="shared" ref="AF489:AF552" si="317">Z489+AB489+AD489</f>
        <v>-123.99725563223588</v>
      </c>
      <c r="AG489" s="31">
        <f t="shared" si="305"/>
        <v>92.110410468749379</v>
      </c>
      <c r="AH489" s="31">
        <f t="shared" ref="AH489:AH552" si="318">20*LOG(1/SQRT((W489/fp_comp1)^2+1))</f>
        <v>-171.80809334181251</v>
      </c>
      <c r="AI489" s="31">
        <f t="shared" ref="AI489:AI552" si="319">-180/PI()*ATAN(W489/fp_comp1)</f>
        <v>-89.999999852864335</v>
      </c>
      <c r="AJ489" s="31">
        <f t="shared" ref="AJ489:AJ552" si="320">20*LOG(SQRT((W489/fz_comp)^2+1))</f>
        <v>99.748650048277682</v>
      </c>
      <c r="AK489" s="31">
        <f t="shared" ref="AK489:AK552" si="321">180/PI()*ATAN(W489/fz_comp)</f>
        <v>89.999410219879309</v>
      </c>
      <c r="AL489" s="32">
        <f t="shared" ref="AL489:AL552" si="322">20*LOG(1/SQRT((W489/fp_comp2)^2+1))</f>
        <v>-46.203739046544371</v>
      </c>
      <c r="AM489" s="31">
        <f t="shared" ref="AM489:AM552" si="323">-180/PI()*ATAN(W489/fp_comp2)</f>
        <v>-89.719497061676549</v>
      </c>
      <c r="AN489" s="31">
        <f t="shared" ref="AN489:AN552" si="324">AG489+AH489+AJ489+AL489</f>
        <v>-26.152771871329819</v>
      </c>
      <c r="AO489" s="31">
        <f t="shared" ref="AO489:AO552" si="325">AI489+AK489+AM489</f>
        <v>-89.720086694661575</v>
      </c>
      <c r="AP489" s="30">
        <f t="shared" si="306"/>
        <v>23.609121289162623</v>
      </c>
      <c r="AQ489" s="30">
        <f t="shared" si="307"/>
        <v>-29.542425094393248</v>
      </c>
      <c r="AR489" s="31">
        <f t="shared" ref="AR489:AR552" si="326">AE489+AN489+AP489+AQ489</f>
        <v>-60.160647984200295</v>
      </c>
      <c r="AS489" s="33">
        <f t="shared" ref="AS489:AS552" si="327">AF489+AO489</f>
        <v>-213.71734232689744</v>
      </c>
      <c r="AT489" s="31">
        <f t="shared" ref="AT489:AT552" si="328">20*LOG(SQRT((W489/fz_ff)^2+1))</f>
        <v>2.1787824409445582E-4</v>
      </c>
      <c r="AU489" s="31">
        <f t="shared" ref="AU489:AU552" si="329">180/PI()*ATAN(W489/fz_ff)</f>
        <v>0.40582200704722027</v>
      </c>
      <c r="AV489" s="32">
        <f t="shared" ref="AV489:AV552" si="330">20*LOG(1/SQRT((W489/fp_ff)^2+1))</f>
        <v>-2.4209300304092567E-7</v>
      </c>
      <c r="AW489" s="31">
        <f t="shared" ref="AW489:AW552" si="331">-180/PI()*ATAN(W489/fp_ff)</f>
        <v>-1.3527626201840753E-2</v>
      </c>
      <c r="AX489" s="34">
        <f t="shared" ref="AX489:AX552" si="332">AT489+AV489</f>
        <v>2.1763615109141491E-4</v>
      </c>
      <c r="AY489" s="35">
        <f t="shared" ref="AY489:AY552" si="333">AU489+AW489</f>
        <v>0.39229438084537949</v>
      </c>
      <c r="AZ489" s="10">
        <f t="shared" ref="AZ489:AZ552" si="334">AR489+AX489</f>
        <v>-60.160430348049204</v>
      </c>
      <c r="BA489" s="10">
        <f t="shared" ref="BA489:BA552" si="335">AS489+AY489</f>
        <v>-213.32504794605205</v>
      </c>
      <c r="BB489" s="10">
        <f t="shared" ref="BB489:BB552" si="336">BA489+180</f>
        <v>-33.325047946052052</v>
      </c>
      <c r="BC489" s="48"/>
      <c r="BD489" s="46">
        <f t="shared" ref="BD489:BD552" si="337">ROUND(AZ489,0)</f>
        <v>-60</v>
      </c>
      <c r="BE489" s="46">
        <f t="shared" ref="BE489:BE552" si="338">ROUND(BA489,0)</f>
        <v>-213</v>
      </c>
      <c r="BF489" s="46">
        <f t="shared" ref="BF489:BF552" si="339">ROUND(BB489,0)</f>
        <v>-33</v>
      </c>
    </row>
    <row r="490" spans="22:58" x14ac:dyDescent="0.3">
      <c r="V490" s="29">
        <v>5.8600000000000598</v>
      </c>
      <c r="W490" s="38">
        <f t="shared" si="309"/>
        <v>7244359.600750911</v>
      </c>
      <c r="X490" s="30">
        <f t="shared" si="308"/>
        <v>3.5218251811136261</v>
      </c>
      <c r="Y490" s="31">
        <f t="shared" si="310"/>
        <v>-83.533876183969767</v>
      </c>
      <c r="Z490" s="31">
        <f t="shared" si="311"/>
        <v>-89.996185577253712</v>
      </c>
      <c r="AA490" s="31">
        <f t="shared" si="312"/>
        <v>46.947888408153695</v>
      </c>
      <c r="AB490" s="31">
        <f t="shared" si="313"/>
        <v>-89.74252819735419</v>
      </c>
      <c r="AC490" s="31">
        <f t="shared" si="314"/>
        <v>5.1271801587834833</v>
      </c>
      <c r="AD490" s="31">
        <f t="shared" si="315"/>
        <v>56.346611916922512</v>
      </c>
      <c r="AE490" s="31">
        <f t="shared" si="316"/>
        <v>-27.936982435918964</v>
      </c>
      <c r="AF490" s="31">
        <f t="shared" si="317"/>
        <v>-123.39210185768539</v>
      </c>
      <c r="AG490" s="31">
        <f t="shared" si="305"/>
        <v>92.110410468749379</v>
      </c>
      <c r="AH490" s="31">
        <f t="shared" si="318"/>
        <v>-172.00809334181253</v>
      </c>
      <c r="AI490" s="31">
        <f t="shared" si="319"/>
        <v>-89.999999856213549</v>
      </c>
      <c r="AJ490" s="31">
        <f t="shared" si="320"/>
        <v>99.948650048256965</v>
      </c>
      <c r="AK490" s="31">
        <f t="shared" si="321"/>
        <v>89.999423644913875</v>
      </c>
      <c r="AL490" s="32">
        <f t="shared" si="322"/>
        <v>-46.403734361705048</v>
      </c>
      <c r="AM490" s="31">
        <f t="shared" si="323"/>
        <v>-89.725881989516665</v>
      </c>
      <c r="AN490" s="31">
        <f t="shared" si="324"/>
        <v>-26.35276718651123</v>
      </c>
      <c r="AO490" s="31">
        <f t="shared" si="325"/>
        <v>-89.726458200816339</v>
      </c>
      <c r="AP490" s="30">
        <f t="shared" si="306"/>
        <v>23.609121289162623</v>
      </c>
      <c r="AQ490" s="30">
        <f t="shared" si="307"/>
        <v>-29.542425094393248</v>
      </c>
      <c r="AR490" s="31">
        <f t="shared" si="326"/>
        <v>-60.223053427660815</v>
      </c>
      <c r="AS490" s="33">
        <f t="shared" si="327"/>
        <v>-213.11856005850171</v>
      </c>
      <c r="AT490" s="31">
        <f t="shared" si="328"/>
        <v>2.2814625968472081E-4</v>
      </c>
      <c r="AU490" s="31">
        <f t="shared" si="329"/>
        <v>0.41527448864481897</v>
      </c>
      <c r="AV490" s="32">
        <f t="shared" si="330"/>
        <v>-2.5350249489630536E-7</v>
      </c>
      <c r="AW490" s="31">
        <f t="shared" si="331"/>
        <v>-1.3842725082414931E-2</v>
      </c>
      <c r="AX490" s="34">
        <f t="shared" si="332"/>
        <v>2.2789275718982451E-4</v>
      </c>
      <c r="AY490" s="35">
        <f t="shared" si="333"/>
        <v>0.40143176356240406</v>
      </c>
      <c r="AZ490" s="10">
        <f t="shared" si="334"/>
        <v>-60.222825534903627</v>
      </c>
      <c r="BA490" s="10">
        <f t="shared" si="335"/>
        <v>-212.7171282949393</v>
      </c>
      <c r="BB490" s="10">
        <f t="shared" si="336"/>
        <v>-32.7171282949393</v>
      </c>
      <c r="BC490" s="37"/>
      <c r="BD490" s="46">
        <f t="shared" si="337"/>
        <v>-60</v>
      </c>
      <c r="BE490" s="46">
        <f t="shared" si="338"/>
        <v>-213</v>
      </c>
      <c r="BF490" s="46">
        <f t="shared" si="339"/>
        <v>-33</v>
      </c>
    </row>
    <row r="491" spans="22:58" x14ac:dyDescent="0.3">
      <c r="V491" s="29">
        <v>5.8700000000000596</v>
      </c>
      <c r="W491" s="38">
        <f t="shared" si="309"/>
        <v>7413102.4130102079</v>
      </c>
      <c r="X491" s="30">
        <f t="shared" si="308"/>
        <v>3.5218251811136261</v>
      </c>
      <c r="Y491" s="31">
        <f t="shared" si="310"/>
        <v>-83.733876183103433</v>
      </c>
      <c r="Z491" s="31">
        <f t="shared" si="311"/>
        <v>-89.996272404115615</v>
      </c>
      <c r="AA491" s="31">
        <f t="shared" si="312"/>
        <v>47.147884461039162</v>
      </c>
      <c r="AB491" s="31">
        <f t="shared" si="313"/>
        <v>-89.748388894881586</v>
      </c>
      <c r="AC491" s="31">
        <f t="shared" si="314"/>
        <v>5.2667339368748731</v>
      </c>
      <c r="AD491" s="31">
        <f t="shared" si="315"/>
        <v>56.952446570735063</v>
      </c>
      <c r="AE491" s="31">
        <f t="shared" si="316"/>
        <v>-27.797432604075773</v>
      </c>
      <c r="AF491" s="31">
        <f t="shared" si="317"/>
        <v>-122.79221472826212</v>
      </c>
      <c r="AG491" s="31">
        <f t="shared" si="305"/>
        <v>92.110410468749379</v>
      </c>
      <c r="AH491" s="31">
        <f t="shared" si="318"/>
        <v>-172.20809334181251</v>
      </c>
      <c r="AI491" s="31">
        <f t="shared" si="319"/>
        <v>-89.999999859486522</v>
      </c>
      <c r="AJ491" s="31">
        <f t="shared" si="320"/>
        <v>100.14865004823719</v>
      </c>
      <c r="AK491" s="31">
        <f t="shared" si="321"/>
        <v>89.999436764357355</v>
      </c>
      <c r="AL491" s="32">
        <f t="shared" si="322"/>
        <v>-46.603729887713499</v>
      </c>
      <c r="AM491" s="31">
        <f t="shared" si="323"/>
        <v>-89.732121585233884</v>
      </c>
      <c r="AN491" s="31">
        <f t="shared" si="324"/>
        <v>-26.552762712539447</v>
      </c>
      <c r="AO491" s="31">
        <f t="shared" si="325"/>
        <v>-89.73268468036305</v>
      </c>
      <c r="AP491" s="30">
        <f t="shared" si="306"/>
        <v>23.609121289162623</v>
      </c>
      <c r="AQ491" s="30">
        <f t="shared" si="307"/>
        <v>-29.542425094393248</v>
      </c>
      <c r="AR491" s="31">
        <f t="shared" si="326"/>
        <v>-60.28349912184585</v>
      </c>
      <c r="AS491" s="33">
        <f t="shared" si="327"/>
        <v>-212.52489940862517</v>
      </c>
      <c r="AT491" s="31">
        <f t="shared" si="328"/>
        <v>2.3889816592084835E-4</v>
      </c>
      <c r="AU491" s="31">
        <f t="shared" si="329"/>
        <v>0.42494712341749097</v>
      </c>
      <c r="AV491" s="32">
        <f t="shared" si="330"/>
        <v>-2.654496986714211E-7</v>
      </c>
      <c r="AW491" s="31">
        <f t="shared" si="331"/>
        <v>-1.4165163557915025E-2</v>
      </c>
      <c r="AX491" s="34">
        <f t="shared" si="332"/>
        <v>2.3863271622217693E-4</v>
      </c>
      <c r="AY491" s="35">
        <f t="shared" si="333"/>
        <v>0.41078195985957594</v>
      </c>
      <c r="AZ491" s="10">
        <f t="shared" si="334"/>
        <v>-60.283260489129624</v>
      </c>
      <c r="BA491" s="10">
        <f t="shared" si="335"/>
        <v>-212.1141174487656</v>
      </c>
      <c r="BB491" s="10">
        <f t="shared" si="336"/>
        <v>-32.114117448765597</v>
      </c>
      <c r="BC491" s="37"/>
      <c r="BD491" s="46">
        <f t="shared" si="337"/>
        <v>-60</v>
      </c>
      <c r="BE491" s="46">
        <f t="shared" si="338"/>
        <v>-212</v>
      </c>
      <c r="BF491" s="46">
        <f t="shared" si="339"/>
        <v>-32</v>
      </c>
    </row>
    <row r="492" spans="22:58" x14ac:dyDescent="0.3">
      <c r="V492" s="29">
        <v>5.8800000000000603</v>
      </c>
      <c r="W492" s="36">
        <f t="shared" si="309"/>
        <v>7585775.7502928935</v>
      </c>
      <c r="X492" s="30">
        <f t="shared" si="308"/>
        <v>3.5218251811136261</v>
      </c>
      <c r="Y492" s="31">
        <f t="shared" si="310"/>
        <v>-83.933876182276094</v>
      </c>
      <c r="Z492" s="31">
        <f t="shared" si="311"/>
        <v>-89.996357254556855</v>
      </c>
      <c r="AA492" s="31">
        <f t="shared" si="312"/>
        <v>47.347880691570701</v>
      </c>
      <c r="AB492" s="31">
        <f t="shared" si="313"/>
        <v>-89.754116191733829</v>
      </c>
      <c r="AC492" s="31">
        <f t="shared" si="314"/>
        <v>5.4082121224479494</v>
      </c>
      <c r="AD492" s="31">
        <f t="shared" si="315"/>
        <v>57.552655377705101</v>
      </c>
      <c r="AE492" s="31">
        <f t="shared" si="316"/>
        <v>-27.655958187143817</v>
      </c>
      <c r="AF492" s="31">
        <f t="shared" si="317"/>
        <v>-122.1978180685856</v>
      </c>
      <c r="AG492" s="31">
        <f t="shared" si="305"/>
        <v>92.110410468749379</v>
      </c>
      <c r="AH492" s="31">
        <f t="shared" si="318"/>
        <v>-172.4080933418125</v>
      </c>
      <c r="AI492" s="31">
        <f t="shared" si="319"/>
        <v>-89.999999862685016</v>
      </c>
      <c r="AJ492" s="31">
        <f t="shared" si="320"/>
        <v>100.3486500482183</v>
      </c>
      <c r="AK492" s="31">
        <f t="shared" si="321"/>
        <v>89.999449585165834</v>
      </c>
      <c r="AL492" s="32">
        <f t="shared" si="322"/>
        <v>-46.803725615080438</v>
      </c>
      <c r="AM492" s="31">
        <f t="shared" si="323"/>
        <v>-89.738219156552134</v>
      </c>
      <c r="AN492" s="31">
        <f t="shared" si="324"/>
        <v>-26.752758439925259</v>
      </c>
      <c r="AO492" s="31">
        <f t="shared" si="325"/>
        <v>-89.738769434071315</v>
      </c>
      <c r="AP492" s="30">
        <f t="shared" si="306"/>
        <v>23.609121289162623</v>
      </c>
      <c r="AQ492" s="30">
        <f t="shared" si="307"/>
        <v>-29.542425094393248</v>
      </c>
      <c r="AR492" s="31">
        <f t="shared" si="326"/>
        <v>-60.342020432299705</v>
      </c>
      <c r="AS492" s="33">
        <f t="shared" si="327"/>
        <v>-211.93658750265692</v>
      </c>
      <c r="AT492" s="31">
        <f t="shared" si="328"/>
        <v>2.5015676535713343E-4</v>
      </c>
      <c r="AU492" s="31">
        <f t="shared" si="329"/>
        <v>0.43484503771760052</v>
      </c>
      <c r="AV492" s="32">
        <f t="shared" si="330"/>
        <v>-2.7795995882377865E-7</v>
      </c>
      <c r="AW492" s="31">
        <f t="shared" si="331"/>
        <v>-1.4495112589406981E-2</v>
      </c>
      <c r="AX492" s="34">
        <f t="shared" si="332"/>
        <v>2.4987880539830966E-4</v>
      </c>
      <c r="AY492" s="35">
        <f t="shared" si="333"/>
        <v>0.42034992512819352</v>
      </c>
      <c r="AZ492" s="10">
        <f t="shared" si="334"/>
        <v>-60.341770553494307</v>
      </c>
      <c r="BA492" s="10">
        <f t="shared" si="335"/>
        <v>-211.51623757752873</v>
      </c>
      <c r="BB492" s="10">
        <f t="shared" si="336"/>
        <v>-31.516237577528727</v>
      </c>
      <c r="BC492" s="48"/>
      <c r="BD492" s="46">
        <f t="shared" si="337"/>
        <v>-60</v>
      </c>
      <c r="BE492" s="46">
        <f t="shared" si="338"/>
        <v>-212</v>
      </c>
      <c r="BF492" s="46">
        <f t="shared" si="339"/>
        <v>-32</v>
      </c>
    </row>
    <row r="493" spans="22:58" x14ac:dyDescent="0.3">
      <c r="V493" s="29">
        <v>5.8900000000000601</v>
      </c>
      <c r="W493" s="38">
        <f t="shared" si="309"/>
        <v>7762471.1662879968</v>
      </c>
      <c r="X493" s="30">
        <f t="shared" si="308"/>
        <v>3.5218251811136261</v>
      </c>
      <c r="Y493" s="31">
        <f t="shared" si="310"/>
        <v>-84.133876181485988</v>
      </c>
      <c r="Z493" s="31">
        <f t="shared" si="311"/>
        <v>-89.996440173566285</v>
      </c>
      <c r="AA493" s="31">
        <f t="shared" si="312"/>
        <v>47.547877091753215</v>
      </c>
      <c r="AB493" s="31">
        <f t="shared" si="313"/>
        <v>-89.759713124141442</v>
      </c>
      <c r="AC493" s="31">
        <f t="shared" si="314"/>
        <v>5.5515783133674947</v>
      </c>
      <c r="AD493" s="31">
        <f t="shared" si="315"/>
        <v>58.147029634323914</v>
      </c>
      <c r="AE493" s="31">
        <f t="shared" si="316"/>
        <v>-27.512595595251653</v>
      </c>
      <c r="AF493" s="31">
        <f t="shared" si="317"/>
        <v>-121.60912366338381</v>
      </c>
      <c r="AG493" s="31">
        <f t="shared" si="305"/>
        <v>92.110410468749379</v>
      </c>
      <c r="AH493" s="31">
        <f t="shared" si="318"/>
        <v>-172.60809334181249</v>
      </c>
      <c r="AI493" s="31">
        <f t="shared" si="319"/>
        <v>-89.999999865810679</v>
      </c>
      <c r="AJ493" s="31">
        <f t="shared" si="320"/>
        <v>100.54865004820024</v>
      </c>
      <c r="AK493" s="31">
        <f t="shared" si="321"/>
        <v>89.999462114137089</v>
      </c>
      <c r="AL493" s="32">
        <f t="shared" si="322"/>
        <v>-47.003721534743619</v>
      </c>
      <c r="AM493" s="31">
        <f t="shared" si="323"/>
        <v>-89.744177935931646</v>
      </c>
      <c r="AN493" s="31">
        <f t="shared" si="324"/>
        <v>-26.952754359606487</v>
      </c>
      <c r="AO493" s="31">
        <f t="shared" si="325"/>
        <v>-89.744715687605236</v>
      </c>
      <c r="AP493" s="30">
        <f t="shared" si="306"/>
        <v>23.609121289162623</v>
      </c>
      <c r="AQ493" s="30">
        <f t="shared" si="307"/>
        <v>-29.542425094393248</v>
      </c>
      <c r="AR493" s="31">
        <f t="shared" si="326"/>
        <v>-60.398653760088763</v>
      </c>
      <c r="AS493" s="33">
        <f t="shared" si="327"/>
        <v>-211.35383935098906</v>
      </c>
      <c r="AT493" s="31">
        <f t="shared" si="328"/>
        <v>2.6194593495768709E-4</v>
      </c>
      <c r="AU493" s="31">
        <f t="shared" si="329"/>
        <v>0.44497347718590108</v>
      </c>
      <c r="AV493" s="32">
        <f t="shared" si="330"/>
        <v>-2.9105980689828723E-7</v>
      </c>
      <c r="AW493" s="31">
        <f t="shared" si="331"/>
        <v>-1.4832747120147104E-2</v>
      </c>
      <c r="AX493" s="34">
        <f t="shared" si="332"/>
        <v>2.616548751507888E-4</v>
      </c>
      <c r="AY493" s="35">
        <f t="shared" si="333"/>
        <v>0.43014073006575398</v>
      </c>
      <c r="AZ493" s="10">
        <f t="shared" si="334"/>
        <v>-60.39839210521361</v>
      </c>
      <c r="BA493" s="10">
        <f t="shared" si="335"/>
        <v>-210.92369862092332</v>
      </c>
      <c r="BB493" s="10">
        <f t="shared" si="336"/>
        <v>-30.923698620923318</v>
      </c>
      <c r="BC493" s="37"/>
      <c r="BD493" s="46">
        <f t="shared" si="337"/>
        <v>-60</v>
      </c>
      <c r="BE493" s="46">
        <f t="shared" si="338"/>
        <v>-211</v>
      </c>
      <c r="BF493" s="46">
        <f t="shared" si="339"/>
        <v>-31</v>
      </c>
    </row>
    <row r="494" spans="22:58" x14ac:dyDescent="0.3">
      <c r="V494" s="29">
        <v>5.9000000000000599</v>
      </c>
      <c r="W494" s="38">
        <f t="shared" si="309"/>
        <v>7943282.34724392</v>
      </c>
      <c r="X494" s="30">
        <f t="shared" si="308"/>
        <v>3.5218251811136261</v>
      </c>
      <c r="Y494" s="31">
        <f t="shared" si="310"/>
        <v>-84.333876180731465</v>
      </c>
      <c r="Z494" s="31">
        <f t="shared" si="311"/>
        <v>-89.996521205108635</v>
      </c>
      <c r="AA494" s="31">
        <f t="shared" si="312"/>
        <v>47.747873653951416</v>
      </c>
      <c r="AB494" s="31">
        <f t="shared" si="313"/>
        <v>-89.765182659244545</v>
      </c>
      <c r="AC494" s="31">
        <f t="shared" si="314"/>
        <v>5.6967951864870532</v>
      </c>
      <c r="AD494" s="31">
        <f t="shared" si="315"/>
        <v>58.735372756205038</v>
      </c>
      <c r="AE494" s="31">
        <f t="shared" si="316"/>
        <v>-27.367382159179371</v>
      </c>
      <c r="AF494" s="31">
        <f t="shared" si="317"/>
        <v>-121.02633110814816</v>
      </c>
      <c r="AG494" s="31">
        <f t="shared" si="305"/>
        <v>92.110410468749379</v>
      </c>
      <c r="AH494" s="31">
        <f t="shared" si="318"/>
        <v>-172.80809334181248</v>
      </c>
      <c r="AI494" s="31">
        <f t="shared" si="319"/>
        <v>-89.999999868865203</v>
      </c>
      <c r="AJ494" s="31">
        <f t="shared" si="320"/>
        <v>100.74865004818304</v>
      </c>
      <c r="AK494" s="31">
        <f t="shared" si="321"/>
        <v>89.999474357914139</v>
      </c>
      <c r="AL494" s="32">
        <f t="shared" si="322"/>
        <v>-47.20371763804863</v>
      </c>
      <c r="AM494" s="31">
        <f t="shared" si="323"/>
        <v>-89.750001082280207</v>
      </c>
      <c r="AN494" s="31">
        <f t="shared" si="324"/>
        <v>-27.152750462928694</v>
      </c>
      <c r="AO494" s="31">
        <f t="shared" si="325"/>
        <v>-89.750526593231271</v>
      </c>
      <c r="AP494" s="30">
        <f t="shared" si="306"/>
        <v>23.609121289162623</v>
      </c>
      <c r="AQ494" s="30">
        <f t="shared" si="307"/>
        <v>-29.542425094393248</v>
      </c>
      <c r="AR494" s="31">
        <f t="shared" si="326"/>
        <v>-60.453436427338687</v>
      </c>
      <c r="AS494" s="33">
        <f t="shared" si="327"/>
        <v>-210.77685770137941</v>
      </c>
      <c r="AT494" s="31">
        <f t="shared" si="328"/>
        <v>2.74290676702723E-4</v>
      </c>
      <c r="AU494" s="31">
        <f t="shared" si="329"/>
        <v>0.45533780952155994</v>
      </c>
      <c r="AV494" s="32">
        <f t="shared" si="330"/>
        <v>-3.0477703288752063E-7</v>
      </c>
      <c r="AW494" s="31">
        <f t="shared" si="331"/>
        <v>-1.5178246168338865E-2</v>
      </c>
      <c r="AX494" s="34">
        <f t="shared" si="332"/>
        <v>2.7398589966983546E-4</v>
      </c>
      <c r="AY494" s="35">
        <f t="shared" si="333"/>
        <v>0.44015956335322109</v>
      </c>
      <c r="AZ494" s="10">
        <f t="shared" si="334"/>
        <v>-60.453162441439019</v>
      </c>
      <c r="BA494" s="10">
        <f t="shared" si="335"/>
        <v>-210.33669813802618</v>
      </c>
      <c r="BB494" s="10">
        <f t="shared" si="336"/>
        <v>-30.336698138026179</v>
      </c>
      <c r="BC494" s="37"/>
      <c r="BD494" s="46">
        <f t="shared" si="337"/>
        <v>-60</v>
      </c>
      <c r="BE494" s="46">
        <f t="shared" si="338"/>
        <v>-210</v>
      </c>
      <c r="BF494" s="46">
        <f t="shared" si="339"/>
        <v>-30</v>
      </c>
    </row>
    <row r="495" spans="22:58" x14ac:dyDescent="0.3">
      <c r="V495" s="29">
        <v>5.9100000000000597</v>
      </c>
      <c r="W495" s="36">
        <f t="shared" si="309"/>
        <v>8128305.1616421212</v>
      </c>
      <c r="X495" s="30">
        <f t="shared" si="308"/>
        <v>3.5218251811136261</v>
      </c>
      <c r="Y495" s="31">
        <f t="shared" si="310"/>
        <v>-84.533876180010878</v>
      </c>
      <c r="Z495" s="31">
        <f t="shared" si="311"/>
        <v>-89.996600392147897</v>
      </c>
      <c r="AA495" s="31">
        <f t="shared" si="312"/>
        <v>47.947870370873645</v>
      </c>
      <c r="AB495" s="31">
        <f t="shared" si="313"/>
        <v>-89.770527696664075</v>
      </c>
      <c r="AC495" s="31">
        <f t="shared" si="314"/>
        <v>5.8438246112106542</v>
      </c>
      <c r="AD495" s="31">
        <f t="shared" si="315"/>
        <v>59.31750037585919</v>
      </c>
      <c r="AE495" s="31">
        <f t="shared" si="316"/>
        <v>-27.220356016812953</v>
      </c>
      <c r="AF495" s="31">
        <f t="shared" si="317"/>
        <v>-120.44962771295278</v>
      </c>
      <c r="AG495" s="31">
        <f t="shared" si="305"/>
        <v>92.110410468749379</v>
      </c>
      <c r="AH495" s="31">
        <f t="shared" si="318"/>
        <v>-173.00809334181253</v>
      </c>
      <c r="AI495" s="31">
        <f t="shared" si="319"/>
        <v>-89.999999871850193</v>
      </c>
      <c r="AJ495" s="31">
        <f t="shared" si="320"/>
        <v>100.94865004816657</v>
      </c>
      <c r="AK495" s="31">
        <f t="shared" si="321"/>
        <v>89.999486322988787</v>
      </c>
      <c r="AL495" s="32">
        <f t="shared" si="322"/>
        <v>-47.403713916730545</v>
      </c>
      <c r="AM495" s="31">
        <f t="shared" si="323"/>
        <v>-89.755691682625624</v>
      </c>
      <c r="AN495" s="31">
        <f t="shared" si="324"/>
        <v>-27.352746741627122</v>
      </c>
      <c r="AO495" s="31">
        <f t="shared" si="325"/>
        <v>-89.75620523148703</v>
      </c>
      <c r="AP495" s="30">
        <f t="shared" si="306"/>
        <v>23.609121289162623</v>
      </c>
      <c r="AQ495" s="30">
        <f t="shared" si="307"/>
        <v>-29.542425094393248</v>
      </c>
      <c r="AR495" s="31">
        <f t="shared" si="326"/>
        <v>-60.506406563670694</v>
      </c>
      <c r="AS495" s="33">
        <f t="shared" si="327"/>
        <v>-210.20583294443981</v>
      </c>
      <c r="AT495" s="31">
        <f t="shared" si="328"/>
        <v>2.8721717059188685E-4</v>
      </c>
      <c r="AU495" s="31">
        <f t="shared" si="329"/>
        <v>0.4659435273160929</v>
      </c>
      <c r="AV495" s="32">
        <f t="shared" si="330"/>
        <v>-3.1914073055513871E-7</v>
      </c>
      <c r="AW495" s="31">
        <f t="shared" si="331"/>
        <v>-1.5531792922050267E-2</v>
      </c>
      <c r="AX495" s="34">
        <f t="shared" si="332"/>
        <v>2.8689802986133173E-4</v>
      </c>
      <c r="AY495" s="35">
        <f t="shared" si="333"/>
        <v>0.45041173439404264</v>
      </c>
      <c r="AZ495" s="10">
        <f t="shared" si="334"/>
        <v>-60.506119665640831</v>
      </c>
      <c r="BA495" s="10">
        <f t="shared" si="335"/>
        <v>-209.75542121004577</v>
      </c>
      <c r="BB495" s="10">
        <f t="shared" si="336"/>
        <v>-29.755421210045768</v>
      </c>
      <c r="BC495" s="48"/>
      <c r="BD495" s="46">
        <f t="shared" si="337"/>
        <v>-61</v>
      </c>
      <c r="BE495" s="46">
        <f t="shared" si="338"/>
        <v>-210</v>
      </c>
      <c r="BF495" s="46">
        <f t="shared" si="339"/>
        <v>-30</v>
      </c>
    </row>
    <row r="496" spans="22:58" x14ac:dyDescent="0.3">
      <c r="V496" s="29">
        <v>5.9200000000000603</v>
      </c>
      <c r="W496" s="38">
        <f t="shared" si="309"/>
        <v>8317637.7110278793</v>
      </c>
      <c r="X496" s="30">
        <f t="shared" si="308"/>
        <v>3.5218251811136261</v>
      </c>
      <c r="Y496" s="31">
        <f t="shared" si="310"/>
        <v>-84.733876179322749</v>
      </c>
      <c r="Z496" s="31">
        <f t="shared" si="311"/>
        <v>-89.996677776670097</v>
      </c>
      <c r="AA496" s="31">
        <f t="shared" si="312"/>
        <v>48.147867235556419</v>
      </c>
      <c r="AB496" s="31">
        <f t="shared" si="313"/>
        <v>-89.775751070037302</v>
      </c>
      <c r="AC496" s="31">
        <f t="shared" si="314"/>
        <v>5.9926277615434191</v>
      </c>
      <c r="AD496" s="31">
        <f t="shared" si="315"/>
        <v>59.893240389168994</v>
      </c>
      <c r="AE496" s="31">
        <f t="shared" si="316"/>
        <v>-27.071556001109286</v>
      </c>
      <c r="AF496" s="31">
        <f t="shared" si="317"/>
        <v>-119.87918845753839</v>
      </c>
      <c r="AG496" s="31">
        <f t="shared" si="305"/>
        <v>92.110410468749379</v>
      </c>
      <c r="AH496" s="31">
        <f t="shared" si="318"/>
        <v>-173.20809334181251</v>
      </c>
      <c r="AI496" s="31">
        <f t="shared" si="319"/>
        <v>-89.999999874767241</v>
      </c>
      <c r="AJ496" s="31">
        <f t="shared" si="320"/>
        <v>101.14865004815087</v>
      </c>
      <c r="AK496" s="31">
        <f t="shared" si="321"/>
        <v>89.9994980157051</v>
      </c>
      <c r="AL496" s="32">
        <f t="shared" si="322"/>
        <v>-47.6037103628964</v>
      </c>
      <c r="AM496" s="31">
        <f t="shared" si="323"/>
        <v>-89.761252753750199</v>
      </c>
      <c r="AN496" s="31">
        <f t="shared" si="324"/>
        <v>-27.552743187808666</v>
      </c>
      <c r="AO496" s="31">
        <f t="shared" si="325"/>
        <v>-89.761754612812339</v>
      </c>
      <c r="AP496" s="30">
        <f t="shared" si="306"/>
        <v>23.609121289162623</v>
      </c>
      <c r="AQ496" s="30">
        <f t="shared" si="307"/>
        <v>-29.542425094393248</v>
      </c>
      <c r="AR496" s="31">
        <f t="shared" si="326"/>
        <v>-60.557602994148581</v>
      </c>
      <c r="AS496" s="33">
        <f t="shared" si="327"/>
        <v>-209.64094307035072</v>
      </c>
      <c r="AT496" s="31">
        <f t="shared" si="328"/>
        <v>3.0075283013313644E-4</v>
      </c>
      <c r="AU496" s="31">
        <f t="shared" si="329"/>
        <v>0.47679625095265621</v>
      </c>
      <c r="AV496" s="32">
        <f t="shared" si="330"/>
        <v>-3.3418137072480894E-7</v>
      </c>
      <c r="AW496" s="31">
        <f t="shared" si="331"/>
        <v>-1.5893574836342156E-2</v>
      </c>
      <c r="AX496" s="34">
        <f t="shared" si="332"/>
        <v>3.0041864876241163E-4</v>
      </c>
      <c r="AY496" s="35">
        <f t="shared" si="333"/>
        <v>0.46090267611631408</v>
      </c>
      <c r="AZ496" s="10">
        <f t="shared" si="334"/>
        <v>-60.557302575499818</v>
      </c>
      <c r="BA496" s="10">
        <f t="shared" si="335"/>
        <v>-209.1800403942344</v>
      </c>
      <c r="BB496" s="10">
        <f t="shared" si="336"/>
        <v>-29.180040394234396</v>
      </c>
      <c r="BC496" s="37"/>
      <c r="BD496" s="46">
        <f t="shared" si="337"/>
        <v>-61</v>
      </c>
      <c r="BE496" s="46">
        <f t="shared" si="338"/>
        <v>-209</v>
      </c>
      <c r="BF496" s="46">
        <f t="shared" si="339"/>
        <v>-29</v>
      </c>
    </row>
    <row r="497" spans="22:58" x14ac:dyDescent="0.3">
      <c r="V497" s="29">
        <v>5.9300000000000601</v>
      </c>
      <c r="W497" s="38">
        <f t="shared" si="309"/>
        <v>8511380.3820249606</v>
      </c>
      <c r="X497" s="30">
        <f t="shared" si="308"/>
        <v>3.5218251811136261</v>
      </c>
      <c r="Y497" s="31">
        <f t="shared" si="310"/>
        <v>-84.933876178665571</v>
      </c>
      <c r="Z497" s="31">
        <f t="shared" si="311"/>
        <v>-89.996753399705526</v>
      </c>
      <c r="AA497" s="31">
        <f t="shared" si="312"/>
        <v>48.347864241349583</v>
      </c>
      <c r="AB497" s="31">
        <f t="shared" si="313"/>
        <v>-89.780855548518403</v>
      </c>
      <c r="AC497" s="31">
        <f t="shared" si="314"/>
        <v>6.1431652260646095</v>
      </c>
      <c r="AD497" s="31">
        <f t="shared" si="315"/>
        <v>60.462432952771429</v>
      </c>
      <c r="AE497" s="31">
        <f t="shared" si="316"/>
        <v>-26.92102153013775</v>
      </c>
      <c r="AF497" s="31">
        <f t="shared" si="317"/>
        <v>-119.31517599545251</v>
      </c>
      <c r="AG497" s="31">
        <f t="shared" si="305"/>
        <v>92.110410468749379</v>
      </c>
      <c r="AH497" s="31">
        <f t="shared" si="318"/>
        <v>-173.4080933418125</v>
      </c>
      <c r="AI497" s="31">
        <f t="shared" si="319"/>
        <v>-89.999999877617881</v>
      </c>
      <c r="AJ497" s="31">
        <f t="shared" si="320"/>
        <v>101.34865004813588</v>
      </c>
      <c r="AK497" s="31">
        <f t="shared" si="321"/>
        <v>89.999509442262692</v>
      </c>
      <c r="AL497" s="32">
        <f t="shared" si="322"/>
        <v>-47.803706969008417</v>
      </c>
      <c r="AM497" s="31">
        <f t="shared" si="323"/>
        <v>-89.766687243788098</v>
      </c>
      <c r="AN497" s="31">
        <f t="shared" si="324"/>
        <v>-27.75273979393566</v>
      </c>
      <c r="AO497" s="31">
        <f t="shared" si="325"/>
        <v>-89.767177679143288</v>
      </c>
      <c r="AP497" s="30">
        <f t="shared" si="306"/>
        <v>23.609121289162623</v>
      </c>
      <c r="AQ497" s="30">
        <f t="shared" si="307"/>
        <v>-29.542425094393248</v>
      </c>
      <c r="AR497" s="31">
        <f t="shared" si="326"/>
        <v>-60.607065129304033</v>
      </c>
      <c r="AS497" s="33">
        <f t="shared" si="327"/>
        <v>-209.08235367459579</v>
      </c>
      <c r="AT497" s="31">
        <f t="shared" si="328"/>
        <v>3.1492636044037231E-4</v>
      </c>
      <c r="AU497" s="31">
        <f t="shared" si="329"/>
        <v>0.48790173157216338</v>
      </c>
      <c r="AV497" s="32">
        <f t="shared" si="330"/>
        <v>-3.4993085046094439E-7</v>
      </c>
      <c r="AW497" s="31">
        <f t="shared" si="331"/>
        <v>-1.6263783732658712E-2</v>
      </c>
      <c r="AX497" s="34">
        <f t="shared" si="332"/>
        <v>3.1457642958991134E-4</v>
      </c>
      <c r="AY497" s="35">
        <f t="shared" si="333"/>
        <v>0.47163794783950469</v>
      </c>
      <c r="AZ497" s="10">
        <f t="shared" si="334"/>
        <v>-60.606750552874445</v>
      </c>
      <c r="BA497" s="10">
        <f t="shared" si="335"/>
        <v>-208.6107157267563</v>
      </c>
      <c r="BB497" s="10">
        <f t="shared" si="336"/>
        <v>-28.610715726756297</v>
      </c>
      <c r="BC497" s="37"/>
      <c r="BD497" s="46">
        <f t="shared" si="337"/>
        <v>-61</v>
      </c>
      <c r="BE497" s="46">
        <f t="shared" si="338"/>
        <v>-209</v>
      </c>
      <c r="BF497" s="46">
        <f t="shared" si="339"/>
        <v>-29</v>
      </c>
    </row>
    <row r="498" spans="22:58" x14ac:dyDescent="0.3">
      <c r="V498" s="29">
        <v>5.9400000000000599</v>
      </c>
      <c r="W498" s="36">
        <f t="shared" si="309"/>
        <v>8709635.8995620143</v>
      </c>
      <c r="X498" s="30">
        <f t="shared" si="308"/>
        <v>3.5218251811136261</v>
      </c>
      <c r="Y498" s="31">
        <f t="shared" si="310"/>
        <v>-85.133876178037951</v>
      </c>
      <c r="Z498" s="31">
        <f t="shared" si="311"/>
        <v>-89.996827301350521</v>
      </c>
      <c r="AA498" s="31">
        <f t="shared" si="312"/>
        <v>48.547861381902315</v>
      </c>
      <c r="AB498" s="31">
        <f t="shared" si="313"/>
        <v>-89.785843838245157</v>
      </c>
      <c r="AC498" s="31">
        <f t="shared" si="314"/>
        <v>6.2953971153059261</v>
      </c>
      <c r="AD498" s="31">
        <f t="shared" si="315"/>
        <v>61.024930434820703</v>
      </c>
      <c r="AE498" s="31">
        <f t="shared" si="316"/>
        <v>-26.768792499716085</v>
      </c>
      <c r="AF498" s="31">
        <f t="shared" si="317"/>
        <v>-118.75774070477496</v>
      </c>
      <c r="AG498" s="31">
        <f t="shared" si="305"/>
        <v>92.110410468749379</v>
      </c>
      <c r="AH498" s="31">
        <f t="shared" si="318"/>
        <v>-173.60809334181252</v>
      </c>
      <c r="AI498" s="31">
        <f t="shared" si="319"/>
        <v>-89.999999880403635</v>
      </c>
      <c r="AJ498" s="31">
        <f t="shared" si="320"/>
        <v>101.54865004812153</v>
      </c>
      <c r="AK498" s="31">
        <f t="shared" si="321"/>
        <v>89.999520608720076</v>
      </c>
      <c r="AL498" s="32">
        <f t="shared" si="322"/>
        <v>-48.00370372786805</v>
      </c>
      <c r="AM498" s="31">
        <f t="shared" si="323"/>
        <v>-89.771998033786531</v>
      </c>
      <c r="AN498" s="31">
        <f t="shared" si="324"/>
        <v>-27.952736552809661</v>
      </c>
      <c r="AO498" s="31">
        <f t="shared" si="325"/>
        <v>-89.77247730547009</v>
      </c>
      <c r="AP498" s="30">
        <f t="shared" si="306"/>
        <v>23.609121289162623</v>
      </c>
      <c r="AQ498" s="30">
        <f t="shared" si="307"/>
        <v>-29.542425094393248</v>
      </c>
      <c r="AR498" s="31">
        <f t="shared" si="326"/>
        <v>-60.654832857756375</v>
      </c>
      <c r="AS498" s="33">
        <f t="shared" si="327"/>
        <v>-208.53021801024505</v>
      </c>
      <c r="AT498" s="31">
        <f t="shared" si="328"/>
        <v>3.2976781907456936E-4</v>
      </c>
      <c r="AU498" s="31">
        <f t="shared" si="329"/>
        <v>0.49926585410774699</v>
      </c>
      <c r="AV498" s="32">
        <f t="shared" si="330"/>
        <v>-3.6642258371552623E-7</v>
      </c>
      <c r="AW498" s="31">
        <f t="shared" si="331"/>
        <v>-1.6642615900533345E-2</v>
      </c>
      <c r="AX498" s="34">
        <f t="shared" si="332"/>
        <v>3.2940139649085382E-4</v>
      </c>
      <c r="AY498" s="35">
        <f t="shared" si="333"/>
        <v>0.48262323820721365</v>
      </c>
      <c r="AZ498" s="10">
        <f t="shared" si="334"/>
        <v>-60.654503456359883</v>
      </c>
      <c r="BA498" s="10">
        <f t="shared" si="335"/>
        <v>-208.04759477203783</v>
      </c>
      <c r="BB498" s="10">
        <f t="shared" si="336"/>
        <v>-28.047594772037826</v>
      </c>
      <c r="BC498" s="48"/>
      <c r="BD498" s="46">
        <f t="shared" si="337"/>
        <v>-61</v>
      </c>
      <c r="BE498" s="46">
        <f t="shared" si="338"/>
        <v>-208</v>
      </c>
      <c r="BF498" s="46">
        <f t="shared" si="339"/>
        <v>-28</v>
      </c>
    </row>
    <row r="499" spans="22:58" x14ac:dyDescent="0.3">
      <c r="V499" s="29">
        <v>5.9500000000000597</v>
      </c>
      <c r="W499" s="38">
        <f t="shared" si="309"/>
        <v>8912509.3813386895</v>
      </c>
      <c r="X499" s="30">
        <f t="shared" si="308"/>
        <v>3.5218251811136261</v>
      </c>
      <c r="Y499" s="31">
        <f t="shared" si="310"/>
        <v>-85.333876177438611</v>
      </c>
      <c r="Z499" s="31">
        <f t="shared" si="311"/>
        <v>-89.996899520788702</v>
      </c>
      <c r="AA499" s="31">
        <f t="shared" si="312"/>
        <v>48.74785865114962</v>
      </c>
      <c r="AB499" s="31">
        <f t="shared" si="313"/>
        <v>-89.790718583772133</v>
      </c>
      <c r="AC499" s="31">
        <f t="shared" si="314"/>
        <v>6.4492831660687875</v>
      </c>
      <c r="AD499" s="31">
        <f t="shared" si="315"/>
        <v>61.580597321823042</v>
      </c>
      <c r="AE499" s="31">
        <f t="shared" si="316"/>
        <v>-26.614909179106576</v>
      </c>
      <c r="AF499" s="31">
        <f t="shared" si="317"/>
        <v>-118.2070207827378</v>
      </c>
      <c r="AG499" s="31">
        <f t="shared" si="305"/>
        <v>92.110410468749379</v>
      </c>
      <c r="AH499" s="31">
        <f t="shared" si="318"/>
        <v>-173.80809334181251</v>
      </c>
      <c r="AI499" s="31">
        <f t="shared" si="319"/>
        <v>-89.999999883125994</v>
      </c>
      <c r="AJ499" s="31">
        <f t="shared" si="320"/>
        <v>101.74865004810785</v>
      </c>
      <c r="AK499" s="31">
        <f t="shared" si="321"/>
        <v>89.999531520997849</v>
      </c>
      <c r="AL499" s="32">
        <f t="shared" si="322"/>
        <v>-48.203700632600793</v>
      </c>
      <c r="AM499" s="31">
        <f t="shared" si="323"/>
        <v>-89.777187939231396</v>
      </c>
      <c r="AN499" s="31">
        <f t="shared" si="324"/>
        <v>-28.152733457556074</v>
      </c>
      <c r="AO499" s="31">
        <f t="shared" si="325"/>
        <v>-89.777656301359542</v>
      </c>
      <c r="AP499" s="30">
        <f t="shared" si="306"/>
        <v>23.609121289162623</v>
      </c>
      <c r="AQ499" s="30">
        <f t="shared" si="307"/>
        <v>-29.542425094393248</v>
      </c>
      <c r="AR499" s="31">
        <f t="shared" si="326"/>
        <v>-60.700946441893279</v>
      </c>
      <c r="AS499" s="33">
        <f t="shared" si="327"/>
        <v>-207.98467708409734</v>
      </c>
      <c r="AT499" s="31">
        <f t="shared" si="328"/>
        <v>3.4530867974384932E-4</v>
      </c>
      <c r="AU499" s="31">
        <f t="shared" si="329"/>
        <v>0.51089464038909271</v>
      </c>
      <c r="AV499" s="32">
        <f t="shared" si="330"/>
        <v>-3.8369154665153945E-7</v>
      </c>
      <c r="AW499" s="31">
        <f t="shared" si="331"/>
        <v>-1.7030272201663383E-2</v>
      </c>
      <c r="AX499" s="34">
        <f t="shared" si="332"/>
        <v>3.4492498819719777E-4</v>
      </c>
      <c r="AY499" s="35">
        <f t="shared" si="333"/>
        <v>0.49386436818742935</v>
      </c>
      <c r="AZ499" s="10">
        <f t="shared" si="334"/>
        <v>-60.700601516905081</v>
      </c>
      <c r="BA499" s="10">
        <f t="shared" si="335"/>
        <v>-207.49081271590993</v>
      </c>
      <c r="BB499" s="10">
        <f t="shared" si="336"/>
        <v>-27.490812715909925</v>
      </c>
      <c r="BC499" s="37"/>
      <c r="BD499" s="46">
        <f t="shared" si="337"/>
        <v>-61</v>
      </c>
      <c r="BE499" s="46">
        <f t="shared" si="338"/>
        <v>-207</v>
      </c>
      <c r="BF499" s="46">
        <f t="shared" si="339"/>
        <v>-27</v>
      </c>
    </row>
    <row r="500" spans="22:58" x14ac:dyDescent="0.3">
      <c r="V500" s="29">
        <v>5.9600000000000604</v>
      </c>
      <c r="W500" s="38">
        <f t="shared" si="309"/>
        <v>9120108.393560376</v>
      </c>
      <c r="X500" s="30">
        <f t="shared" si="308"/>
        <v>3.5218251811136261</v>
      </c>
      <c r="Y500" s="31">
        <f t="shared" si="310"/>
        <v>-85.533876176866244</v>
      </c>
      <c r="Z500" s="31">
        <f t="shared" si="311"/>
        <v>-89.996970096311799</v>
      </c>
      <c r="AA500" s="31">
        <f t="shared" si="312"/>
        <v>48.94785604329946</v>
      </c>
      <c r="AB500" s="31">
        <f t="shared" si="313"/>
        <v>-89.7954823694715</v>
      </c>
      <c r="AC500" s="31">
        <f t="shared" si="314"/>
        <v>6.604782842267066</v>
      </c>
      <c r="AD500" s="31">
        <f t="shared" si="315"/>
        <v>62.129310084412985</v>
      </c>
      <c r="AE500" s="31">
        <f t="shared" si="316"/>
        <v>-26.45941211018609</v>
      </c>
      <c r="AF500" s="31">
        <f t="shared" si="317"/>
        <v>-117.66314238137031</v>
      </c>
      <c r="AG500" s="31">
        <f t="shared" si="305"/>
        <v>92.110410468749379</v>
      </c>
      <c r="AH500" s="31">
        <f t="shared" si="318"/>
        <v>-174.0080933418125</v>
      </c>
      <c r="AI500" s="31">
        <f t="shared" si="319"/>
        <v>-89.999999885786366</v>
      </c>
      <c r="AJ500" s="31">
        <f t="shared" si="320"/>
        <v>101.94865004809479</v>
      </c>
      <c r="AK500" s="31">
        <f t="shared" si="321"/>
        <v>89.999542184881861</v>
      </c>
      <c r="AL500" s="32">
        <f t="shared" si="322"/>
        <v>-48.403697676641471</v>
      </c>
      <c r="AM500" s="31">
        <f t="shared" si="323"/>
        <v>-89.782259711538416</v>
      </c>
      <c r="AN500" s="31">
        <f t="shared" si="324"/>
        <v>-28.352730501609798</v>
      </c>
      <c r="AO500" s="31">
        <f t="shared" si="325"/>
        <v>-89.782717412442921</v>
      </c>
      <c r="AP500" s="30">
        <f t="shared" si="306"/>
        <v>23.609121289162623</v>
      </c>
      <c r="AQ500" s="30">
        <f t="shared" si="307"/>
        <v>-29.542425094393248</v>
      </c>
      <c r="AR500" s="31">
        <f t="shared" si="326"/>
        <v>-60.745446417026514</v>
      </c>
      <c r="AS500" s="33">
        <f t="shared" si="327"/>
        <v>-207.44585979381321</v>
      </c>
      <c r="AT500" s="31">
        <f t="shared" si="328"/>
        <v>3.6158189900683564E-4</v>
      </c>
      <c r="AU500" s="31">
        <f t="shared" si="329"/>
        <v>0.52279425231821397</v>
      </c>
      <c r="AV500" s="32">
        <f t="shared" si="330"/>
        <v>-4.0177437214711359E-7</v>
      </c>
      <c r="AW500" s="31">
        <f t="shared" si="331"/>
        <v>-1.7426958176408887E-2</v>
      </c>
      <c r="AX500" s="34">
        <f t="shared" si="332"/>
        <v>3.6118012463468854E-4</v>
      </c>
      <c r="AY500" s="35">
        <f t="shared" si="333"/>
        <v>0.50536729414180503</v>
      </c>
      <c r="AZ500" s="10">
        <f t="shared" si="334"/>
        <v>-60.745085236901879</v>
      </c>
      <c r="BA500" s="10">
        <f t="shared" si="335"/>
        <v>-206.94049249967142</v>
      </c>
      <c r="BB500" s="10">
        <f t="shared" si="336"/>
        <v>-26.940492499671421</v>
      </c>
      <c r="BC500" s="37"/>
      <c r="BD500" s="46">
        <f t="shared" si="337"/>
        <v>-61</v>
      </c>
      <c r="BE500" s="46">
        <f t="shared" si="338"/>
        <v>-207</v>
      </c>
      <c r="BF500" s="46">
        <f t="shared" si="339"/>
        <v>-27</v>
      </c>
    </row>
    <row r="501" spans="22:58" x14ac:dyDescent="0.3">
      <c r="V501" s="29">
        <v>5.9700000000000601</v>
      </c>
      <c r="W501" s="36">
        <f t="shared" si="309"/>
        <v>9332543.0079712179</v>
      </c>
      <c r="X501" s="30">
        <f t="shared" si="308"/>
        <v>3.5218251811136261</v>
      </c>
      <c r="Y501" s="31">
        <f t="shared" si="310"/>
        <v>-85.73387617631964</v>
      </c>
      <c r="Z501" s="31">
        <f t="shared" si="311"/>
        <v>-89.997039065339848</v>
      </c>
      <c r="AA501" s="31">
        <f t="shared" si="312"/>
        <v>49.147853552820422</v>
      </c>
      <c r="AB501" s="31">
        <f t="shared" si="313"/>
        <v>-89.800137720901859</v>
      </c>
      <c r="AC501" s="31">
        <f t="shared" si="314"/>
        <v>6.7618554319347934</v>
      </c>
      <c r="AD501" s="31">
        <f t="shared" si="315"/>
        <v>62.670957005075962</v>
      </c>
      <c r="AE501" s="31">
        <f t="shared" si="316"/>
        <v>-26.302342010450797</v>
      </c>
      <c r="AF501" s="31">
        <f t="shared" si="317"/>
        <v>-117.12621978116576</v>
      </c>
      <c r="AG501" s="31">
        <f t="shared" si="305"/>
        <v>92.110410468749379</v>
      </c>
      <c r="AH501" s="31">
        <f t="shared" si="318"/>
        <v>-174.20809334181254</v>
      </c>
      <c r="AI501" s="31">
        <f t="shared" si="319"/>
        <v>-89.999999888386185</v>
      </c>
      <c r="AJ501" s="31">
        <f t="shared" si="320"/>
        <v>102.14865004808232</v>
      </c>
      <c r="AK501" s="31">
        <f t="shared" si="321"/>
        <v>89.999552606026242</v>
      </c>
      <c r="AL501" s="32">
        <f t="shared" si="322"/>
        <v>-48.603694853720334</v>
      </c>
      <c r="AM501" s="31">
        <f t="shared" si="323"/>
        <v>-89.787216039510298</v>
      </c>
      <c r="AN501" s="31">
        <f t="shared" si="324"/>
        <v>-28.552727678701181</v>
      </c>
      <c r="AO501" s="31">
        <f t="shared" si="325"/>
        <v>-89.787663321870241</v>
      </c>
      <c r="AP501" s="30">
        <f t="shared" si="306"/>
        <v>23.609121289162623</v>
      </c>
      <c r="AQ501" s="30">
        <f t="shared" si="307"/>
        <v>-29.542425094393248</v>
      </c>
      <c r="AR501" s="31">
        <f t="shared" si="326"/>
        <v>-60.788373494382597</v>
      </c>
      <c r="AS501" s="33">
        <f t="shared" si="327"/>
        <v>-206.913883103036</v>
      </c>
      <c r="AT501" s="31">
        <f t="shared" si="328"/>
        <v>3.7862198611203116E-4</v>
      </c>
      <c r="AU501" s="31">
        <f t="shared" si="329"/>
        <v>0.53497099511827695</v>
      </c>
      <c r="AV501" s="32">
        <f t="shared" si="330"/>
        <v>-4.2070941344118892E-7</v>
      </c>
      <c r="AW501" s="31">
        <f t="shared" si="331"/>
        <v>-1.7832884152772146E-2</v>
      </c>
      <c r="AX501" s="34">
        <f t="shared" si="332"/>
        <v>3.7820127669858998E-4</v>
      </c>
      <c r="AY501" s="35">
        <f t="shared" si="333"/>
        <v>0.51713811096550477</v>
      </c>
      <c r="AZ501" s="10">
        <f t="shared" si="334"/>
        <v>-60.787995293105901</v>
      </c>
      <c r="BA501" s="10">
        <f t="shared" si="335"/>
        <v>-206.3967449920705</v>
      </c>
      <c r="BB501" s="10">
        <f t="shared" si="336"/>
        <v>-26.396744992070495</v>
      </c>
      <c r="BC501" s="48"/>
      <c r="BD501" s="46">
        <f t="shared" si="337"/>
        <v>-61</v>
      </c>
      <c r="BE501" s="46">
        <f t="shared" si="338"/>
        <v>-206</v>
      </c>
      <c r="BF501" s="46">
        <f t="shared" si="339"/>
        <v>-26</v>
      </c>
    </row>
    <row r="502" spans="22:58" x14ac:dyDescent="0.3">
      <c r="V502" s="29">
        <v>5.9800000000000599</v>
      </c>
      <c r="W502" s="38">
        <f t="shared" si="309"/>
        <v>9549925.8602156974</v>
      </c>
      <c r="X502" s="30">
        <f t="shared" si="308"/>
        <v>3.5218251811136261</v>
      </c>
      <c r="Y502" s="31">
        <f t="shared" si="310"/>
        <v>-85.933876175797621</v>
      </c>
      <c r="Z502" s="31">
        <f t="shared" si="311"/>
        <v>-89.99710646444116</v>
      </c>
      <c r="AA502" s="31">
        <f t="shared" si="312"/>
        <v>49.347851174430062</v>
      </c>
      <c r="AB502" s="31">
        <f t="shared" si="313"/>
        <v>-89.804687106146162</v>
      </c>
      <c r="AC502" s="31">
        <f t="shared" si="314"/>
        <v>6.9204601400912225</v>
      </c>
      <c r="AD502" s="31">
        <f t="shared" si="315"/>
        <v>63.205437970916371</v>
      </c>
      <c r="AE502" s="31">
        <f t="shared" si="316"/>
        <v>-26.14373968016271</v>
      </c>
      <c r="AF502" s="31">
        <f t="shared" si="317"/>
        <v>-116.59635559967097</v>
      </c>
      <c r="AG502" s="31">
        <f t="shared" si="305"/>
        <v>92.110410468749379</v>
      </c>
      <c r="AH502" s="31">
        <f t="shared" si="318"/>
        <v>-174.40809334181253</v>
      </c>
      <c r="AI502" s="31">
        <f t="shared" si="319"/>
        <v>-89.999999890926816</v>
      </c>
      <c r="AJ502" s="31">
        <f t="shared" si="320"/>
        <v>102.3486500480704</v>
      </c>
      <c r="AK502" s="31">
        <f t="shared" si="321"/>
        <v>89.999562789956414</v>
      </c>
      <c r="AL502" s="32">
        <f t="shared" si="322"/>
        <v>-48.803692157849873</v>
      </c>
      <c r="AM502" s="31">
        <f t="shared" si="323"/>
        <v>-89.792059550760868</v>
      </c>
      <c r="AN502" s="31">
        <f t="shared" si="324"/>
        <v>-28.752724982842629</v>
      </c>
      <c r="AO502" s="31">
        <f t="shared" si="325"/>
        <v>-89.79249665173127</v>
      </c>
      <c r="AP502" s="30">
        <f t="shared" si="306"/>
        <v>23.609121289162623</v>
      </c>
      <c r="AQ502" s="30">
        <f t="shared" si="307"/>
        <v>-29.542425094393248</v>
      </c>
      <c r="AR502" s="31">
        <f t="shared" si="326"/>
        <v>-60.829768468235969</v>
      </c>
      <c r="AS502" s="33">
        <f t="shared" si="327"/>
        <v>-206.38885225140223</v>
      </c>
      <c r="AT502" s="31">
        <f t="shared" si="328"/>
        <v>3.964650761213573E-4</v>
      </c>
      <c r="AU502" s="31">
        <f t="shared" si="329"/>
        <v>0.54743132065711431</v>
      </c>
      <c r="AV502" s="32">
        <f t="shared" si="330"/>
        <v>-4.4053683767334054E-7</v>
      </c>
      <c r="AW502" s="31">
        <f t="shared" si="331"/>
        <v>-1.8248265357915842E-2</v>
      </c>
      <c r="AX502" s="34">
        <f t="shared" si="332"/>
        <v>3.9602453928368398E-4</v>
      </c>
      <c r="AY502" s="35">
        <f t="shared" si="333"/>
        <v>0.52918305529919851</v>
      </c>
      <c r="AZ502" s="10">
        <f t="shared" si="334"/>
        <v>-60.829372443696684</v>
      </c>
      <c r="BA502" s="10">
        <f t="shared" si="335"/>
        <v>-205.85966919610303</v>
      </c>
      <c r="BB502" s="10">
        <f t="shared" si="336"/>
        <v>-25.859669196103027</v>
      </c>
      <c r="BC502" s="37"/>
      <c r="BD502" s="46">
        <f t="shared" si="337"/>
        <v>-61</v>
      </c>
      <c r="BE502" s="46">
        <f t="shared" si="338"/>
        <v>-206</v>
      </c>
      <c r="BF502" s="46">
        <f t="shared" si="339"/>
        <v>-26</v>
      </c>
    </row>
    <row r="503" spans="22:58" x14ac:dyDescent="0.3">
      <c r="V503" s="29">
        <v>5.9900000000000597</v>
      </c>
      <c r="W503" s="38">
        <f t="shared" si="309"/>
        <v>9772372.2095594574</v>
      </c>
      <c r="X503" s="30">
        <f t="shared" si="308"/>
        <v>3.5218251811136261</v>
      </c>
      <c r="Y503" s="31">
        <f t="shared" si="310"/>
        <v>-86.133876175299093</v>
      </c>
      <c r="Z503" s="31">
        <f t="shared" si="311"/>
        <v>-89.997172329351642</v>
      </c>
      <c r="AA503" s="31">
        <f t="shared" si="312"/>
        <v>49.547848903083676</v>
      </c>
      <c r="AB503" s="31">
        <f t="shared" si="313"/>
        <v>-89.809132937119102</v>
      </c>
      <c r="AC503" s="31">
        <f t="shared" si="314"/>
        <v>7.0805561772073222</v>
      </c>
      <c r="AD503" s="31">
        <f t="shared" si="315"/>
        <v>63.732664234626355</v>
      </c>
      <c r="AE503" s="31">
        <f t="shared" si="316"/>
        <v>-25.98364591389447</v>
      </c>
      <c r="AF503" s="31">
        <f t="shared" si="317"/>
        <v>-116.0736410318444</v>
      </c>
      <c r="AG503" s="31">
        <f t="shared" si="305"/>
        <v>92.110410468749379</v>
      </c>
      <c r="AH503" s="31">
        <f t="shared" si="318"/>
        <v>-174.60809334181249</v>
      </c>
      <c r="AI503" s="31">
        <f t="shared" si="319"/>
        <v>-89.999999893409637</v>
      </c>
      <c r="AJ503" s="31">
        <f t="shared" si="320"/>
        <v>102.54865004805899</v>
      </c>
      <c r="AK503" s="31">
        <f t="shared" si="321"/>
        <v>89.999572742072033</v>
      </c>
      <c r="AL503" s="32">
        <f t="shared" si="322"/>
        <v>-49.003689583311989</v>
      </c>
      <c r="AM503" s="31">
        <f t="shared" si="323"/>
        <v>-89.796792813106805</v>
      </c>
      <c r="AN503" s="31">
        <f t="shared" si="324"/>
        <v>-28.952722408316113</v>
      </c>
      <c r="AO503" s="31">
        <f t="shared" si="325"/>
        <v>-89.797219964444409</v>
      </c>
      <c r="AP503" s="30">
        <f t="shared" si="306"/>
        <v>23.609121289162623</v>
      </c>
      <c r="AQ503" s="30">
        <f t="shared" si="307"/>
        <v>-29.542425094393248</v>
      </c>
      <c r="AR503" s="31">
        <f t="shared" si="326"/>
        <v>-60.869672127441206</v>
      </c>
      <c r="AS503" s="33">
        <f t="shared" si="327"/>
        <v>-205.8708609962888</v>
      </c>
      <c r="AT503" s="31">
        <f t="shared" si="328"/>
        <v>4.1514900648331233E-4</v>
      </c>
      <c r="AU503" s="31">
        <f t="shared" si="329"/>
        <v>0.56018183084707995</v>
      </c>
      <c r="AV503" s="32">
        <f t="shared" si="330"/>
        <v>-4.612986972440742E-7</v>
      </c>
      <c r="AW503" s="31">
        <f t="shared" si="331"/>
        <v>-1.867332203227836E-2</v>
      </c>
      <c r="AX503" s="34">
        <f t="shared" si="332"/>
        <v>4.1468770778606826E-4</v>
      </c>
      <c r="AY503" s="35">
        <f t="shared" si="333"/>
        <v>0.54150850881480161</v>
      </c>
      <c r="AZ503" s="10">
        <f t="shared" si="334"/>
        <v>-60.869257439733417</v>
      </c>
      <c r="BA503" s="10">
        <f t="shared" si="335"/>
        <v>-205.32935248747398</v>
      </c>
      <c r="BB503" s="10">
        <f t="shared" si="336"/>
        <v>-25.329352487473983</v>
      </c>
      <c r="BC503" s="37"/>
      <c r="BD503" s="46">
        <f t="shared" si="337"/>
        <v>-61</v>
      </c>
      <c r="BE503" s="46">
        <f t="shared" si="338"/>
        <v>-205</v>
      </c>
      <c r="BF503" s="46">
        <f t="shared" si="339"/>
        <v>-25</v>
      </c>
    </row>
    <row r="504" spans="22:58" x14ac:dyDescent="0.3">
      <c r="V504" s="29">
        <v>6.0000000000000604</v>
      </c>
      <c r="W504" s="36">
        <f t="shared" si="309"/>
        <v>10000000.000001399</v>
      </c>
      <c r="X504" s="30">
        <f t="shared" si="308"/>
        <v>3.5218251811136261</v>
      </c>
      <c r="Y504" s="31">
        <f t="shared" si="310"/>
        <v>-86.333876174823018</v>
      </c>
      <c r="Z504" s="31">
        <f t="shared" si="311"/>
        <v>-89.997236694993717</v>
      </c>
      <c r="AA504" s="31">
        <f t="shared" si="312"/>
        <v>49.747846733963634</v>
      </c>
      <c r="AB504" s="31">
        <f t="shared" si="313"/>
        <v>-89.813477570844839</v>
      </c>
      <c r="AC504" s="31">
        <f t="shared" si="314"/>
        <v>7.2421028430687446</v>
      </c>
      <c r="AD504" s="31">
        <f t="shared" si="315"/>
        <v>64.252558146832072</v>
      </c>
      <c r="AE504" s="31">
        <f t="shared" si="316"/>
        <v>-25.822101416677015</v>
      </c>
      <c r="AF504" s="31">
        <f t="shared" si="317"/>
        <v>-115.55815611900648</v>
      </c>
      <c r="AG504" s="31">
        <f t="shared" si="305"/>
        <v>92.110410468749379</v>
      </c>
      <c r="AH504" s="31">
        <f t="shared" si="318"/>
        <v>-174.80809334181254</v>
      </c>
      <c r="AI504" s="31">
        <f t="shared" si="319"/>
        <v>-89.999999895835927</v>
      </c>
      <c r="AJ504" s="31">
        <f t="shared" si="320"/>
        <v>102.74865004804815</v>
      </c>
      <c r="AK504" s="31">
        <f t="shared" si="321"/>
        <v>89.99958246764983</v>
      </c>
      <c r="AL504" s="32">
        <f t="shared" si="322"/>
        <v>-49.203687124646002</v>
      </c>
      <c r="AM504" s="31">
        <f t="shared" si="323"/>
        <v>-89.801418335927934</v>
      </c>
      <c r="AN504" s="31">
        <f t="shared" si="324"/>
        <v>-29.152719949661012</v>
      </c>
      <c r="AO504" s="31">
        <f t="shared" si="325"/>
        <v>-89.801835764114031</v>
      </c>
      <c r="AP504" s="30">
        <f t="shared" si="306"/>
        <v>23.609121289162623</v>
      </c>
      <c r="AQ504" s="30">
        <f t="shared" si="307"/>
        <v>-29.542425094393248</v>
      </c>
      <c r="AR504" s="31">
        <f t="shared" si="326"/>
        <v>-60.908125171568656</v>
      </c>
      <c r="AS504" s="33">
        <f t="shared" si="327"/>
        <v>-205.35999188312053</v>
      </c>
      <c r="AT504" s="31">
        <f t="shared" si="328"/>
        <v>4.3471339720574159E-4</v>
      </c>
      <c r="AU504" s="31">
        <f t="shared" si="329"/>
        <v>0.57322928112296967</v>
      </c>
      <c r="AV504" s="32">
        <f t="shared" si="330"/>
        <v>-4.830390339622649E-7</v>
      </c>
      <c r="AW504" s="31">
        <f t="shared" si="331"/>
        <v>-1.9108279546347594E-2</v>
      </c>
      <c r="AX504" s="34">
        <f t="shared" si="332"/>
        <v>4.3423035817177931E-4</v>
      </c>
      <c r="AY504" s="35">
        <f t="shared" si="333"/>
        <v>0.55412100157662203</v>
      </c>
      <c r="AZ504" s="10">
        <f t="shared" si="334"/>
        <v>-60.907690941210483</v>
      </c>
      <c r="BA504" s="10">
        <f t="shared" si="335"/>
        <v>-204.80587088154391</v>
      </c>
      <c r="BB504" s="10">
        <f t="shared" si="336"/>
        <v>-24.80587088154391</v>
      </c>
      <c r="BC504" s="48"/>
      <c r="BD504" s="46">
        <f t="shared" si="337"/>
        <v>-61</v>
      </c>
      <c r="BE504" s="46">
        <f t="shared" si="338"/>
        <v>-205</v>
      </c>
      <c r="BF504" s="46">
        <f t="shared" si="339"/>
        <v>-25</v>
      </c>
    </row>
    <row r="505" spans="22:58" x14ac:dyDescent="0.3">
      <c r="V505" s="29">
        <v>6.0100000000000602</v>
      </c>
      <c r="W505" s="38">
        <f t="shared" si="309"/>
        <v>10232929.922808971</v>
      </c>
      <c r="X505" s="30">
        <f t="shared" si="308"/>
        <v>3.5218251811136261</v>
      </c>
      <c r="Y505" s="31">
        <f t="shared" si="310"/>
        <v>-86.533876174368359</v>
      </c>
      <c r="Z505" s="31">
        <f t="shared" si="311"/>
        <v>-89.997299595494923</v>
      </c>
      <c r="AA505" s="31">
        <f t="shared" si="312"/>
        <v>49.947844662469052</v>
      </c>
      <c r="AB505" s="31">
        <f t="shared" si="313"/>
        <v>-89.817723310705716</v>
      </c>
      <c r="AC505" s="31">
        <f t="shared" si="314"/>
        <v>7.4050596058781624</v>
      </c>
      <c r="AD505" s="31">
        <f t="shared" si="315"/>
        <v>64.765052862980568</v>
      </c>
      <c r="AE505" s="31">
        <f t="shared" si="316"/>
        <v>-25.659146724907519</v>
      </c>
      <c r="AF505" s="31">
        <f t="shared" si="317"/>
        <v>-115.04997004322006</v>
      </c>
      <c r="AG505" s="31">
        <f t="shared" si="305"/>
        <v>92.110410468749379</v>
      </c>
      <c r="AH505" s="31">
        <f t="shared" si="318"/>
        <v>-175.00809334181253</v>
      </c>
      <c r="AI505" s="31">
        <f t="shared" si="319"/>
        <v>-89.999999898206994</v>
      </c>
      <c r="AJ505" s="31">
        <f t="shared" si="320"/>
        <v>102.94865004803775</v>
      </c>
      <c r="AK505" s="31">
        <f t="shared" si="321"/>
        <v>89.999591971846471</v>
      </c>
      <c r="AL505" s="32">
        <f t="shared" si="322"/>
        <v>-49.403684776636894</v>
      </c>
      <c r="AM505" s="31">
        <f t="shared" si="323"/>
        <v>-89.805938571496327</v>
      </c>
      <c r="AN505" s="31">
        <f t="shared" si="324"/>
        <v>-29.352717601662292</v>
      </c>
      <c r="AO505" s="31">
        <f t="shared" si="325"/>
        <v>-89.80634649785685</v>
      </c>
      <c r="AP505" s="30">
        <f t="shared" si="306"/>
        <v>23.609121289162623</v>
      </c>
      <c r="AQ505" s="30">
        <f t="shared" si="307"/>
        <v>-29.542425094393248</v>
      </c>
      <c r="AR505" s="31">
        <f t="shared" si="326"/>
        <v>-60.945168131800429</v>
      </c>
      <c r="AS505" s="33">
        <f t="shared" si="327"/>
        <v>-204.85631654107692</v>
      </c>
      <c r="AT505" s="31">
        <f t="shared" si="328"/>
        <v>4.5519973478974049E-4</v>
      </c>
      <c r="AU505" s="31">
        <f t="shared" si="329"/>
        <v>0.58658058399971547</v>
      </c>
      <c r="AV505" s="32">
        <f t="shared" si="330"/>
        <v>-5.0580396101306798E-7</v>
      </c>
      <c r="AW505" s="31">
        <f t="shared" si="331"/>
        <v>-1.9553368520154091E-2</v>
      </c>
      <c r="AX505" s="34">
        <f t="shared" si="332"/>
        <v>4.546939308287274E-4</v>
      </c>
      <c r="AY505" s="35">
        <f t="shared" si="333"/>
        <v>0.56702721547956136</v>
      </c>
      <c r="AZ505" s="10">
        <f t="shared" si="334"/>
        <v>-60.944713437869602</v>
      </c>
      <c r="BA505" s="10">
        <f t="shared" si="335"/>
        <v>-204.28928932559737</v>
      </c>
      <c r="BB505" s="10">
        <f t="shared" si="336"/>
        <v>-24.289289325597366</v>
      </c>
      <c r="BC505" s="37"/>
      <c r="BD505" s="46">
        <f t="shared" si="337"/>
        <v>-61</v>
      </c>
      <c r="BE505" s="46">
        <f t="shared" si="338"/>
        <v>-204</v>
      </c>
      <c r="BF505" s="46">
        <f t="shared" si="339"/>
        <v>-24</v>
      </c>
    </row>
    <row r="506" spans="22:58" x14ac:dyDescent="0.3">
      <c r="V506" s="29">
        <v>6.02000000000006</v>
      </c>
      <c r="W506" s="38">
        <f t="shared" si="309"/>
        <v>10471285.480510458</v>
      </c>
      <c r="X506" s="30">
        <f t="shared" si="308"/>
        <v>3.5218251811136261</v>
      </c>
      <c r="Y506" s="31">
        <f t="shared" si="310"/>
        <v>-86.733876173934178</v>
      </c>
      <c r="Z506" s="31">
        <f t="shared" si="311"/>
        <v>-89.997361064205904</v>
      </c>
      <c r="AA506" s="31">
        <f t="shared" si="312"/>
        <v>50.147842684206161</v>
      </c>
      <c r="AB506" s="31">
        <f t="shared" si="313"/>
        <v>-89.821872407662582</v>
      </c>
      <c r="AC506" s="31">
        <f t="shared" si="314"/>
        <v>7.569386176486824</v>
      </c>
      <c r="AD506" s="31">
        <f t="shared" si="315"/>
        <v>65.270092027890627</v>
      </c>
      <c r="AE506" s="31">
        <f t="shared" si="316"/>
        <v>-25.494822132127567</v>
      </c>
      <c r="AF506" s="31">
        <f t="shared" si="317"/>
        <v>-114.54914144397785</v>
      </c>
      <c r="AG506" s="31">
        <f t="shared" si="305"/>
        <v>92.110410468749379</v>
      </c>
      <c r="AH506" s="31">
        <f t="shared" si="318"/>
        <v>-175.20809334181251</v>
      </c>
      <c r="AI506" s="31">
        <f t="shared" si="319"/>
        <v>-89.999999900524074</v>
      </c>
      <c r="AJ506" s="31">
        <f t="shared" si="320"/>
        <v>103.14865004802785</v>
      </c>
      <c r="AK506" s="31">
        <f t="shared" si="321"/>
        <v>89.999601259701166</v>
      </c>
      <c r="AL506" s="32">
        <f t="shared" si="322"/>
        <v>-49.603682534304426</v>
      </c>
      <c r="AM506" s="31">
        <f t="shared" si="323"/>
        <v>-89.81035591627554</v>
      </c>
      <c r="AN506" s="31">
        <f t="shared" si="324"/>
        <v>-29.552715359339714</v>
      </c>
      <c r="AO506" s="31">
        <f t="shared" si="325"/>
        <v>-89.810754557098448</v>
      </c>
      <c r="AP506" s="30">
        <f t="shared" si="306"/>
        <v>23.609121289162623</v>
      </c>
      <c r="AQ506" s="30">
        <f t="shared" si="307"/>
        <v>-29.542425094393248</v>
      </c>
      <c r="AR506" s="31">
        <f t="shared" si="326"/>
        <v>-60.980841296697903</v>
      </c>
      <c r="AS506" s="33">
        <f t="shared" si="327"/>
        <v>-204.35989600107629</v>
      </c>
      <c r="AT506" s="31">
        <f t="shared" si="328"/>
        <v>4.7665146014594991E-4</v>
      </c>
      <c r="AU506" s="31">
        <f t="shared" si="329"/>
        <v>0.6002428127116638</v>
      </c>
      <c r="AV506" s="32">
        <f t="shared" si="330"/>
        <v>-5.2964176710537151E-7</v>
      </c>
      <c r="AW506" s="31">
        <f t="shared" si="331"/>
        <v>-2.0008824945548249E-2</v>
      </c>
      <c r="AX506" s="34">
        <f t="shared" si="332"/>
        <v>4.7612181837884454E-4</v>
      </c>
      <c r="AY506" s="35">
        <f t="shared" si="333"/>
        <v>0.58023398776611557</v>
      </c>
      <c r="AZ506" s="10">
        <f t="shared" si="334"/>
        <v>-60.980365174879523</v>
      </c>
      <c r="BA506" s="10">
        <f t="shared" si="335"/>
        <v>-203.77966201331017</v>
      </c>
      <c r="BB506" s="10">
        <f t="shared" si="336"/>
        <v>-23.779662013310173</v>
      </c>
      <c r="BC506" s="37"/>
      <c r="BD506" s="46">
        <f t="shared" si="337"/>
        <v>-61</v>
      </c>
      <c r="BE506" s="46">
        <f t="shared" si="338"/>
        <v>-204</v>
      </c>
      <c r="BF506" s="46">
        <f t="shared" si="339"/>
        <v>-24</v>
      </c>
    </row>
    <row r="507" spans="22:58" x14ac:dyDescent="0.3">
      <c r="V507" s="29">
        <v>6.0300000000000598</v>
      </c>
      <c r="W507" s="36">
        <f t="shared" si="309"/>
        <v>10715193.052377559</v>
      </c>
      <c r="X507" s="30">
        <f t="shared" si="308"/>
        <v>3.5218251811136261</v>
      </c>
      <c r="Y507" s="31">
        <f t="shared" si="310"/>
        <v>-86.933876173519522</v>
      </c>
      <c r="Z507" s="31">
        <f t="shared" si="311"/>
        <v>-89.99742113371822</v>
      </c>
      <c r="AA507" s="31">
        <f t="shared" si="312"/>
        <v>50.347840794978929</v>
      </c>
      <c r="AB507" s="31">
        <f t="shared" si="313"/>
        <v>-89.825927061447416</v>
      </c>
      <c r="AC507" s="31">
        <f t="shared" si="314"/>
        <v>7.7350425776875671</v>
      </c>
      <c r="AD507" s="31">
        <f t="shared" si="315"/>
        <v>65.767629441019395</v>
      </c>
      <c r="AE507" s="31">
        <f t="shared" si="316"/>
        <v>-25.329167619739401</v>
      </c>
      <c r="AF507" s="31">
        <f t="shared" si="317"/>
        <v>-114.05571875414624</v>
      </c>
      <c r="AG507" s="31">
        <f t="shared" si="305"/>
        <v>92.110410468749379</v>
      </c>
      <c r="AH507" s="31">
        <f t="shared" si="318"/>
        <v>-175.4080933418125</v>
      </c>
      <c r="AI507" s="31">
        <f t="shared" si="319"/>
        <v>-89.999999902788431</v>
      </c>
      <c r="AJ507" s="31">
        <f t="shared" si="320"/>
        <v>103.34865004801838</v>
      </c>
      <c r="AK507" s="31">
        <f t="shared" si="321"/>
        <v>89.999610336138488</v>
      </c>
      <c r="AL507" s="32">
        <f t="shared" si="322"/>
        <v>-49.80368039289246</v>
      </c>
      <c r="AM507" s="31">
        <f t="shared" si="323"/>
        <v>-89.814672712190074</v>
      </c>
      <c r="AN507" s="31">
        <f t="shared" si="324"/>
        <v>-29.752713217937199</v>
      </c>
      <c r="AO507" s="31">
        <f t="shared" si="325"/>
        <v>-89.815062278840017</v>
      </c>
      <c r="AP507" s="30">
        <f t="shared" si="306"/>
        <v>23.609121289162623</v>
      </c>
      <c r="AQ507" s="30">
        <f t="shared" si="307"/>
        <v>-29.542425094393248</v>
      </c>
      <c r="AR507" s="31">
        <f t="shared" si="326"/>
        <v>-61.015184642907229</v>
      </c>
      <c r="AS507" s="33">
        <f t="shared" si="327"/>
        <v>-203.87078103298626</v>
      </c>
      <c r="AT507" s="31">
        <f t="shared" si="328"/>
        <v>4.9911406060259623E-4</v>
      </c>
      <c r="AU507" s="31">
        <f t="shared" si="329"/>
        <v>0.61422320493520399</v>
      </c>
      <c r="AV507" s="32">
        <f t="shared" si="330"/>
        <v>-5.5460301097598108E-7</v>
      </c>
      <c r="AW507" s="31">
        <f t="shared" si="331"/>
        <v>-2.0474890311325114E-2</v>
      </c>
      <c r="AX507" s="34">
        <f t="shared" si="332"/>
        <v>4.9855945759162028E-4</v>
      </c>
      <c r="AY507" s="35">
        <f t="shared" si="333"/>
        <v>0.59374831462387889</v>
      </c>
      <c r="AZ507" s="10">
        <f t="shared" si="334"/>
        <v>-61.014686083449639</v>
      </c>
      <c r="BA507" s="10">
        <f t="shared" si="335"/>
        <v>-203.27703271836239</v>
      </c>
      <c r="BB507" s="10">
        <f t="shared" si="336"/>
        <v>-23.277032718362392</v>
      </c>
      <c r="BC507" s="48"/>
      <c r="BD507" s="46">
        <f t="shared" si="337"/>
        <v>-61</v>
      </c>
      <c r="BE507" s="46">
        <f t="shared" si="338"/>
        <v>-203</v>
      </c>
      <c r="BF507" s="46">
        <f t="shared" si="339"/>
        <v>-23</v>
      </c>
    </row>
    <row r="508" spans="22:58" x14ac:dyDescent="0.3">
      <c r="V508" s="29">
        <v>6.0400000000000604</v>
      </c>
      <c r="W508" s="38">
        <f t="shared" si="309"/>
        <v>10964781.961433399</v>
      </c>
      <c r="X508" s="30">
        <f t="shared" si="308"/>
        <v>3.5218251811136261</v>
      </c>
      <c r="Y508" s="31">
        <f t="shared" si="310"/>
        <v>-87.133876173123554</v>
      </c>
      <c r="Z508" s="31">
        <f t="shared" si="311"/>
        <v>-89.997479835881492</v>
      </c>
      <c r="AA508" s="31">
        <f t="shared" si="312"/>
        <v>50.547838990780178</v>
      </c>
      <c r="AB508" s="31">
        <f t="shared" si="313"/>
        <v>-89.829889421728751</v>
      </c>
      <c r="AC508" s="31">
        <f t="shared" si="314"/>
        <v>7.9019892085425623</v>
      </c>
      <c r="AD508" s="31">
        <f t="shared" si="315"/>
        <v>66.257628705407399</v>
      </c>
      <c r="AE508" s="31">
        <f t="shared" si="316"/>
        <v>-25.162222792687185</v>
      </c>
      <c r="AF508" s="31">
        <f t="shared" si="317"/>
        <v>-113.56974055220286</v>
      </c>
      <c r="AG508" s="31">
        <f t="shared" si="305"/>
        <v>92.110410468749379</v>
      </c>
      <c r="AH508" s="31">
        <f t="shared" si="318"/>
        <v>-175.60809334181255</v>
      </c>
      <c r="AI508" s="31">
        <f t="shared" si="319"/>
        <v>-89.999999905001232</v>
      </c>
      <c r="AJ508" s="31">
        <f t="shared" si="320"/>
        <v>103.54865004800935</v>
      </c>
      <c r="AK508" s="31">
        <f t="shared" si="321"/>
        <v>89.999619205970873</v>
      </c>
      <c r="AL508" s="32">
        <f t="shared" si="322"/>
        <v>-50.003678347858937</v>
      </c>
      <c r="AM508" s="31">
        <f t="shared" si="323"/>
        <v>-89.818891247866105</v>
      </c>
      <c r="AN508" s="31">
        <f t="shared" si="324"/>
        <v>-29.952711172912757</v>
      </c>
      <c r="AO508" s="31">
        <f t="shared" si="325"/>
        <v>-89.819271946896464</v>
      </c>
      <c r="AP508" s="30">
        <f t="shared" si="306"/>
        <v>23.609121289162623</v>
      </c>
      <c r="AQ508" s="30">
        <f t="shared" si="307"/>
        <v>-29.542425094393248</v>
      </c>
      <c r="AR508" s="31">
        <f t="shared" si="326"/>
        <v>-61.048237770830568</v>
      </c>
      <c r="AS508" s="33">
        <f t="shared" si="327"/>
        <v>-203.38901249909932</v>
      </c>
      <c r="AT508" s="31">
        <f t="shared" si="328"/>
        <v>5.2263516628042836E-4</v>
      </c>
      <c r="AU508" s="31">
        <f t="shared" si="329"/>
        <v>0.62852916659661884</v>
      </c>
      <c r="AV508" s="32">
        <f t="shared" si="330"/>
        <v>-5.8074064482363817E-7</v>
      </c>
      <c r="AW508" s="31">
        <f t="shared" si="331"/>
        <v>-2.0951811731263922E-2</v>
      </c>
      <c r="AX508" s="34">
        <f t="shared" si="332"/>
        <v>5.2205442563560476E-4</v>
      </c>
      <c r="AY508" s="35">
        <f t="shared" si="333"/>
        <v>0.60757735486535491</v>
      </c>
      <c r="AZ508" s="10">
        <f t="shared" si="334"/>
        <v>-61.04771571640493</v>
      </c>
      <c r="BA508" s="10">
        <f t="shared" si="335"/>
        <v>-202.78143514423397</v>
      </c>
      <c r="BB508" s="10">
        <f t="shared" si="336"/>
        <v>-22.781435144233967</v>
      </c>
      <c r="BC508" s="37"/>
      <c r="BD508" s="46">
        <f t="shared" si="337"/>
        <v>-61</v>
      </c>
      <c r="BE508" s="46">
        <f t="shared" si="338"/>
        <v>-203</v>
      </c>
      <c r="BF508" s="46">
        <f t="shared" si="339"/>
        <v>-23</v>
      </c>
    </row>
    <row r="509" spans="22:58" x14ac:dyDescent="0.3">
      <c r="V509" s="29">
        <v>6.0500000000000602</v>
      </c>
      <c r="W509" s="38">
        <f t="shared" si="309"/>
        <v>11220184.543021198</v>
      </c>
      <c r="X509" s="30">
        <f t="shared" si="308"/>
        <v>3.5218251811136261</v>
      </c>
      <c r="Y509" s="31">
        <f t="shared" si="310"/>
        <v>-87.333876172745363</v>
      </c>
      <c r="Z509" s="31">
        <f t="shared" si="311"/>
        <v>-89.997537201820407</v>
      </c>
      <c r="AA509" s="31">
        <f t="shared" si="312"/>
        <v>50.747837267783005</v>
      </c>
      <c r="AB509" s="31">
        <f t="shared" si="313"/>
        <v>-89.833761589250813</v>
      </c>
      <c r="AC509" s="31">
        <f t="shared" si="314"/>
        <v>8.0701869037556673</v>
      </c>
      <c r="AD509" s="31">
        <f t="shared" si="315"/>
        <v>66.740062863151152</v>
      </c>
      <c r="AE509" s="31">
        <f t="shared" si="316"/>
        <v>-24.994026820093062</v>
      </c>
      <c r="AF509" s="31">
        <f t="shared" si="317"/>
        <v>-113.09123592792007</v>
      </c>
      <c r="AG509" s="31">
        <f t="shared" si="305"/>
        <v>92.110410468749379</v>
      </c>
      <c r="AH509" s="31">
        <f t="shared" si="318"/>
        <v>-175.80809334181251</v>
      </c>
      <c r="AI509" s="31">
        <f t="shared" si="319"/>
        <v>-89.999999907163669</v>
      </c>
      <c r="AJ509" s="31">
        <f t="shared" si="320"/>
        <v>103.7486500480007</v>
      </c>
      <c r="AK509" s="31">
        <f t="shared" si="321"/>
        <v>89.999627873901218</v>
      </c>
      <c r="AL509" s="32">
        <f t="shared" si="322"/>
        <v>-50.203676394866157</v>
      </c>
      <c r="AM509" s="31">
        <f t="shared" si="323"/>
        <v>-89.823013759844017</v>
      </c>
      <c r="AN509" s="31">
        <f t="shared" si="324"/>
        <v>-30.152709219928589</v>
      </c>
      <c r="AO509" s="31">
        <f t="shared" si="325"/>
        <v>-89.823385793106468</v>
      </c>
      <c r="AP509" s="30">
        <f t="shared" si="306"/>
        <v>23.609121289162623</v>
      </c>
      <c r="AQ509" s="30">
        <f t="shared" si="307"/>
        <v>-29.542425094393248</v>
      </c>
      <c r="AR509" s="31">
        <f t="shared" si="326"/>
        <v>-61.080039845252273</v>
      </c>
      <c r="AS509" s="33">
        <f t="shared" si="327"/>
        <v>-202.91462172102655</v>
      </c>
      <c r="AT509" s="31">
        <f t="shared" si="328"/>
        <v>5.4726465098428774E-4</v>
      </c>
      <c r="AU509" s="31">
        <f t="shared" si="329"/>
        <v>0.64316827576701086</v>
      </c>
      <c r="AV509" s="32">
        <f t="shared" si="330"/>
        <v>-6.0811010592024091E-7</v>
      </c>
      <c r="AW509" s="31">
        <f t="shared" si="331"/>
        <v>-2.1439842075149693E-2</v>
      </c>
      <c r="AX509" s="34">
        <f t="shared" si="332"/>
        <v>5.4665654087836745E-4</v>
      </c>
      <c r="AY509" s="35">
        <f t="shared" si="333"/>
        <v>0.62172843369186115</v>
      </c>
      <c r="AZ509" s="10">
        <f t="shared" si="334"/>
        <v>-61.079493188711396</v>
      </c>
      <c r="BA509" s="10">
        <f t="shared" si="335"/>
        <v>-202.29289328733469</v>
      </c>
      <c r="BB509" s="10">
        <f t="shared" si="336"/>
        <v>-22.292893287334692</v>
      </c>
      <c r="BC509" s="37"/>
      <c r="BD509" s="46">
        <f t="shared" si="337"/>
        <v>-61</v>
      </c>
      <c r="BE509" s="46">
        <f t="shared" si="338"/>
        <v>-202</v>
      </c>
      <c r="BF509" s="46">
        <f t="shared" si="339"/>
        <v>-22</v>
      </c>
    </row>
    <row r="510" spans="22:58" x14ac:dyDescent="0.3">
      <c r="V510" s="29">
        <v>6.06000000000006</v>
      </c>
      <c r="W510" s="36">
        <f t="shared" si="309"/>
        <v>11481536.214970427</v>
      </c>
      <c r="X510" s="30">
        <f t="shared" si="308"/>
        <v>3.5218251811136261</v>
      </c>
      <c r="Y510" s="31">
        <f t="shared" si="310"/>
        <v>-87.533876172384225</v>
      </c>
      <c r="Z510" s="31">
        <f t="shared" si="311"/>
        <v>-89.997593261951124</v>
      </c>
      <c r="AA510" s="31">
        <f t="shared" si="312"/>
        <v>50.947835622332875</v>
      </c>
      <c r="AB510" s="31">
        <f t="shared" si="313"/>
        <v>-89.837545616946485</v>
      </c>
      <c r="AC510" s="31">
        <f t="shared" si="314"/>
        <v>8.2395969881334867</v>
      </c>
      <c r="AD510" s="31">
        <f t="shared" si="315"/>
        <v>67.214914020125875</v>
      </c>
      <c r="AE510" s="31">
        <f t="shared" si="316"/>
        <v>-24.824618380804239</v>
      </c>
      <c r="AF510" s="31">
        <f t="shared" si="317"/>
        <v>-112.62022485877175</v>
      </c>
      <c r="AG510" s="31">
        <f t="shared" si="305"/>
        <v>92.110410468749379</v>
      </c>
      <c r="AH510" s="31">
        <f t="shared" si="318"/>
        <v>-176.0080933418125</v>
      </c>
      <c r="AI510" s="31">
        <f t="shared" si="319"/>
        <v>-89.999999909276895</v>
      </c>
      <c r="AJ510" s="31">
        <f t="shared" si="320"/>
        <v>103.94865004799244</v>
      </c>
      <c r="AK510" s="31">
        <f t="shared" si="321"/>
        <v>89.999636344525385</v>
      </c>
      <c r="AL510" s="32">
        <f t="shared" si="322"/>
        <v>-50.403674529771727</v>
      </c>
      <c r="AM510" s="31">
        <f t="shared" si="323"/>
        <v>-89.827042433763424</v>
      </c>
      <c r="AN510" s="31">
        <f t="shared" si="324"/>
        <v>-30.352707354842401</v>
      </c>
      <c r="AO510" s="31">
        <f t="shared" si="325"/>
        <v>-89.827405998514934</v>
      </c>
      <c r="AP510" s="30">
        <f t="shared" si="306"/>
        <v>23.609121289162623</v>
      </c>
      <c r="AQ510" s="30">
        <f t="shared" si="307"/>
        <v>-29.542425094393248</v>
      </c>
      <c r="AR510" s="31">
        <f t="shared" si="326"/>
        <v>-61.11062954087727</v>
      </c>
      <c r="AS510" s="33">
        <f t="shared" si="327"/>
        <v>-202.4476308572867</v>
      </c>
      <c r="AT510" s="31">
        <f t="shared" si="328"/>
        <v>5.7305473783619018E-4</v>
      </c>
      <c r="AU510" s="31">
        <f t="shared" si="329"/>
        <v>0.65814828664625091</v>
      </c>
      <c r="AV510" s="32">
        <f t="shared" si="330"/>
        <v>-6.3676944968815881E-7</v>
      </c>
      <c r="AW510" s="31">
        <f t="shared" si="331"/>
        <v>-2.1939240102847302E-2</v>
      </c>
      <c r="AX510" s="34">
        <f t="shared" si="332"/>
        <v>5.7241796838650204E-4</v>
      </c>
      <c r="AY510" s="35">
        <f t="shared" si="333"/>
        <v>0.6362090465434036</v>
      </c>
      <c r="AZ510" s="10">
        <f t="shared" si="334"/>
        <v>-61.110057122908884</v>
      </c>
      <c r="BA510" s="10">
        <f t="shared" si="335"/>
        <v>-201.8114218107433</v>
      </c>
      <c r="BB510" s="10">
        <f t="shared" si="336"/>
        <v>-21.811421810743298</v>
      </c>
      <c r="BC510" s="48"/>
      <c r="BD510" s="46">
        <f t="shared" si="337"/>
        <v>-61</v>
      </c>
      <c r="BE510" s="46">
        <f t="shared" si="338"/>
        <v>-202</v>
      </c>
      <c r="BF510" s="46">
        <f t="shared" si="339"/>
        <v>-22</v>
      </c>
    </row>
    <row r="511" spans="22:58" x14ac:dyDescent="0.3">
      <c r="V511" s="29">
        <v>6.0700000000000598</v>
      </c>
      <c r="W511" s="38">
        <f t="shared" si="309"/>
        <v>11748975.54939693</v>
      </c>
      <c r="X511" s="30">
        <f t="shared" si="308"/>
        <v>3.5218251811136261</v>
      </c>
      <c r="Y511" s="31">
        <f t="shared" si="310"/>
        <v>-87.733876172039345</v>
      </c>
      <c r="Z511" s="31">
        <f t="shared" si="311"/>
        <v>-89.997648045997494</v>
      </c>
      <c r="AA511" s="31">
        <f t="shared" si="312"/>
        <v>51.147834050939601</v>
      </c>
      <c r="AB511" s="31">
        <f t="shared" si="313"/>
        <v>-89.841243511025226</v>
      </c>
      <c r="AC511" s="31">
        <f t="shared" si="314"/>
        <v>8.410181326208745</v>
      </c>
      <c r="AD511" s="31">
        <f t="shared" si="315"/>
        <v>67.682172962536598</v>
      </c>
      <c r="AE511" s="31">
        <f t="shared" si="316"/>
        <v>-24.654035613777374</v>
      </c>
      <c r="AF511" s="31">
        <f t="shared" si="317"/>
        <v>-112.15671859448612</v>
      </c>
      <c r="AG511" s="31">
        <f t="shared" si="305"/>
        <v>92.110410468749379</v>
      </c>
      <c r="AH511" s="31">
        <f t="shared" si="318"/>
        <v>-176.20809334181251</v>
      </c>
      <c r="AI511" s="31">
        <f t="shared" si="319"/>
        <v>-89.999999911342002</v>
      </c>
      <c r="AJ511" s="31">
        <f t="shared" si="320"/>
        <v>104.14865004798457</v>
      </c>
      <c r="AK511" s="31">
        <f t="shared" si="321"/>
        <v>89.9996446223346</v>
      </c>
      <c r="AL511" s="32">
        <f t="shared" si="322"/>
        <v>-50.603672748619616</v>
      </c>
      <c r="AM511" s="31">
        <f t="shared" si="323"/>
        <v>-89.83097940552112</v>
      </c>
      <c r="AN511" s="31">
        <f t="shared" si="324"/>
        <v>-30.552705573698177</v>
      </c>
      <c r="AO511" s="31">
        <f t="shared" si="325"/>
        <v>-89.831334694528522</v>
      </c>
      <c r="AP511" s="30">
        <f t="shared" si="306"/>
        <v>23.609121289162623</v>
      </c>
      <c r="AQ511" s="30">
        <f t="shared" si="307"/>
        <v>-29.542425094393248</v>
      </c>
      <c r="AR511" s="31">
        <f t="shared" si="326"/>
        <v>-61.14004499270618</v>
      </c>
      <c r="AS511" s="33">
        <f t="shared" si="327"/>
        <v>-201.98805328901466</v>
      </c>
      <c r="AT511" s="31">
        <f t="shared" si="328"/>
        <v>6.0006010988822929E-4</v>
      </c>
      <c r="AU511" s="31">
        <f t="shared" si="329"/>
        <v>0.673477133637853</v>
      </c>
      <c r="AV511" s="32">
        <f t="shared" si="330"/>
        <v>-6.6677946831264555E-7</v>
      </c>
      <c r="AW511" s="31">
        <f t="shared" si="331"/>
        <v>-2.2450270601497613E-2</v>
      </c>
      <c r="AX511" s="34">
        <f t="shared" si="332"/>
        <v>5.9939333041991662E-4</v>
      </c>
      <c r="AY511" s="35">
        <f t="shared" si="333"/>
        <v>0.65102686303635537</v>
      </c>
      <c r="AZ511" s="10">
        <f t="shared" si="334"/>
        <v>-61.139445599375762</v>
      </c>
      <c r="BA511" s="10">
        <f t="shared" si="335"/>
        <v>-201.33702642597831</v>
      </c>
      <c r="BB511" s="10">
        <f t="shared" si="336"/>
        <v>-21.337026425978308</v>
      </c>
      <c r="BC511" s="37"/>
      <c r="BD511" s="46">
        <f t="shared" si="337"/>
        <v>-61</v>
      </c>
      <c r="BE511" s="46">
        <f t="shared" si="338"/>
        <v>-201</v>
      </c>
      <c r="BF511" s="46">
        <f t="shared" si="339"/>
        <v>-21</v>
      </c>
    </row>
    <row r="512" spans="22:58" x14ac:dyDescent="0.3">
      <c r="V512" s="29">
        <v>6.0800000000000702</v>
      </c>
      <c r="W512" s="38">
        <f t="shared" si="309"/>
        <v>12022644.346176079</v>
      </c>
      <c r="X512" s="30">
        <f t="shared" si="308"/>
        <v>3.5218251811136261</v>
      </c>
      <c r="Y512" s="31">
        <f t="shared" si="310"/>
        <v>-87.933876171710153</v>
      </c>
      <c r="Z512" s="31">
        <f t="shared" si="311"/>
        <v>-89.997701583006716</v>
      </c>
      <c r="AA512" s="31">
        <f t="shared" si="312"/>
        <v>51.347832550270354</v>
      </c>
      <c r="AB512" s="31">
        <f t="shared" si="313"/>
        <v>-89.844857232036148</v>
      </c>
      <c r="AC512" s="31">
        <f t="shared" si="314"/>
        <v>8.5819023671275669</v>
      </c>
      <c r="AD512" s="31">
        <f t="shared" si="315"/>
        <v>68.141838767727393</v>
      </c>
      <c r="AE512" s="31">
        <f t="shared" si="316"/>
        <v>-24.482316073198604</v>
      </c>
      <c r="AF512" s="31">
        <f t="shared" si="317"/>
        <v>-111.70072004731549</v>
      </c>
      <c r="AG512" s="31">
        <f t="shared" si="305"/>
        <v>92.110410468749379</v>
      </c>
      <c r="AH512" s="31">
        <f t="shared" si="318"/>
        <v>-176.4080933418127</v>
      </c>
      <c r="AI512" s="31">
        <f t="shared" si="319"/>
        <v>-89.999999913360099</v>
      </c>
      <c r="AJ512" s="31">
        <f t="shared" si="320"/>
        <v>104.34865004797726</v>
      </c>
      <c r="AK512" s="31">
        <f t="shared" si="321"/>
        <v>89.999652711717872</v>
      </c>
      <c r="AL512" s="32">
        <f t="shared" si="322"/>
        <v>-50.803671047632086</v>
      </c>
      <c r="AM512" s="31">
        <f t="shared" si="323"/>
        <v>-89.834826762402841</v>
      </c>
      <c r="AN512" s="31">
        <f t="shared" si="324"/>
        <v>-30.752703872718151</v>
      </c>
      <c r="AO512" s="31">
        <f t="shared" si="325"/>
        <v>-89.835173964045069</v>
      </c>
      <c r="AP512" s="30">
        <f t="shared" si="306"/>
        <v>23.609121289162623</v>
      </c>
      <c r="AQ512" s="30">
        <f t="shared" si="307"/>
        <v>-29.542425094393248</v>
      </c>
      <c r="AR512" s="31">
        <f t="shared" si="326"/>
        <v>-61.168323751147383</v>
      </c>
      <c r="AS512" s="33">
        <f t="shared" si="327"/>
        <v>-201.53589401136054</v>
      </c>
      <c r="AT512" s="31">
        <f t="shared" si="328"/>
        <v>6.2833802593038456E-4</v>
      </c>
      <c r="AU512" s="31">
        <f t="shared" si="329"/>
        <v>0.68916293551682206</v>
      </c>
      <c r="AV512" s="32">
        <f t="shared" si="330"/>
        <v>-6.9820381224724691E-7</v>
      </c>
      <c r="AW512" s="31">
        <f t="shared" si="331"/>
        <v>-2.2973204525910416E-2</v>
      </c>
      <c r="AX512" s="34">
        <f t="shared" si="332"/>
        <v>6.2763982211813728E-4</v>
      </c>
      <c r="AY512" s="35">
        <f t="shared" si="333"/>
        <v>0.66618973099091161</v>
      </c>
      <c r="AZ512" s="10">
        <f t="shared" si="334"/>
        <v>-61.167696111325263</v>
      </c>
      <c r="BA512" s="10">
        <f t="shared" si="335"/>
        <v>-200.86970428036963</v>
      </c>
      <c r="BB512" s="10">
        <f t="shared" si="336"/>
        <v>-20.869704280369632</v>
      </c>
      <c r="BC512" s="37"/>
      <c r="BD512" s="46">
        <f t="shared" si="337"/>
        <v>-61</v>
      </c>
      <c r="BE512" s="46">
        <f t="shared" si="338"/>
        <v>-201</v>
      </c>
      <c r="BF512" s="46">
        <f t="shared" si="339"/>
        <v>-21</v>
      </c>
    </row>
    <row r="513" spans="22:58" x14ac:dyDescent="0.3">
      <c r="V513" s="29">
        <v>6.09000000000007</v>
      </c>
      <c r="W513" s="36">
        <f t="shared" si="309"/>
        <v>12302687.708125811</v>
      </c>
      <c r="X513" s="30">
        <f t="shared" si="308"/>
        <v>3.5218251811136261</v>
      </c>
      <c r="Y513" s="31">
        <f t="shared" si="310"/>
        <v>-88.133876171395613</v>
      </c>
      <c r="Z513" s="31">
        <f t="shared" si="311"/>
        <v>-89.997753901364845</v>
      </c>
      <c r="AA513" s="31">
        <f t="shared" si="312"/>
        <v>51.547831117141669</v>
      </c>
      <c r="AB513" s="31">
        <f t="shared" si="313"/>
        <v>-89.848388695906849</v>
      </c>
      <c r="AC513" s="31">
        <f t="shared" si="314"/>
        <v>8.7547231849237868</v>
      </c>
      <c r="AD513" s="31">
        <f t="shared" si="315"/>
        <v>68.593918411512377</v>
      </c>
      <c r="AE513" s="31">
        <f t="shared" si="316"/>
        <v>-24.30949668821653</v>
      </c>
      <c r="AF513" s="31">
        <f t="shared" si="317"/>
        <v>-111.25222418575932</v>
      </c>
      <c r="AG513" s="31">
        <f t="shared" si="305"/>
        <v>92.110410468749379</v>
      </c>
      <c r="AH513" s="31">
        <f t="shared" si="318"/>
        <v>-176.60809334181269</v>
      </c>
      <c r="AI513" s="31">
        <f t="shared" si="319"/>
        <v>-89.999999915332253</v>
      </c>
      <c r="AJ513" s="31">
        <f t="shared" si="320"/>
        <v>104.54865004797007</v>
      </c>
      <c r="AK513" s="31">
        <f t="shared" si="321"/>
        <v>89.999660616964292</v>
      </c>
      <c r="AL513" s="32">
        <f t="shared" si="322"/>
        <v>-51.00366942320079</v>
      </c>
      <c r="AM513" s="31">
        <f t="shared" si="323"/>
        <v>-89.838586544189269</v>
      </c>
      <c r="AN513" s="31">
        <f t="shared" si="324"/>
        <v>-30.952702248294031</v>
      </c>
      <c r="AO513" s="31">
        <f t="shared" si="325"/>
        <v>-89.838925842557231</v>
      </c>
      <c r="AP513" s="30">
        <f t="shared" si="306"/>
        <v>23.609121289162623</v>
      </c>
      <c r="AQ513" s="30">
        <f t="shared" si="307"/>
        <v>-29.542425094393248</v>
      </c>
      <c r="AR513" s="31">
        <f t="shared" si="326"/>
        <v>-61.19550274174118</v>
      </c>
      <c r="AS513" s="33">
        <f t="shared" si="327"/>
        <v>-201.09115002831655</v>
      </c>
      <c r="AT513" s="31">
        <f t="shared" si="328"/>
        <v>6.5794844175644186E-4</v>
      </c>
      <c r="AU513" s="31">
        <f t="shared" si="329"/>
        <v>0.70521399969237764</v>
      </c>
      <c r="AV513" s="32">
        <f t="shared" si="330"/>
        <v>-7.3110914257770442E-7</v>
      </c>
      <c r="AW513" s="31">
        <f t="shared" si="331"/>
        <v>-2.3508319142224555E-2</v>
      </c>
      <c r="AX513" s="34">
        <f t="shared" si="332"/>
        <v>6.5721733261386416E-4</v>
      </c>
      <c r="AY513" s="35">
        <f t="shared" si="333"/>
        <v>0.68170568055015313</v>
      </c>
      <c r="AZ513" s="10">
        <f t="shared" si="334"/>
        <v>-61.194845524408564</v>
      </c>
      <c r="BA513" s="10">
        <f t="shared" si="335"/>
        <v>-200.4094443477664</v>
      </c>
      <c r="BB513" s="10">
        <f t="shared" si="336"/>
        <v>-20.409444347766396</v>
      </c>
      <c r="BC513" s="48"/>
      <c r="BD513" s="46">
        <f t="shared" si="337"/>
        <v>-61</v>
      </c>
      <c r="BE513" s="46">
        <f t="shared" si="338"/>
        <v>-200</v>
      </c>
      <c r="BF513" s="46">
        <f t="shared" si="339"/>
        <v>-20</v>
      </c>
    </row>
    <row r="514" spans="22:58" x14ac:dyDescent="0.3">
      <c r="V514" s="29">
        <v>6.1000000000000698</v>
      </c>
      <c r="W514" s="38">
        <f t="shared" si="309"/>
        <v>12589254.117943712</v>
      </c>
      <c r="X514" s="30">
        <f t="shared" si="308"/>
        <v>3.5218251811136261</v>
      </c>
      <c r="Y514" s="31">
        <f t="shared" si="310"/>
        <v>-88.333876171095227</v>
      </c>
      <c r="Z514" s="31">
        <f t="shared" si="311"/>
        <v>-89.997805028811726</v>
      </c>
      <c r="AA514" s="31">
        <f t="shared" si="312"/>
        <v>51.747829748513965</v>
      </c>
      <c r="AB514" s="31">
        <f t="shared" si="313"/>
        <v>-89.851839774958862</v>
      </c>
      <c r="AC514" s="31">
        <f t="shared" si="314"/>
        <v>8.9286075143275987</v>
      </c>
      <c r="AD514" s="31">
        <f t="shared" si="315"/>
        <v>69.038426374139135</v>
      </c>
      <c r="AE514" s="31">
        <f t="shared" si="316"/>
        <v>-24.135613727140036</v>
      </c>
      <c r="AF514" s="31">
        <f t="shared" si="317"/>
        <v>-110.81121842963145</v>
      </c>
      <c r="AG514" s="31">
        <f t="shared" si="305"/>
        <v>92.110410468749379</v>
      </c>
      <c r="AH514" s="31">
        <f t="shared" si="318"/>
        <v>-176.80809334181271</v>
      </c>
      <c r="AI514" s="31">
        <f t="shared" si="319"/>
        <v>-89.99999991725953</v>
      </c>
      <c r="AJ514" s="31">
        <f t="shared" si="320"/>
        <v>104.74865004796321</v>
      </c>
      <c r="AK514" s="31">
        <f t="shared" si="321"/>
        <v>89.999668342265352</v>
      </c>
      <c r="AL514" s="32">
        <f t="shared" si="322"/>
        <v>-51.203667871880384</v>
      </c>
      <c r="AM514" s="31">
        <f t="shared" si="323"/>
        <v>-89.842260744236896</v>
      </c>
      <c r="AN514" s="31">
        <f t="shared" si="324"/>
        <v>-31.152700696980503</v>
      </c>
      <c r="AO514" s="31">
        <f t="shared" si="325"/>
        <v>-89.842592319231073</v>
      </c>
      <c r="AP514" s="30">
        <f t="shared" si="306"/>
        <v>23.609121289162623</v>
      </c>
      <c r="AQ514" s="30">
        <f t="shared" si="307"/>
        <v>-29.542425094393248</v>
      </c>
      <c r="AR514" s="31">
        <f t="shared" si="326"/>
        <v>-61.221618229351165</v>
      </c>
      <c r="AS514" s="33">
        <f t="shared" si="327"/>
        <v>-200.65381074886253</v>
      </c>
      <c r="AT514" s="31">
        <f t="shared" si="328"/>
        <v>6.8895413710678283E-4</v>
      </c>
      <c r="AU514" s="31">
        <f t="shared" si="329"/>
        <v>0.72163882656785672</v>
      </c>
      <c r="AV514" s="32">
        <f t="shared" si="330"/>
        <v>-7.6556525252739307E-7</v>
      </c>
      <c r="AW514" s="31">
        <f t="shared" si="331"/>
        <v>-2.4055898174919561E-2</v>
      </c>
      <c r="AX514" s="34">
        <f t="shared" si="332"/>
        <v>6.8818857185425541E-4</v>
      </c>
      <c r="AY514" s="35">
        <f t="shared" si="333"/>
        <v>0.69758292839293712</v>
      </c>
      <c r="AZ514" s="10">
        <f t="shared" si="334"/>
        <v>-61.220930040779308</v>
      </c>
      <c r="BA514" s="10">
        <f t="shared" si="335"/>
        <v>-199.95622782046959</v>
      </c>
      <c r="BB514" s="10">
        <f t="shared" si="336"/>
        <v>-19.956227820469593</v>
      </c>
      <c r="BC514" s="37"/>
      <c r="BD514" s="46">
        <f t="shared" si="337"/>
        <v>-61</v>
      </c>
      <c r="BE514" s="46">
        <f t="shared" si="338"/>
        <v>-200</v>
      </c>
      <c r="BF514" s="46">
        <f t="shared" si="339"/>
        <v>-20</v>
      </c>
    </row>
    <row r="515" spans="22:58" x14ac:dyDescent="0.3">
      <c r="V515" s="29">
        <v>6.1100000000000696</v>
      </c>
      <c r="W515" s="38">
        <f t="shared" si="309"/>
        <v>12882495.516933426</v>
      </c>
      <c r="X515" s="30">
        <f t="shared" si="308"/>
        <v>3.5218251811136261</v>
      </c>
      <c r="Y515" s="31">
        <f t="shared" si="310"/>
        <v>-88.533876170808355</v>
      </c>
      <c r="Z515" s="31">
        <f t="shared" si="311"/>
        <v>-89.997854992455842</v>
      </c>
      <c r="AA515" s="31">
        <f t="shared" si="312"/>
        <v>51.947828441484241</v>
      </c>
      <c r="AB515" s="31">
        <f t="shared" si="313"/>
        <v>-89.855212298899758</v>
      </c>
      <c r="AC515" s="31">
        <f t="shared" si="314"/>
        <v>9.1035197822667193</v>
      </c>
      <c r="AD515" s="31">
        <f t="shared" si="315"/>
        <v>69.475384246809938</v>
      </c>
      <c r="AE515" s="31">
        <f t="shared" si="316"/>
        <v>-23.960702765943768</v>
      </c>
      <c r="AF515" s="31">
        <f t="shared" si="317"/>
        <v>-110.37768304454568</v>
      </c>
      <c r="AG515" s="31">
        <f t="shared" si="305"/>
        <v>92.110410468749379</v>
      </c>
      <c r="AH515" s="31">
        <f t="shared" si="318"/>
        <v>-177.00809334181272</v>
      </c>
      <c r="AI515" s="31">
        <f t="shared" si="319"/>
        <v>-89.999999919142937</v>
      </c>
      <c r="AJ515" s="31">
        <f t="shared" si="320"/>
        <v>104.94865004795668</v>
      </c>
      <c r="AK515" s="31">
        <f t="shared" si="321"/>
        <v>89.999675891717089</v>
      </c>
      <c r="AL515" s="32">
        <f t="shared" si="322"/>
        <v>-51.403666390380366</v>
      </c>
      <c r="AM515" s="31">
        <f t="shared" si="323"/>
        <v>-89.845851310534272</v>
      </c>
      <c r="AN515" s="31">
        <f t="shared" si="324"/>
        <v>-31.352699215487036</v>
      </c>
      <c r="AO515" s="31">
        <f t="shared" si="325"/>
        <v>-89.846175337960119</v>
      </c>
      <c r="AP515" s="30">
        <f t="shared" si="306"/>
        <v>23.609121289162623</v>
      </c>
      <c r="AQ515" s="30">
        <f t="shared" si="307"/>
        <v>-29.542425094393248</v>
      </c>
      <c r="AR515" s="31">
        <f t="shared" si="326"/>
        <v>-61.246705786661423</v>
      </c>
      <c r="AS515" s="33">
        <f t="shared" si="327"/>
        <v>-200.2238583825058</v>
      </c>
      <c r="AT515" s="31">
        <f t="shared" si="328"/>
        <v>7.2142084860697545E-4</v>
      </c>
      <c r="AU515" s="31">
        <f t="shared" si="329"/>
        <v>0.73844611399958371</v>
      </c>
      <c r="AV515" s="32">
        <f t="shared" si="330"/>
        <v>-8.0164522560722026E-7</v>
      </c>
      <c r="AW515" s="31">
        <f t="shared" si="331"/>
        <v>-2.4616231957246302E-2</v>
      </c>
      <c r="AX515" s="34">
        <f t="shared" si="332"/>
        <v>7.206192033813682E-4</v>
      </c>
      <c r="AY515" s="35">
        <f t="shared" si="333"/>
        <v>0.71382988204233744</v>
      </c>
      <c r="AZ515" s="10">
        <f t="shared" si="334"/>
        <v>-61.245985167458038</v>
      </c>
      <c r="BA515" s="10">
        <f t="shared" si="335"/>
        <v>-199.51002850046345</v>
      </c>
      <c r="BB515" s="10">
        <f t="shared" si="336"/>
        <v>-19.510028500463449</v>
      </c>
      <c r="BC515" s="37"/>
      <c r="BD515" s="46">
        <f t="shared" si="337"/>
        <v>-61</v>
      </c>
      <c r="BE515" s="46">
        <f t="shared" si="338"/>
        <v>-200</v>
      </c>
      <c r="BF515" s="46">
        <f t="shared" si="339"/>
        <v>-20</v>
      </c>
    </row>
    <row r="516" spans="22:58" x14ac:dyDescent="0.3">
      <c r="V516" s="29">
        <v>6.1200000000000703</v>
      </c>
      <c r="W516" s="36">
        <f t="shared" si="309"/>
        <v>13182567.385566227</v>
      </c>
      <c r="X516" s="30">
        <f t="shared" si="308"/>
        <v>3.5218251811136261</v>
      </c>
      <c r="Y516" s="31">
        <f t="shared" si="310"/>
        <v>-88.733876170534415</v>
      </c>
      <c r="Z516" s="31">
        <f t="shared" si="311"/>
        <v>-89.997903818788572</v>
      </c>
      <c r="AA516" s="31">
        <f t="shared" si="312"/>
        <v>52.1478271932802</v>
      </c>
      <c r="AB516" s="31">
        <f t="shared" si="313"/>
        <v>-89.858508055792825</v>
      </c>
      <c r="AC516" s="31">
        <f t="shared" si="314"/>
        <v>9.2794251352382453</v>
      </c>
      <c r="AD516" s="31">
        <f t="shared" si="315"/>
        <v>69.904820340535608</v>
      </c>
      <c r="AE516" s="31">
        <f t="shared" si="316"/>
        <v>-23.784798660902343</v>
      </c>
      <c r="AF516" s="31">
        <f t="shared" si="317"/>
        <v>-109.95159153404579</v>
      </c>
      <c r="AG516" s="31">
        <f t="shared" ref="AG516:AG579" si="340">DC_gain_comp</f>
        <v>92.110410468749379</v>
      </c>
      <c r="AH516" s="31">
        <f t="shared" si="318"/>
        <v>-177.20809334181271</v>
      </c>
      <c r="AI516" s="31">
        <f t="shared" si="319"/>
        <v>-89.99999992098347</v>
      </c>
      <c r="AJ516" s="31">
        <f t="shared" si="320"/>
        <v>105.14865004795043</v>
      </c>
      <c r="AK516" s="31">
        <f t="shared" si="321"/>
        <v>89.999683269322318</v>
      </c>
      <c r="AL516" s="32">
        <f t="shared" si="322"/>
        <v>-51.603664975558388</v>
      </c>
      <c r="AM516" s="31">
        <f t="shared" si="323"/>
        <v>-89.849360146734284</v>
      </c>
      <c r="AN516" s="31">
        <f t="shared" si="324"/>
        <v>-31.552697800671297</v>
      </c>
      <c r="AO516" s="31">
        <f t="shared" si="325"/>
        <v>-89.849676798395436</v>
      </c>
      <c r="AP516" s="30">
        <f t="shared" ref="AP516:AP579" si="341">-20*LOG(GmPS*Rsns)</f>
        <v>23.609121289162623</v>
      </c>
      <c r="AQ516" s="30">
        <f t="shared" ref="AQ516:AQ579" si="342">20*LOG(Vref/Vout)</f>
        <v>-29.542425094393248</v>
      </c>
      <c r="AR516" s="31">
        <f t="shared" si="326"/>
        <v>-61.270800266804258</v>
      </c>
      <c r="AS516" s="33">
        <f t="shared" si="327"/>
        <v>-199.80126833244123</v>
      </c>
      <c r="AT516" s="31">
        <f t="shared" si="328"/>
        <v>7.5541740894383928E-4</v>
      </c>
      <c r="AU516" s="31">
        <f t="shared" si="329"/>
        <v>0.75564476185707175</v>
      </c>
      <c r="AV516" s="32">
        <f t="shared" si="330"/>
        <v>-8.3942559762285632E-7</v>
      </c>
      <c r="AW516" s="31">
        <f t="shared" si="331"/>
        <v>-2.5189617585164123E-2</v>
      </c>
      <c r="AX516" s="34">
        <f t="shared" si="332"/>
        <v>7.5457798334621639E-4</v>
      </c>
      <c r="AY516" s="35">
        <f t="shared" si="333"/>
        <v>0.73045514427190761</v>
      </c>
      <c r="AZ516" s="10">
        <f t="shared" si="334"/>
        <v>-61.270045688820915</v>
      </c>
      <c r="BA516" s="10">
        <f t="shared" si="335"/>
        <v>-199.07081318816932</v>
      </c>
      <c r="BB516" s="10">
        <f t="shared" si="336"/>
        <v>-19.070813188169325</v>
      </c>
      <c r="BC516" s="48"/>
      <c r="BD516" s="46">
        <f t="shared" si="337"/>
        <v>-61</v>
      </c>
      <c r="BE516" s="46">
        <f t="shared" si="338"/>
        <v>-199</v>
      </c>
      <c r="BF516" s="46">
        <f t="shared" si="339"/>
        <v>-19</v>
      </c>
    </row>
    <row r="517" spans="22:58" x14ac:dyDescent="0.3">
      <c r="V517" s="29">
        <v>6.1300000000000701</v>
      </c>
      <c r="W517" s="38">
        <f t="shared" si="309"/>
        <v>13489628.825918742</v>
      </c>
      <c r="X517" s="30">
        <f t="shared" ref="X517:X580" si="343">DC_gain_power</f>
        <v>3.5218251811136261</v>
      </c>
      <c r="Y517" s="31">
        <f t="shared" si="310"/>
        <v>-88.933876170272796</v>
      </c>
      <c r="Z517" s="31">
        <f t="shared" si="311"/>
        <v>-89.997951533698284</v>
      </c>
      <c r="AA517" s="31">
        <f t="shared" si="312"/>
        <v>52.347826001254248</v>
      </c>
      <c r="AB517" s="31">
        <f t="shared" si="313"/>
        <v>-89.861728793004715</v>
      </c>
      <c r="AC517" s="31">
        <f t="shared" si="314"/>
        <v>9.4562894627368781</v>
      </c>
      <c r="AD517" s="31">
        <f t="shared" si="315"/>
        <v>70.326769298918947</v>
      </c>
      <c r="AE517" s="31">
        <f t="shared" si="316"/>
        <v>-23.607935525168045</v>
      </c>
      <c r="AF517" s="31">
        <f t="shared" si="317"/>
        <v>-109.53291102778405</v>
      </c>
      <c r="AG517" s="31">
        <f t="shared" si="340"/>
        <v>92.110410468749379</v>
      </c>
      <c r="AH517" s="31">
        <f t="shared" si="318"/>
        <v>-177.40809334181273</v>
      </c>
      <c r="AI517" s="31">
        <f t="shared" si="319"/>
        <v>-89.999999922782109</v>
      </c>
      <c r="AJ517" s="31">
        <f t="shared" si="320"/>
        <v>105.34865004794446</v>
      </c>
      <c r="AK517" s="31">
        <f t="shared" si="321"/>
        <v>89.999690478992747</v>
      </c>
      <c r="AL517" s="32">
        <f t="shared" si="322"/>
        <v>-51.803663624413439</v>
      </c>
      <c r="AM517" s="31">
        <f t="shared" si="323"/>
        <v>-89.852789113163041</v>
      </c>
      <c r="AN517" s="31">
        <f t="shared" si="324"/>
        <v>-31.75269644953233</v>
      </c>
      <c r="AO517" s="31">
        <f t="shared" si="325"/>
        <v>-89.853098556952403</v>
      </c>
      <c r="AP517" s="30">
        <f t="shared" si="341"/>
        <v>23.609121289162623</v>
      </c>
      <c r="AQ517" s="30">
        <f t="shared" si="342"/>
        <v>-29.542425094393248</v>
      </c>
      <c r="AR517" s="31">
        <f t="shared" si="326"/>
        <v>-61.293935779931005</v>
      </c>
      <c r="AS517" s="33">
        <f t="shared" si="327"/>
        <v>-199.38600958473646</v>
      </c>
      <c r="AT517" s="31">
        <f t="shared" si="328"/>
        <v>7.9101589257645996E-4</v>
      </c>
      <c r="AU517" s="31">
        <f t="shared" si="329"/>
        <v>0.77324387668663164</v>
      </c>
      <c r="AV517" s="32">
        <f t="shared" si="330"/>
        <v>-8.789865051813968E-7</v>
      </c>
      <c r="AW517" s="31">
        <f t="shared" si="331"/>
        <v>-2.5776359074862854E-2</v>
      </c>
      <c r="AX517" s="34">
        <f t="shared" si="332"/>
        <v>7.9013690607127854E-4</v>
      </c>
      <c r="AY517" s="35">
        <f t="shared" si="333"/>
        <v>0.74746751761176877</v>
      </c>
      <c r="AZ517" s="10">
        <f t="shared" si="334"/>
        <v>-61.293145643024936</v>
      </c>
      <c r="BA517" s="10">
        <f t="shared" si="335"/>
        <v>-198.63854206712469</v>
      </c>
      <c r="BB517" s="10">
        <f t="shared" si="336"/>
        <v>-18.638542067124689</v>
      </c>
      <c r="BC517" s="37"/>
      <c r="BD517" s="46">
        <f t="shared" si="337"/>
        <v>-61</v>
      </c>
      <c r="BE517" s="46">
        <f t="shared" si="338"/>
        <v>-199</v>
      </c>
      <c r="BF517" s="46">
        <f t="shared" si="339"/>
        <v>-19</v>
      </c>
    </row>
    <row r="518" spans="22:58" x14ac:dyDescent="0.3">
      <c r="V518" s="29">
        <v>6.1400000000000698</v>
      </c>
      <c r="W518" s="38">
        <f t="shared" si="309"/>
        <v>13803842.64603108</v>
      </c>
      <c r="X518" s="30">
        <f t="shared" si="343"/>
        <v>3.5218251811136261</v>
      </c>
      <c r="Y518" s="31">
        <f t="shared" si="310"/>
        <v>-89.13387617002293</v>
      </c>
      <c r="Z518" s="31">
        <f t="shared" si="311"/>
        <v>-89.997998162484052</v>
      </c>
      <c r="AA518" s="31">
        <f t="shared" si="312"/>
        <v>52.547824862877974</v>
      </c>
      <c r="AB518" s="31">
        <f t="shared" si="313"/>
        <v>-89.864876218131457</v>
      </c>
      <c r="AC518" s="31">
        <f t="shared" si="314"/>
        <v>9.6340794169350445</v>
      </c>
      <c r="AD518" s="31">
        <f t="shared" si="315"/>
        <v>70.741271716306144</v>
      </c>
      <c r="AE518" s="31">
        <f t="shared" si="316"/>
        <v>-23.430146709096284</v>
      </c>
      <c r="AF518" s="31">
        <f t="shared" si="317"/>
        <v>-109.12160266430935</v>
      </c>
      <c r="AG518" s="31">
        <f t="shared" si="340"/>
        <v>92.110410468749379</v>
      </c>
      <c r="AH518" s="31">
        <f t="shared" si="318"/>
        <v>-177.60809334181272</v>
      </c>
      <c r="AI518" s="31">
        <f t="shared" si="319"/>
        <v>-89.999999924539807</v>
      </c>
      <c r="AJ518" s="31">
        <f t="shared" si="320"/>
        <v>105.54865004793874</v>
      </c>
      <c r="AK518" s="31">
        <f t="shared" si="321"/>
        <v>89.999697524551038</v>
      </c>
      <c r="AL518" s="32">
        <f t="shared" si="322"/>
        <v>-52.003662334079628</v>
      </c>
      <c r="AM518" s="31">
        <f t="shared" si="323"/>
        <v>-89.856140027805552</v>
      </c>
      <c r="AN518" s="31">
        <f t="shared" si="324"/>
        <v>-31.952695159204232</v>
      </c>
      <c r="AO518" s="31">
        <f t="shared" si="325"/>
        <v>-89.85644242779432</v>
      </c>
      <c r="AP518" s="30">
        <f t="shared" si="341"/>
        <v>23.609121289162623</v>
      </c>
      <c r="AQ518" s="30">
        <f t="shared" si="342"/>
        <v>-29.542425094393248</v>
      </c>
      <c r="AR518" s="31">
        <f t="shared" si="326"/>
        <v>-61.316145673531139</v>
      </c>
      <c r="AS518" s="33">
        <f t="shared" si="327"/>
        <v>-198.97804509210368</v>
      </c>
      <c r="AT518" s="31">
        <f t="shared" si="328"/>
        <v>8.2829176831034112E-4</v>
      </c>
      <c r="AU518" s="31">
        <f t="shared" si="329"/>
        <v>0.79125277648062964</v>
      </c>
      <c r="AV518" s="32">
        <f t="shared" si="330"/>
        <v>-9.2041185830623644E-7</v>
      </c>
      <c r="AW518" s="31">
        <f t="shared" si="331"/>
        <v>-2.6376767523954247E-2</v>
      </c>
      <c r="AX518" s="34">
        <f t="shared" si="332"/>
        <v>8.2737135645203491E-4</v>
      </c>
      <c r="AY518" s="35">
        <f t="shared" si="333"/>
        <v>0.7648760089566754</v>
      </c>
      <c r="AZ518" s="10">
        <f t="shared" si="334"/>
        <v>-61.315318302174688</v>
      </c>
      <c r="BA518" s="10">
        <f t="shared" si="335"/>
        <v>-198.21316908314702</v>
      </c>
      <c r="BB518" s="10">
        <f t="shared" si="336"/>
        <v>-18.213169083147022</v>
      </c>
      <c r="BC518" s="37"/>
      <c r="BD518" s="46">
        <f t="shared" si="337"/>
        <v>-61</v>
      </c>
      <c r="BE518" s="46">
        <f t="shared" si="338"/>
        <v>-198</v>
      </c>
      <c r="BF518" s="46">
        <f t="shared" si="339"/>
        <v>-18</v>
      </c>
    </row>
    <row r="519" spans="22:58" x14ac:dyDescent="0.3">
      <c r="V519" s="29">
        <v>6.1500000000000696</v>
      </c>
      <c r="W519" s="36">
        <f t="shared" si="309"/>
        <v>14125375.446229823</v>
      </c>
      <c r="X519" s="30">
        <f t="shared" si="343"/>
        <v>3.5218251811136261</v>
      </c>
      <c r="Y519" s="31">
        <f t="shared" si="310"/>
        <v>-89.333876169784332</v>
      </c>
      <c r="Z519" s="31">
        <f t="shared" si="311"/>
        <v>-89.998043729869082</v>
      </c>
      <c r="AA519" s="31">
        <f t="shared" si="312"/>
        <v>52.747823775736805</v>
      </c>
      <c r="AB519" s="31">
        <f t="shared" si="313"/>
        <v>-89.867951999903497</v>
      </c>
      <c r="AC519" s="31">
        <f t="shared" si="314"/>
        <v>9.8127624288159581</v>
      </c>
      <c r="AD519" s="31">
        <f t="shared" si="315"/>
        <v>71.148373762582679</v>
      </c>
      <c r="AE519" s="31">
        <f t="shared" si="316"/>
        <v>-23.251464784117942</v>
      </c>
      <c r="AF519" s="31">
        <f t="shared" si="317"/>
        <v>-108.7176219671899</v>
      </c>
      <c r="AG519" s="31">
        <f t="shared" si="340"/>
        <v>92.110410468749379</v>
      </c>
      <c r="AH519" s="31">
        <f t="shared" si="318"/>
        <v>-177.80809334181271</v>
      </c>
      <c r="AI519" s="31">
        <f t="shared" si="319"/>
        <v>-89.999999926257487</v>
      </c>
      <c r="AJ519" s="31">
        <f t="shared" si="320"/>
        <v>105.74865004793327</v>
      </c>
      <c r="AK519" s="31">
        <f t="shared" si="321"/>
        <v>89.999704409732857</v>
      </c>
      <c r="AL519" s="32">
        <f t="shared" si="322"/>
        <v>-52.203661101820053</v>
      </c>
      <c r="AM519" s="31">
        <f t="shared" si="323"/>
        <v>-89.859414667269434</v>
      </c>
      <c r="AN519" s="31">
        <f t="shared" si="324"/>
        <v>-32.152693926950114</v>
      </c>
      <c r="AO519" s="31">
        <f t="shared" si="325"/>
        <v>-89.859710183794064</v>
      </c>
      <c r="AP519" s="30">
        <f t="shared" si="341"/>
        <v>23.609121289162623</v>
      </c>
      <c r="AQ519" s="30">
        <f t="shared" si="342"/>
        <v>-29.542425094393248</v>
      </c>
      <c r="AR519" s="31">
        <f t="shared" si="326"/>
        <v>-61.337462516298686</v>
      </c>
      <c r="AS519" s="33">
        <f t="shared" si="327"/>
        <v>-198.57733215098398</v>
      </c>
      <c r="AT519" s="31">
        <f t="shared" si="328"/>
        <v>8.6732405903380187E-4</v>
      </c>
      <c r="AU519" s="31">
        <f t="shared" si="329"/>
        <v>0.80968099555462281</v>
      </c>
      <c r="AV519" s="32">
        <f t="shared" si="330"/>
        <v>-9.6378952655255337E-7</v>
      </c>
      <c r="AW519" s="31">
        <f t="shared" si="331"/>
        <v>-2.6991161276417677E-2</v>
      </c>
      <c r="AX519" s="34">
        <f t="shared" si="332"/>
        <v>8.6636026950724936E-4</v>
      </c>
      <c r="AY519" s="35">
        <f t="shared" si="333"/>
        <v>0.78268983427820515</v>
      </c>
      <c r="AZ519" s="10">
        <f t="shared" si="334"/>
        <v>-61.336596156029181</v>
      </c>
      <c r="BA519" s="10">
        <f t="shared" si="335"/>
        <v>-197.79464231670576</v>
      </c>
      <c r="BB519" s="10">
        <f t="shared" si="336"/>
        <v>-17.794642316705762</v>
      </c>
      <c r="BC519" s="48"/>
      <c r="BD519" s="46">
        <f t="shared" si="337"/>
        <v>-61</v>
      </c>
      <c r="BE519" s="46">
        <f t="shared" si="338"/>
        <v>-198</v>
      </c>
      <c r="BF519" s="46">
        <f t="shared" si="339"/>
        <v>-18</v>
      </c>
    </row>
    <row r="520" spans="22:58" x14ac:dyDescent="0.3">
      <c r="V520" s="29">
        <v>6.1600000000000703</v>
      </c>
      <c r="W520" s="38">
        <f t="shared" si="309"/>
        <v>14454397.707461633</v>
      </c>
      <c r="X520" s="30">
        <f t="shared" si="343"/>
        <v>3.5218251811136261</v>
      </c>
      <c r="Y520" s="31">
        <f t="shared" si="310"/>
        <v>-89.533876169556464</v>
      </c>
      <c r="Z520" s="31">
        <f t="shared" si="311"/>
        <v>-89.998088260013787</v>
      </c>
      <c r="AA520" s="31">
        <f t="shared" si="312"/>
        <v>52.947822737524824</v>
      </c>
      <c r="AB520" s="31">
        <f t="shared" si="313"/>
        <v>-89.870957769070088</v>
      </c>
      <c r="AC520" s="31">
        <f t="shared" si="314"/>
        <v>9.9923067209646561</v>
      </c>
      <c r="AD520" s="31">
        <f t="shared" si="315"/>
        <v>71.548126815738058</v>
      </c>
      <c r="AE520" s="31">
        <f t="shared" si="316"/>
        <v>-23.071921529953357</v>
      </c>
      <c r="AF520" s="31">
        <f t="shared" si="317"/>
        <v>-108.32091921334582</v>
      </c>
      <c r="AG520" s="31">
        <f t="shared" si="340"/>
        <v>92.110410468749379</v>
      </c>
      <c r="AH520" s="31">
        <f t="shared" si="318"/>
        <v>-178.0080933418127</v>
      </c>
      <c r="AI520" s="31">
        <f t="shared" si="319"/>
        <v>-89.999999927936074</v>
      </c>
      <c r="AJ520" s="31">
        <f t="shared" si="320"/>
        <v>105.9486500479281</v>
      </c>
      <c r="AK520" s="31">
        <f t="shared" si="321"/>
        <v>89.999711138188786</v>
      </c>
      <c r="AL520" s="32">
        <f t="shared" si="322"/>
        <v>-52.403659925020989</v>
      </c>
      <c r="AM520" s="31">
        <f t="shared" si="323"/>
        <v>-89.862614767726228</v>
      </c>
      <c r="AN520" s="31">
        <f t="shared" si="324"/>
        <v>-32.352692750156208</v>
      </c>
      <c r="AO520" s="31">
        <f t="shared" si="325"/>
        <v>-89.862903557473516</v>
      </c>
      <c r="AP520" s="30">
        <f t="shared" si="341"/>
        <v>23.609121289162623</v>
      </c>
      <c r="AQ520" s="30">
        <f t="shared" si="342"/>
        <v>-29.542425094393248</v>
      </c>
      <c r="AR520" s="31">
        <f t="shared" si="326"/>
        <v>-61.357918085340188</v>
      </c>
      <c r="AS520" s="33">
        <f t="shared" si="327"/>
        <v>-198.18382277081935</v>
      </c>
      <c r="AT520" s="31">
        <f t="shared" si="328"/>
        <v>9.0819550895605784E-4</v>
      </c>
      <c r="AU520" s="31">
        <f t="shared" si="329"/>
        <v>0.82853828953466047</v>
      </c>
      <c r="AV520" s="32">
        <f t="shared" si="330"/>
        <v>-1.0092115222298368E-6</v>
      </c>
      <c r="AW520" s="31">
        <f t="shared" si="331"/>
        <v>-2.7619866091387679E-2</v>
      </c>
      <c r="AX520" s="34">
        <f t="shared" si="332"/>
        <v>9.0718629743382804E-4</v>
      </c>
      <c r="AY520" s="35">
        <f t="shared" si="333"/>
        <v>0.8009184234432728</v>
      </c>
      <c r="AZ520" s="10">
        <f t="shared" si="334"/>
        <v>-61.357010899042756</v>
      </c>
      <c r="BA520" s="10">
        <f t="shared" si="335"/>
        <v>-197.38290434737607</v>
      </c>
      <c r="BB520" s="10">
        <f t="shared" si="336"/>
        <v>-17.382904347376069</v>
      </c>
      <c r="BC520" s="37"/>
      <c r="BD520" s="46">
        <f t="shared" si="337"/>
        <v>-61</v>
      </c>
      <c r="BE520" s="46">
        <f t="shared" si="338"/>
        <v>-197</v>
      </c>
      <c r="BF520" s="46">
        <f t="shared" si="339"/>
        <v>-17</v>
      </c>
    </row>
    <row r="521" spans="22:58" x14ac:dyDescent="0.3">
      <c r="V521" s="29">
        <v>6.1700000000000701</v>
      </c>
      <c r="W521" s="38">
        <f t="shared" si="309"/>
        <v>14791083.881684486</v>
      </c>
      <c r="X521" s="30">
        <f t="shared" si="343"/>
        <v>3.5218251811136261</v>
      </c>
      <c r="Y521" s="31">
        <f t="shared" si="310"/>
        <v>-89.733876169338856</v>
      </c>
      <c r="Z521" s="31">
        <f t="shared" si="311"/>
        <v>-89.998131776528652</v>
      </c>
      <c r="AA521" s="31">
        <f t="shared" si="312"/>
        <v>53.147821746039824</v>
      </c>
      <c r="AB521" s="31">
        <f t="shared" si="313"/>
        <v>-89.873895119263622</v>
      </c>
      <c r="AC521" s="31">
        <f t="shared" si="314"/>
        <v>10.172681317223791</v>
      </c>
      <c r="AD521" s="31">
        <f t="shared" si="315"/>
        <v>71.940587103176043</v>
      </c>
      <c r="AE521" s="31">
        <f t="shared" si="316"/>
        <v>-22.891547924961614</v>
      </c>
      <c r="AF521" s="31">
        <f t="shared" si="317"/>
        <v>-107.93143979261622</v>
      </c>
      <c r="AG521" s="31">
        <f t="shared" si="340"/>
        <v>92.110410468749379</v>
      </c>
      <c r="AH521" s="31">
        <f t="shared" si="318"/>
        <v>-178.20809334181274</v>
      </c>
      <c r="AI521" s="31">
        <f t="shared" si="319"/>
        <v>-89.999999929576447</v>
      </c>
      <c r="AJ521" s="31">
        <f t="shared" si="320"/>
        <v>106.14865004792313</v>
      </c>
      <c r="AK521" s="31">
        <f t="shared" si="321"/>
        <v>89.999717713486376</v>
      </c>
      <c r="AL521" s="32">
        <f t="shared" si="322"/>
        <v>-52.603658801186299</v>
      </c>
      <c r="AM521" s="31">
        <f t="shared" si="323"/>
        <v>-89.865742025831636</v>
      </c>
      <c r="AN521" s="31">
        <f t="shared" si="324"/>
        <v>-32.552691626326535</v>
      </c>
      <c r="AO521" s="31">
        <f t="shared" si="325"/>
        <v>-89.866024241921707</v>
      </c>
      <c r="AP521" s="30">
        <f t="shared" si="341"/>
        <v>23.609121289162623</v>
      </c>
      <c r="AQ521" s="30">
        <f t="shared" si="342"/>
        <v>-29.542425094393248</v>
      </c>
      <c r="AR521" s="31">
        <f t="shared" si="326"/>
        <v>-61.377543356518771</v>
      </c>
      <c r="AS521" s="33">
        <f t="shared" si="327"/>
        <v>-197.79746403453794</v>
      </c>
      <c r="AT521" s="31">
        <f t="shared" si="328"/>
        <v>9.5099275871516459E-4</v>
      </c>
      <c r="AU521" s="31">
        <f t="shared" si="329"/>
        <v>0.84783464045707602</v>
      </c>
      <c r="AV521" s="32">
        <f t="shared" si="330"/>
        <v>-1.0567741923033904E-6</v>
      </c>
      <c r="AW521" s="31">
        <f t="shared" si="331"/>
        <v>-2.8263215315872999E-2</v>
      </c>
      <c r="AX521" s="34">
        <f t="shared" si="332"/>
        <v>9.4993598452286119E-4</v>
      </c>
      <c r="AY521" s="35">
        <f t="shared" si="333"/>
        <v>0.81957142514120307</v>
      </c>
      <c r="AZ521" s="10">
        <f t="shared" si="334"/>
        <v>-61.376593420534249</v>
      </c>
      <c r="BA521" s="10">
        <f t="shared" si="335"/>
        <v>-196.97789260939675</v>
      </c>
      <c r="BB521" s="10">
        <f t="shared" si="336"/>
        <v>-16.977892609396747</v>
      </c>
      <c r="BC521" s="37"/>
      <c r="BD521" s="46">
        <f t="shared" si="337"/>
        <v>-61</v>
      </c>
      <c r="BE521" s="46">
        <f t="shared" si="338"/>
        <v>-197</v>
      </c>
      <c r="BF521" s="46">
        <f t="shared" si="339"/>
        <v>-17</v>
      </c>
    </row>
    <row r="522" spans="22:58" x14ac:dyDescent="0.3">
      <c r="V522" s="29">
        <v>6.1800000000000699</v>
      </c>
      <c r="W522" s="36">
        <f t="shared" si="309"/>
        <v>15135612.484364549</v>
      </c>
      <c r="X522" s="30">
        <f t="shared" si="343"/>
        <v>3.5218251811136261</v>
      </c>
      <c r="Y522" s="31">
        <f t="shared" si="310"/>
        <v>-89.93387616913104</v>
      </c>
      <c r="Z522" s="31">
        <f t="shared" si="311"/>
        <v>-89.998174302486703</v>
      </c>
      <c r="AA522" s="31">
        <f t="shared" si="312"/>
        <v>53.347820799178791</v>
      </c>
      <c r="AB522" s="31">
        <f t="shared" si="313"/>
        <v>-89.876765607844249</v>
      </c>
      <c r="AC522" s="31">
        <f t="shared" si="314"/>
        <v>10.353856049420918</v>
      </c>
      <c r="AD522" s="31">
        <f t="shared" si="315"/>
        <v>72.325815352607535</v>
      </c>
      <c r="AE522" s="31">
        <f t="shared" si="316"/>
        <v>-22.710374139417702</v>
      </c>
      <c r="AF522" s="31">
        <f t="shared" si="317"/>
        <v>-107.54912455772343</v>
      </c>
      <c r="AG522" s="31">
        <f t="shared" si="340"/>
        <v>92.110410468749379</v>
      </c>
      <c r="AH522" s="31">
        <f t="shared" si="318"/>
        <v>-178.40809334181273</v>
      </c>
      <c r="AI522" s="31">
        <f t="shared" si="319"/>
        <v>-89.999999931179474</v>
      </c>
      <c r="AJ522" s="31">
        <f t="shared" si="320"/>
        <v>106.34865004791837</v>
      </c>
      <c r="AK522" s="31">
        <f t="shared" si="321"/>
        <v>89.999724139111919</v>
      </c>
      <c r="AL522" s="32">
        <f t="shared" si="322"/>
        <v>-52.803657727932219</v>
      </c>
      <c r="AM522" s="31">
        <f t="shared" si="323"/>
        <v>-89.868798099624755</v>
      </c>
      <c r="AN522" s="31">
        <f t="shared" si="324"/>
        <v>-32.752690553077201</v>
      </c>
      <c r="AO522" s="31">
        <f t="shared" si="325"/>
        <v>-89.86907389169231</v>
      </c>
      <c r="AP522" s="30">
        <f t="shared" si="341"/>
        <v>23.609121289162623</v>
      </c>
      <c r="AQ522" s="30">
        <f t="shared" si="342"/>
        <v>-29.542425094393248</v>
      </c>
      <c r="AR522" s="31">
        <f t="shared" si="326"/>
        <v>-61.396368497725533</v>
      </c>
      <c r="AS522" s="33">
        <f t="shared" si="327"/>
        <v>-197.41819844941574</v>
      </c>
      <c r="AT522" s="31">
        <f t="shared" si="328"/>
        <v>9.9580652869487294E-4</v>
      </c>
      <c r="AU522" s="31">
        <f t="shared" si="329"/>
        <v>0.86758026198313731</v>
      </c>
      <c r="AV522" s="32">
        <f t="shared" si="330"/>
        <v>-1.106578417046163E-6</v>
      </c>
      <c r="AW522" s="31">
        <f t="shared" si="331"/>
        <v>-2.8921550061498939E-2</v>
      </c>
      <c r="AX522" s="34">
        <f t="shared" si="332"/>
        <v>9.9469995027782684E-4</v>
      </c>
      <c r="AY522" s="35">
        <f t="shared" si="333"/>
        <v>0.83865871192163832</v>
      </c>
      <c r="AZ522" s="10">
        <f t="shared" si="334"/>
        <v>-61.395373797775257</v>
      </c>
      <c r="BA522" s="10">
        <f t="shared" si="335"/>
        <v>-196.57953973749412</v>
      </c>
      <c r="BB522" s="10">
        <f t="shared" si="336"/>
        <v>-16.579539737494116</v>
      </c>
      <c r="BC522" s="48"/>
      <c r="BD522" s="46">
        <f t="shared" si="337"/>
        <v>-61</v>
      </c>
      <c r="BE522" s="46">
        <f t="shared" si="338"/>
        <v>-197</v>
      </c>
      <c r="BF522" s="46">
        <f t="shared" si="339"/>
        <v>-17</v>
      </c>
    </row>
    <row r="523" spans="22:58" x14ac:dyDescent="0.3">
      <c r="V523" s="29">
        <v>6.1900000000000697</v>
      </c>
      <c r="W523" s="38">
        <f t="shared" si="309"/>
        <v>15488166.189127307</v>
      </c>
      <c r="X523" s="30">
        <f t="shared" si="343"/>
        <v>3.5218251811136261</v>
      </c>
      <c r="Y523" s="31">
        <f t="shared" si="310"/>
        <v>-90.133876168932559</v>
      </c>
      <c r="Z523" s="31">
        <f t="shared" si="311"/>
        <v>-89.998215860435778</v>
      </c>
      <c r="AA523" s="31">
        <f t="shared" si="312"/>
        <v>53.547819894933319</v>
      </c>
      <c r="AB523" s="31">
        <f t="shared" si="313"/>
        <v>-89.879570756725329</v>
      </c>
      <c r="AC523" s="31">
        <f t="shared" si="314"/>
        <v>10.535801561371992</v>
      </c>
      <c r="AD523" s="31">
        <f t="shared" si="315"/>
        <v>72.703876453230279</v>
      </c>
      <c r="AE523" s="31">
        <f t="shared" si="316"/>
        <v>-22.528429531513623</v>
      </c>
      <c r="AF523" s="31">
        <f t="shared" si="317"/>
        <v>-107.17391016393084</v>
      </c>
      <c r="AG523" s="31">
        <f t="shared" si="340"/>
        <v>92.110410468749379</v>
      </c>
      <c r="AH523" s="31">
        <f t="shared" si="318"/>
        <v>-178.60809334181269</v>
      </c>
      <c r="AI523" s="31">
        <f t="shared" si="319"/>
        <v>-89.999999932746022</v>
      </c>
      <c r="AJ523" s="31">
        <f t="shared" si="320"/>
        <v>106.54865004791384</v>
      </c>
      <c r="AK523" s="31">
        <f t="shared" si="321"/>
        <v>89.999730418472367</v>
      </c>
      <c r="AL523" s="32">
        <f t="shared" si="322"/>
        <v>-53.003656702982276</v>
      </c>
      <c r="AM523" s="31">
        <f t="shared" si="323"/>
        <v>-89.871784609406745</v>
      </c>
      <c r="AN523" s="31">
        <f t="shared" si="324"/>
        <v>-32.952689528131749</v>
      </c>
      <c r="AO523" s="31">
        <f t="shared" si="325"/>
        <v>-89.8720541236804</v>
      </c>
      <c r="AP523" s="30">
        <f t="shared" si="341"/>
        <v>23.609121289162623</v>
      </c>
      <c r="AQ523" s="30">
        <f t="shared" si="342"/>
        <v>-29.542425094393248</v>
      </c>
      <c r="AR523" s="31">
        <f t="shared" si="326"/>
        <v>-61.414422864876002</v>
      </c>
      <c r="AS523" s="33">
        <f t="shared" si="327"/>
        <v>-197.04596428761124</v>
      </c>
      <c r="AT523" s="31">
        <f t="shared" si="328"/>
        <v>1.0427318109644354E-3</v>
      </c>
      <c r="AU523" s="31">
        <f t="shared" si="329"/>
        <v>0.8877856047309225</v>
      </c>
      <c r="AV523" s="32">
        <f t="shared" si="330"/>
        <v>-1.1587298453350597E-6</v>
      </c>
      <c r="AW523" s="31">
        <f t="shared" si="331"/>
        <v>-2.9595219385365964E-2</v>
      </c>
      <c r="AX523" s="34">
        <f t="shared" si="332"/>
        <v>1.0415730811191004E-3</v>
      </c>
      <c r="AY523" s="35">
        <f t="shared" si="333"/>
        <v>0.85819038534555658</v>
      </c>
      <c r="AZ523" s="10">
        <f t="shared" si="334"/>
        <v>-61.413381291794884</v>
      </c>
      <c r="BA523" s="10">
        <f t="shared" si="335"/>
        <v>-196.18777390226569</v>
      </c>
      <c r="BB523" s="10">
        <f t="shared" si="336"/>
        <v>-16.18777390226569</v>
      </c>
      <c r="BC523" s="37"/>
      <c r="BD523" s="46">
        <f t="shared" si="337"/>
        <v>-61</v>
      </c>
      <c r="BE523" s="46">
        <f t="shared" si="338"/>
        <v>-196</v>
      </c>
      <c r="BF523" s="46">
        <f t="shared" si="339"/>
        <v>-16</v>
      </c>
    </row>
    <row r="524" spans="22:58" x14ac:dyDescent="0.3">
      <c r="V524" s="29">
        <v>6.2000000000000703</v>
      </c>
      <c r="W524" s="38">
        <f t="shared" si="309"/>
        <v>15848931.924613714</v>
      </c>
      <c r="X524" s="30">
        <f t="shared" si="343"/>
        <v>3.5218251811136261</v>
      </c>
      <c r="Y524" s="31">
        <f t="shared" si="310"/>
        <v>-90.333876168743046</v>
      </c>
      <c r="Z524" s="31">
        <f t="shared" si="311"/>
        <v>-89.998256472410432</v>
      </c>
      <c r="AA524" s="31">
        <f t="shared" si="312"/>
        <v>53.74781903138544</v>
      </c>
      <c r="AB524" s="31">
        <f t="shared" si="313"/>
        <v>-89.882312053180129</v>
      </c>
      <c r="AC524" s="31">
        <f t="shared" si="314"/>
        <v>10.718489310363246</v>
      </c>
      <c r="AD524" s="31">
        <f t="shared" si="315"/>
        <v>73.074839127777395</v>
      </c>
      <c r="AE524" s="31">
        <f t="shared" si="316"/>
        <v>-22.345742645880733</v>
      </c>
      <c r="AF524" s="31">
        <f t="shared" si="317"/>
        <v>-106.80572939781315</v>
      </c>
      <c r="AG524" s="31">
        <f t="shared" si="340"/>
        <v>92.110410468749379</v>
      </c>
      <c r="AH524" s="31">
        <f t="shared" si="318"/>
        <v>-178.80809334181271</v>
      </c>
      <c r="AI524" s="31">
        <f t="shared" si="319"/>
        <v>-89.999999934276914</v>
      </c>
      <c r="AJ524" s="31">
        <f t="shared" si="320"/>
        <v>106.74865004790952</v>
      </c>
      <c r="AK524" s="31">
        <f t="shared" si="321"/>
        <v>89.999736554897098</v>
      </c>
      <c r="AL524" s="32">
        <f t="shared" si="322"/>
        <v>-53.203655724162488</v>
      </c>
      <c r="AM524" s="31">
        <f t="shared" si="323"/>
        <v>-89.874703138599671</v>
      </c>
      <c r="AN524" s="31">
        <f t="shared" si="324"/>
        <v>-33.152688549316295</v>
      </c>
      <c r="AO524" s="31">
        <f t="shared" si="325"/>
        <v>-89.874966517979487</v>
      </c>
      <c r="AP524" s="30">
        <f t="shared" si="341"/>
        <v>23.609121289162623</v>
      </c>
      <c r="AQ524" s="30">
        <f t="shared" si="342"/>
        <v>-29.542425094393248</v>
      </c>
      <c r="AR524" s="31">
        <f t="shared" si="326"/>
        <v>-61.431735000427651</v>
      </c>
      <c r="AS524" s="33">
        <f t="shared" si="327"/>
        <v>-196.68069591579263</v>
      </c>
      <c r="AT524" s="31">
        <f t="shared" si="328"/>
        <v>1.091868070232015E-3</v>
      </c>
      <c r="AU524" s="31">
        <f t="shared" si="329"/>
        <v>0.90846136172688408</v>
      </c>
      <c r="AV524" s="32">
        <f t="shared" si="330"/>
        <v>-1.213339092338517E-6</v>
      </c>
      <c r="AW524" s="31">
        <f t="shared" si="331"/>
        <v>-3.0284580475121333E-2</v>
      </c>
      <c r="AX524" s="34">
        <f t="shared" si="332"/>
        <v>1.0906547311396765E-3</v>
      </c>
      <c r="AY524" s="35">
        <f t="shared" si="333"/>
        <v>0.87817678125176279</v>
      </c>
      <c r="AZ524" s="10">
        <f t="shared" si="334"/>
        <v>-61.430644345696514</v>
      </c>
      <c r="BA524" s="10">
        <f t="shared" si="335"/>
        <v>-195.80251913454086</v>
      </c>
      <c r="BB524" s="10">
        <f t="shared" si="336"/>
        <v>-15.802519134540859</v>
      </c>
      <c r="BC524" s="37"/>
      <c r="BD524" s="46">
        <f t="shared" si="337"/>
        <v>-61</v>
      </c>
      <c r="BE524" s="46">
        <f t="shared" si="338"/>
        <v>-196</v>
      </c>
      <c r="BF524" s="46">
        <f t="shared" si="339"/>
        <v>-16</v>
      </c>
    </row>
    <row r="525" spans="22:58" x14ac:dyDescent="0.3">
      <c r="V525" s="29">
        <v>6.2100000000000701</v>
      </c>
      <c r="W525" s="36">
        <f t="shared" si="309"/>
        <v>16218100.973591939</v>
      </c>
      <c r="X525" s="30">
        <f t="shared" si="343"/>
        <v>3.5218251811136261</v>
      </c>
      <c r="Y525" s="31">
        <f t="shared" si="310"/>
        <v>-90.533876168562045</v>
      </c>
      <c r="Z525" s="31">
        <f t="shared" si="311"/>
        <v>-89.998296159943692</v>
      </c>
      <c r="AA525" s="31">
        <f t="shared" si="312"/>
        <v>53.947818206703452</v>
      </c>
      <c r="AB525" s="31">
        <f t="shared" si="313"/>
        <v>-89.884990950630055</v>
      </c>
      <c r="AC525" s="31">
        <f t="shared" si="314"/>
        <v>10.901891566308674</v>
      </c>
      <c r="AD525" s="31">
        <f t="shared" si="315"/>
        <v>73.438775615899544</v>
      </c>
      <c r="AE525" s="31">
        <f t="shared" si="316"/>
        <v>-22.162341214436292</v>
      </c>
      <c r="AF525" s="31">
        <f t="shared" si="317"/>
        <v>-106.4445114946742</v>
      </c>
      <c r="AG525" s="31">
        <f t="shared" si="340"/>
        <v>92.110410468749379</v>
      </c>
      <c r="AH525" s="31">
        <f t="shared" si="318"/>
        <v>-179.00809334181272</v>
      </c>
      <c r="AI525" s="31">
        <f t="shared" si="319"/>
        <v>-89.999999935772962</v>
      </c>
      <c r="AJ525" s="31">
        <f t="shared" si="320"/>
        <v>106.9486500479054</v>
      </c>
      <c r="AK525" s="31">
        <f t="shared" si="321"/>
        <v>89.999742551639784</v>
      </c>
      <c r="AL525" s="32">
        <f t="shared" si="322"/>
        <v>-53.403654789396612</v>
      </c>
      <c r="AM525" s="31">
        <f t="shared" si="323"/>
        <v>-89.877555234585742</v>
      </c>
      <c r="AN525" s="31">
        <f t="shared" si="324"/>
        <v>-33.352687614554554</v>
      </c>
      <c r="AO525" s="31">
        <f t="shared" si="325"/>
        <v>-89.87781261871892</v>
      </c>
      <c r="AP525" s="30">
        <f t="shared" si="341"/>
        <v>23.609121289162623</v>
      </c>
      <c r="AQ525" s="30">
        <f t="shared" si="342"/>
        <v>-29.542425094393248</v>
      </c>
      <c r="AR525" s="31">
        <f t="shared" si="326"/>
        <v>-61.448332634221472</v>
      </c>
      <c r="AS525" s="33">
        <f t="shared" si="327"/>
        <v>-196.32232411339311</v>
      </c>
      <c r="AT525" s="31">
        <f t="shared" si="328"/>
        <v>1.1433194542136524E-3</v>
      </c>
      <c r="AU525" s="31">
        <f t="shared" si="329"/>
        <v>0.92961847397952124</v>
      </c>
      <c r="AV525" s="32">
        <f t="shared" si="330"/>
        <v>-1.270521994099445E-6</v>
      </c>
      <c r="AW525" s="31">
        <f t="shared" si="331"/>
        <v>-3.0989998838340648E-2</v>
      </c>
      <c r="AX525" s="34">
        <f t="shared" si="332"/>
        <v>1.142048932219553E-3</v>
      </c>
      <c r="AY525" s="35">
        <f t="shared" si="333"/>
        <v>0.8986284751411806</v>
      </c>
      <c r="AZ525" s="10">
        <f t="shared" si="334"/>
        <v>-61.447190585289256</v>
      </c>
      <c r="BA525" s="10">
        <f t="shared" si="335"/>
        <v>-195.42369563825193</v>
      </c>
      <c r="BB525" s="10">
        <f t="shared" si="336"/>
        <v>-15.423695638251928</v>
      </c>
      <c r="BC525" s="48"/>
      <c r="BD525" s="46">
        <f t="shared" si="337"/>
        <v>-61</v>
      </c>
      <c r="BE525" s="46">
        <f t="shared" si="338"/>
        <v>-195</v>
      </c>
      <c r="BF525" s="46">
        <f t="shared" si="339"/>
        <v>-15</v>
      </c>
    </row>
    <row r="526" spans="22:58" x14ac:dyDescent="0.3">
      <c r="V526" s="29">
        <v>6.2200000000000699</v>
      </c>
      <c r="W526" s="38">
        <f t="shared" si="309"/>
        <v>16595869.074378304</v>
      </c>
      <c r="X526" s="30">
        <f t="shared" si="343"/>
        <v>3.5218251811136261</v>
      </c>
      <c r="Y526" s="31">
        <f t="shared" si="310"/>
        <v>-90.733876168389173</v>
      </c>
      <c r="Z526" s="31">
        <f t="shared" si="311"/>
        <v>-89.998334944078394</v>
      </c>
      <c r="AA526" s="31">
        <f t="shared" si="312"/>
        <v>54.147817419138129</v>
      </c>
      <c r="AB526" s="31">
        <f t="shared" si="313"/>
        <v>-89.887608869415132</v>
      </c>
      <c r="AC526" s="31">
        <f t="shared" si="314"/>
        <v>11.085981408775838</v>
      </c>
      <c r="AD526" s="31">
        <f t="shared" si="315"/>
        <v>73.795761369241433</v>
      </c>
      <c r="AE526" s="31">
        <f t="shared" si="316"/>
        <v>-21.978252159361581</v>
      </c>
      <c r="AF526" s="31">
        <f t="shared" si="317"/>
        <v>-106.09018244425209</v>
      </c>
      <c r="AG526" s="31">
        <f t="shared" si="340"/>
        <v>92.110410468749379</v>
      </c>
      <c r="AH526" s="31">
        <f t="shared" si="318"/>
        <v>-179.20809334181271</v>
      </c>
      <c r="AI526" s="31">
        <f t="shared" si="319"/>
        <v>-89.999999937234946</v>
      </c>
      <c r="AJ526" s="31">
        <f t="shared" si="320"/>
        <v>107.14865004790144</v>
      </c>
      <c r="AK526" s="31">
        <f t="shared" si="321"/>
        <v>89.999748411879906</v>
      </c>
      <c r="AL526" s="32">
        <f t="shared" si="322"/>
        <v>-53.603653896701957</v>
      </c>
      <c r="AM526" s="31">
        <f t="shared" si="323"/>
        <v>-89.880342409527415</v>
      </c>
      <c r="AN526" s="31">
        <f t="shared" si="324"/>
        <v>-33.55268672186385</v>
      </c>
      <c r="AO526" s="31">
        <f t="shared" si="325"/>
        <v>-89.880593934882455</v>
      </c>
      <c r="AP526" s="30">
        <f t="shared" si="341"/>
        <v>23.609121289162623</v>
      </c>
      <c r="AQ526" s="30">
        <f t="shared" si="342"/>
        <v>-29.542425094393248</v>
      </c>
      <c r="AR526" s="31">
        <f t="shared" si="326"/>
        <v>-61.46424268645606</v>
      </c>
      <c r="AS526" s="33">
        <f t="shared" si="327"/>
        <v>-195.97077637913455</v>
      </c>
      <c r="AT526" s="31">
        <f t="shared" si="328"/>
        <v>1.1971950139062365E-3</v>
      </c>
      <c r="AU526" s="31">
        <f t="shared" si="329"/>
        <v>0.95126813617772066</v>
      </c>
      <c r="AV526" s="32">
        <f t="shared" si="330"/>
        <v>-1.3303998418673397E-6</v>
      </c>
      <c r="AW526" s="31">
        <f t="shared" si="331"/>
        <v>-3.171184849632154E-2</v>
      </c>
      <c r="AX526" s="34">
        <f t="shared" si="332"/>
        <v>1.1958646140643691E-3</v>
      </c>
      <c r="AY526" s="35">
        <f t="shared" si="333"/>
        <v>0.91955628768139908</v>
      </c>
      <c r="AZ526" s="10">
        <f t="shared" si="334"/>
        <v>-61.463046821841999</v>
      </c>
      <c r="BA526" s="10">
        <f t="shared" si="335"/>
        <v>-195.05122009145316</v>
      </c>
      <c r="BB526" s="10">
        <f t="shared" si="336"/>
        <v>-15.05122009145316</v>
      </c>
      <c r="BC526" s="37"/>
      <c r="BD526" s="46">
        <f t="shared" si="337"/>
        <v>-61</v>
      </c>
      <c r="BE526" s="46">
        <f t="shared" si="338"/>
        <v>-195</v>
      </c>
      <c r="BF526" s="46">
        <f t="shared" si="339"/>
        <v>-15</v>
      </c>
    </row>
    <row r="527" spans="22:58" x14ac:dyDescent="0.3">
      <c r="V527" s="29">
        <v>6.2300000000000697</v>
      </c>
      <c r="W527" s="38">
        <f t="shared" si="309"/>
        <v>16982436.524620201</v>
      </c>
      <c r="X527" s="30">
        <f t="shared" si="343"/>
        <v>3.5218251811136261</v>
      </c>
      <c r="Y527" s="31">
        <f t="shared" si="310"/>
        <v>-90.933876168224117</v>
      </c>
      <c r="Z527" s="31">
        <f t="shared" si="311"/>
        <v>-89.998372845378412</v>
      </c>
      <c r="AA527" s="31">
        <f t="shared" si="312"/>
        <v>54.34781666701894</v>
      </c>
      <c r="AB527" s="31">
        <f t="shared" si="313"/>
        <v>-89.890167197546816</v>
      </c>
      <c r="AC527" s="31">
        <f t="shared" si="314"/>
        <v>11.270732722065597</v>
      </c>
      <c r="AD527" s="31">
        <f t="shared" si="315"/>
        <v>74.145874758472743</v>
      </c>
      <c r="AE527" s="31">
        <f t="shared" si="316"/>
        <v>-21.793501598025955</v>
      </c>
      <c r="AF527" s="31">
        <f t="shared" si="317"/>
        <v>-105.74266528445249</v>
      </c>
      <c r="AG527" s="31">
        <f t="shared" si="340"/>
        <v>92.110410468749379</v>
      </c>
      <c r="AH527" s="31">
        <f t="shared" si="318"/>
        <v>-179.4080933418127</v>
      </c>
      <c r="AI527" s="31">
        <f t="shared" si="319"/>
        <v>-89.999999938663649</v>
      </c>
      <c r="AJ527" s="31">
        <f t="shared" si="320"/>
        <v>107.34865004789768</v>
      </c>
      <c r="AK527" s="31">
        <f t="shared" si="321"/>
        <v>89.999754138724697</v>
      </c>
      <c r="AL527" s="32">
        <f t="shared" si="322"/>
        <v>-53.803653044184998</v>
      </c>
      <c r="AM527" s="31">
        <f t="shared" si="323"/>
        <v>-89.883066141168953</v>
      </c>
      <c r="AN527" s="31">
        <f t="shared" si="324"/>
        <v>-33.752685869350643</v>
      </c>
      <c r="AO527" s="31">
        <f t="shared" si="325"/>
        <v>-89.883311941107905</v>
      </c>
      <c r="AP527" s="30">
        <f t="shared" si="341"/>
        <v>23.609121289162623</v>
      </c>
      <c r="AQ527" s="30">
        <f t="shared" si="342"/>
        <v>-29.542425094393248</v>
      </c>
      <c r="AR527" s="31">
        <f t="shared" si="326"/>
        <v>-61.47949127260722</v>
      </c>
      <c r="AS527" s="33">
        <f t="shared" si="327"/>
        <v>-195.6259772255604</v>
      </c>
      <c r="AT527" s="31">
        <f t="shared" si="328"/>
        <v>1.2536089341812448E-3</v>
      </c>
      <c r="AU527" s="31">
        <f t="shared" si="329"/>
        <v>0.97342180251623989</v>
      </c>
      <c r="AV527" s="32">
        <f t="shared" si="330"/>
        <v>-1.3930996453602699E-6</v>
      </c>
      <c r="AW527" s="31">
        <f t="shared" si="331"/>
        <v>-3.2450512182390347E-2</v>
      </c>
      <c r="AX527" s="34">
        <f t="shared" si="332"/>
        <v>1.2522158345358845E-3</v>
      </c>
      <c r="AY527" s="35">
        <f t="shared" si="333"/>
        <v>0.94097129033384952</v>
      </c>
      <c r="AZ527" s="10">
        <f t="shared" si="334"/>
        <v>-61.478239056772686</v>
      </c>
      <c r="BA527" s="10">
        <f t="shared" si="335"/>
        <v>-194.68500593522654</v>
      </c>
      <c r="BB527" s="10">
        <f t="shared" si="336"/>
        <v>-14.685005935226542</v>
      </c>
      <c r="BC527" s="37"/>
      <c r="BD527" s="46">
        <f t="shared" si="337"/>
        <v>-61</v>
      </c>
      <c r="BE527" s="46">
        <f t="shared" si="338"/>
        <v>-195</v>
      </c>
      <c r="BF527" s="46">
        <f t="shared" si="339"/>
        <v>-15</v>
      </c>
    </row>
    <row r="528" spans="22:58" x14ac:dyDescent="0.3">
      <c r="V528" s="29">
        <v>6.2400000000000704</v>
      </c>
      <c r="W528" s="36">
        <f t="shared" si="309"/>
        <v>17378008.287496608</v>
      </c>
      <c r="X528" s="30">
        <f t="shared" si="343"/>
        <v>3.5218251811136261</v>
      </c>
      <c r="Y528" s="31">
        <f t="shared" si="310"/>
        <v>-91.133876168066479</v>
      </c>
      <c r="Z528" s="31">
        <f t="shared" si="311"/>
        <v>-89.998409883939516</v>
      </c>
      <c r="AA528" s="31">
        <f t="shared" si="312"/>
        <v>54.547815948750582</v>
      </c>
      <c r="AB528" s="31">
        <f t="shared" si="313"/>
        <v>-89.892667291443701</v>
      </c>
      <c r="AC528" s="31">
        <f t="shared" si="314"/>
        <v>11.456120188525192</v>
      </c>
      <c r="AD528" s="31">
        <f t="shared" si="315"/>
        <v>74.489196792446009</v>
      </c>
      <c r="AE528" s="31">
        <f t="shared" si="316"/>
        <v>-21.608114849677079</v>
      </c>
      <c r="AF528" s="31">
        <f t="shared" si="317"/>
        <v>-105.40188038293719</v>
      </c>
      <c r="AG528" s="31">
        <f t="shared" si="340"/>
        <v>92.110410468749379</v>
      </c>
      <c r="AH528" s="31">
        <f t="shared" si="318"/>
        <v>-179.60809334181275</v>
      </c>
      <c r="AI528" s="31">
        <f t="shared" si="319"/>
        <v>-89.999999940059837</v>
      </c>
      <c r="AJ528" s="31">
        <f t="shared" si="320"/>
        <v>107.54865004789409</v>
      </c>
      <c r="AK528" s="31">
        <f t="shared" si="321"/>
        <v>89.999759735210588</v>
      </c>
      <c r="AL528" s="32">
        <f t="shared" si="322"/>
        <v>-54.003652230037488</v>
      </c>
      <c r="AM528" s="31">
        <f t="shared" si="323"/>
        <v>-89.885727873619658</v>
      </c>
      <c r="AN528" s="31">
        <f t="shared" si="324"/>
        <v>-33.952685055206771</v>
      </c>
      <c r="AO528" s="31">
        <f t="shared" si="325"/>
        <v>-89.885968078468906</v>
      </c>
      <c r="AP528" s="30">
        <f t="shared" si="341"/>
        <v>23.609121289162623</v>
      </c>
      <c r="AQ528" s="30">
        <f t="shared" si="342"/>
        <v>-29.542425094393248</v>
      </c>
      <c r="AR528" s="31">
        <f t="shared" si="326"/>
        <v>-61.494103710114473</v>
      </c>
      <c r="AS528" s="33">
        <f t="shared" si="327"/>
        <v>-195.2878484614061</v>
      </c>
      <c r="AT528" s="31">
        <f t="shared" si="328"/>
        <v>1.3126807751966708E-3</v>
      </c>
      <c r="AU528" s="31">
        <f t="shared" si="329"/>
        <v>0.99609119265093382</v>
      </c>
      <c r="AV528" s="32">
        <f t="shared" si="330"/>
        <v>-1.4587543969912489E-6</v>
      </c>
      <c r="AW528" s="31">
        <f t="shared" si="331"/>
        <v>-3.320638154482812E-2</v>
      </c>
      <c r="AX528" s="34">
        <f t="shared" si="332"/>
        <v>1.3112220207996796E-3</v>
      </c>
      <c r="AY528" s="35">
        <f t="shared" si="333"/>
        <v>0.96288481110610569</v>
      </c>
      <c r="AZ528" s="10">
        <f t="shared" si="334"/>
        <v>-61.49279248809367</v>
      </c>
      <c r="BA528" s="10">
        <f t="shared" si="335"/>
        <v>-194.32496365029999</v>
      </c>
      <c r="BB528" s="10">
        <f t="shared" si="336"/>
        <v>-14.324963650299992</v>
      </c>
      <c r="BC528" s="48"/>
      <c r="BD528" s="46">
        <f t="shared" si="337"/>
        <v>-61</v>
      </c>
      <c r="BE528" s="46">
        <f t="shared" si="338"/>
        <v>-194</v>
      </c>
      <c r="BF528" s="46">
        <f t="shared" si="339"/>
        <v>-14</v>
      </c>
    </row>
    <row r="529" spans="22:58" x14ac:dyDescent="0.3">
      <c r="V529" s="29">
        <v>6.2500000000000702</v>
      </c>
      <c r="W529" s="38">
        <f t="shared" si="309"/>
        <v>17782794.100392114</v>
      </c>
      <c r="X529" s="30">
        <f t="shared" si="343"/>
        <v>3.5218251811136261</v>
      </c>
      <c r="Y529" s="31">
        <f t="shared" si="310"/>
        <v>-91.333876167915918</v>
      </c>
      <c r="Z529" s="31">
        <f t="shared" si="311"/>
        <v>-89.99844607940004</v>
      </c>
      <c r="AA529" s="31">
        <f t="shared" si="312"/>
        <v>54.747815262809489</v>
      </c>
      <c r="AB529" s="31">
        <f t="shared" si="313"/>
        <v>-89.895110476650558</v>
      </c>
      <c r="AC529" s="31">
        <f t="shared" si="314"/>
        <v>11.642119280266257</v>
      </c>
      <c r="AD529" s="31">
        <f t="shared" si="315"/>
        <v>74.825810849571795</v>
      </c>
      <c r="AE529" s="31">
        <f t="shared" si="316"/>
        <v>-21.422116443726544</v>
      </c>
      <c r="AF529" s="31">
        <f t="shared" si="317"/>
        <v>-105.06774570647882</v>
      </c>
      <c r="AG529" s="31">
        <f t="shared" si="340"/>
        <v>92.110410468749379</v>
      </c>
      <c r="AH529" s="31">
        <f t="shared" si="318"/>
        <v>-179.80809334181271</v>
      </c>
      <c r="AI529" s="31">
        <f t="shared" si="319"/>
        <v>-89.999999941424235</v>
      </c>
      <c r="AJ529" s="31">
        <f t="shared" si="320"/>
        <v>107.74865004789064</v>
      </c>
      <c r="AK529" s="31">
        <f t="shared" si="321"/>
        <v>89.999765204304907</v>
      </c>
      <c r="AL529" s="32">
        <f t="shared" si="322"/>
        <v>-54.203651452532483</v>
      </c>
      <c r="AM529" s="31">
        <f t="shared" si="323"/>
        <v>-89.888329018119322</v>
      </c>
      <c r="AN529" s="31">
        <f t="shared" si="324"/>
        <v>-34.152684277705177</v>
      </c>
      <c r="AO529" s="31">
        <f t="shared" si="325"/>
        <v>-89.88856375523865</v>
      </c>
      <c r="AP529" s="30">
        <f t="shared" si="341"/>
        <v>23.609121289162623</v>
      </c>
      <c r="AQ529" s="30">
        <f t="shared" si="342"/>
        <v>-29.542425094393248</v>
      </c>
      <c r="AR529" s="31">
        <f t="shared" si="326"/>
        <v>-61.508104526662351</v>
      </c>
      <c r="AS529" s="33">
        <f t="shared" si="327"/>
        <v>-194.95630946171747</v>
      </c>
      <c r="AT529" s="31">
        <f t="shared" si="328"/>
        <v>1.3745357251453713E-3</v>
      </c>
      <c r="AU529" s="31">
        <f t="shared" si="329"/>
        <v>1.0192882977862996</v>
      </c>
      <c r="AV529" s="32">
        <f t="shared" si="330"/>
        <v>-1.5275033611671836E-6</v>
      </c>
      <c r="AW529" s="31">
        <f t="shared" si="331"/>
        <v>-3.397985735452274E-2</v>
      </c>
      <c r="AX529" s="34">
        <f t="shared" si="332"/>
        <v>1.3730082217842041E-3</v>
      </c>
      <c r="AY529" s="35">
        <f t="shared" si="333"/>
        <v>0.9853084404317769</v>
      </c>
      <c r="AZ529" s="10">
        <f t="shared" si="334"/>
        <v>-61.506731518440567</v>
      </c>
      <c r="BA529" s="10">
        <f t="shared" si="335"/>
        <v>-193.9710010212857</v>
      </c>
      <c r="BB529" s="10">
        <f t="shared" si="336"/>
        <v>-13.971001021285701</v>
      </c>
      <c r="BC529" s="37"/>
      <c r="BD529" s="46">
        <f t="shared" si="337"/>
        <v>-62</v>
      </c>
      <c r="BE529" s="46">
        <f t="shared" si="338"/>
        <v>-194</v>
      </c>
      <c r="BF529" s="46">
        <f t="shared" si="339"/>
        <v>-14</v>
      </c>
    </row>
    <row r="530" spans="22:58" x14ac:dyDescent="0.3">
      <c r="V530" s="29">
        <v>6.26000000000007</v>
      </c>
      <c r="W530" s="38">
        <f t="shared" si="309"/>
        <v>18197008.586102787</v>
      </c>
      <c r="X530" s="30">
        <f t="shared" si="343"/>
        <v>3.5218251811136261</v>
      </c>
      <c r="Y530" s="31">
        <f t="shared" si="310"/>
        <v>-91.533876167772149</v>
      </c>
      <c r="Z530" s="31">
        <f t="shared" si="311"/>
        <v>-89.998481450951289</v>
      </c>
      <c r="AA530" s="31">
        <f t="shared" si="312"/>
        <v>54.947814607740746</v>
      </c>
      <c r="AB530" s="31">
        <f t="shared" si="313"/>
        <v>-89.897498048540982</v>
      </c>
      <c r="AC530" s="31">
        <f t="shared" si="314"/>
        <v>11.828706249451956</v>
      </c>
      <c r="AD530" s="31">
        <f t="shared" si="315"/>
        <v>75.155802421429399</v>
      </c>
      <c r="AE530" s="31">
        <f t="shared" si="316"/>
        <v>-21.235530129465822</v>
      </c>
      <c r="AF530" s="31">
        <f t="shared" si="317"/>
        <v>-104.74017707806289</v>
      </c>
      <c r="AG530" s="31">
        <f t="shared" si="340"/>
        <v>92.110410468749379</v>
      </c>
      <c r="AH530" s="31">
        <f t="shared" si="318"/>
        <v>-180.0080933418127</v>
      </c>
      <c r="AI530" s="31">
        <f t="shared" si="319"/>
        <v>-89.999999942757583</v>
      </c>
      <c r="AJ530" s="31">
        <f t="shared" si="320"/>
        <v>107.94865004788734</v>
      </c>
      <c r="AK530" s="31">
        <f t="shared" si="321"/>
        <v>89.999770548907421</v>
      </c>
      <c r="AL530" s="32">
        <f t="shared" si="322"/>
        <v>-54.403650710020841</v>
      </c>
      <c r="AM530" s="31">
        <f t="shared" si="323"/>
        <v>-89.890870953786262</v>
      </c>
      <c r="AN530" s="31">
        <f t="shared" si="324"/>
        <v>-34.352683535196817</v>
      </c>
      <c r="AO530" s="31">
        <f t="shared" si="325"/>
        <v>-89.891100347636424</v>
      </c>
      <c r="AP530" s="30">
        <f t="shared" si="341"/>
        <v>23.609121289162623</v>
      </c>
      <c r="AQ530" s="30">
        <f t="shared" si="342"/>
        <v>-29.542425094393248</v>
      </c>
      <c r="AR530" s="31">
        <f t="shared" si="326"/>
        <v>-61.521517469893269</v>
      </c>
      <c r="AS530" s="33">
        <f t="shared" si="327"/>
        <v>-194.6312774256993</v>
      </c>
      <c r="AT530" s="31">
        <f t="shared" si="328"/>
        <v>1.4393048648537964E-3</v>
      </c>
      <c r="AU530" s="31">
        <f t="shared" si="329"/>
        <v>1.0430253868980028</v>
      </c>
      <c r="AV530" s="32">
        <f t="shared" si="330"/>
        <v>-1.5994923655165461E-6</v>
      </c>
      <c r="AW530" s="31">
        <f t="shared" si="331"/>
        <v>-3.4771349717458523E-2</v>
      </c>
      <c r="AX530" s="34">
        <f t="shared" si="332"/>
        <v>1.4377053724882799E-3</v>
      </c>
      <c r="AY530" s="35">
        <f t="shared" si="333"/>
        <v>1.0082540371805444</v>
      </c>
      <c r="AZ530" s="10">
        <f t="shared" si="334"/>
        <v>-61.52007976452078</v>
      </c>
      <c r="BA530" s="10">
        <f t="shared" si="335"/>
        <v>-193.62302338851876</v>
      </c>
      <c r="BB530" s="10">
        <f t="shared" si="336"/>
        <v>-13.62302338851876</v>
      </c>
      <c r="BC530" s="37"/>
      <c r="BD530" s="46">
        <f t="shared" si="337"/>
        <v>-62</v>
      </c>
      <c r="BE530" s="46">
        <f t="shared" si="338"/>
        <v>-194</v>
      </c>
      <c r="BF530" s="46">
        <f t="shared" si="339"/>
        <v>-14</v>
      </c>
    </row>
    <row r="531" spans="22:58" x14ac:dyDescent="0.3">
      <c r="V531" s="29">
        <v>6.2700000000000697</v>
      </c>
      <c r="W531" s="36">
        <f t="shared" si="309"/>
        <v>18620871.366631694</v>
      </c>
      <c r="X531" s="30">
        <f t="shared" si="343"/>
        <v>3.5218251811136261</v>
      </c>
      <c r="Y531" s="31">
        <f t="shared" si="310"/>
        <v>-91.733876167634833</v>
      </c>
      <c r="Z531" s="31">
        <f t="shared" si="311"/>
        <v>-89.99851601734774</v>
      </c>
      <c r="AA531" s="31">
        <f t="shared" si="312"/>
        <v>55.147813982154858</v>
      </c>
      <c r="AB531" s="31">
        <f t="shared" si="313"/>
        <v>-89.899831273003983</v>
      </c>
      <c r="AC531" s="31">
        <f t="shared" si="314"/>
        <v>12.015858117308458</v>
      </c>
      <c r="AD531" s="31">
        <f t="shared" si="315"/>
        <v>75.47925886856423</v>
      </c>
      <c r="AE531" s="31">
        <f t="shared" si="316"/>
        <v>-21.04837888705789</v>
      </c>
      <c r="AF531" s="31">
        <f t="shared" si="317"/>
        <v>-104.41908842178749</v>
      </c>
      <c r="AG531" s="31">
        <f t="shared" si="340"/>
        <v>92.110410468749379</v>
      </c>
      <c r="AH531" s="31">
        <f t="shared" si="318"/>
        <v>-180.20809334181274</v>
      </c>
      <c r="AI531" s="31">
        <f t="shared" si="319"/>
        <v>-89.999999944060576</v>
      </c>
      <c r="AJ531" s="31">
        <f t="shared" si="320"/>
        <v>108.14865004788422</v>
      </c>
      <c r="AK531" s="31">
        <f t="shared" si="321"/>
        <v>89.999775771851944</v>
      </c>
      <c r="AL531" s="32">
        <f t="shared" si="322"/>
        <v>-54.603650000927615</v>
      </c>
      <c r="AM531" s="31">
        <f t="shared" si="323"/>
        <v>-89.893355028348381</v>
      </c>
      <c r="AN531" s="31">
        <f t="shared" si="324"/>
        <v>-34.552682826106761</v>
      </c>
      <c r="AO531" s="31">
        <f t="shared" si="325"/>
        <v>-89.893579200557014</v>
      </c>
      <c r="AP531" s="30">
        <f t="shared" si="341"/>
        <v>23.609121289162623</v>
      </c>
      <c r="AQ531" s="30">
        <f t="shared" si="342"/>
        <v>-29.542425094393248</v>
      </c>
      <c r="AR531" s="31">
        <f t="shared" si="326"/>
        <v>-61.534365518395276</v>
      </c>
      <c r="AS531" s="33">
        <f t="shared" si="327"/>
        <v>-194.31266762234452</v>
      </c>
      <c r="AT531" s="31">
        <f t="shared" si="328"/>
        <v>1.5071254447908767E-3</v>
      </c>
      <c r="AU531" s="31">
        <f t="shared" si="329"/>
        <v>1.0673150130929823</v>
      </c>
      <c r="AV531" s="32">
        <f t="shared" si="330"/>
        <v>-1.6748741027247211E-6</v>
      </c>
      <c r="AW531" s="31">
        <f t="shared" si="331"/>
        <v>-3.5581278292153858E-2</v>
      </c>
      <c r="AX531" s="34">
        <f t="shared" si="332"/>
        <v>1.5054505706881519E-3</v>
      </c>
      <c r="AY531" s="35">
        <f t="shared" si="333"/>
        <v>1.0317337348008284</v>
      </c>
      <c r="AZ531" s="10">
        <f t="shared" si="334"/>
        <v>-61.532860067824586</v>
      </c>
      <c r="BA531" s="10">
        <f t="shared" si="335"/>
        <v>-193.28093388754368</v>
      </c>
      <c r="BB531" s="10">
        <f t="shared" si="336"/>
        <v>-13.280933887543682</v>
      </c>
      <c r="BC531" s="48"/>
      <c r="BD531" s="46">
        <f t="shared" si="337"/>
        <v>-62</v>
      </c>
      <c r="BE531" s="46">
        <f t="shared" si="338"/>
        <v>-193</v>
      </c>
      <c r="BF531" s="46">
        <f t="shared" si="339"/>
        <v>-13</v>
      </c>
    </row>
    <row r="532" spans="22:58" x14ac:dyDescent="0.3">
      <c r="V532" s="29">
        <v>6.2800000000000704</v>
      </c>
      <c r="W532" s="38">
        <f t="shared" si="309"/>
        <v>19054607.179635592</v>
      </c>
      <c r="X532" s="30">
        <f t="shared" si="343"/>
        <v>3.5218251811136261</v>
      </c>
      <c r="Y532" s="31">
        <f t="shared" si="310"/>
        <v>-91.933876167503726</v>
      </c>
      <c r="Z532" s="31">
        <f t="shared" si="311"/>
        <v>-89.998549796916947</v>
      </c>
      <c r="AA532" s="31">
        <f t="shared" si="312"/>
        <v>55.347813384724908</v>
      </c>
      <c r="AB532" s="31">
        <f t="shared" si="313"/>
        <v>-89.902111387115099</v>
      </c>
      <c r="AC532" s="31">
        <f t="shared" si="314"/>
        <v>12.203552662008658</v>
      </c>
      <c r="AD532" s="31">
        <f t="shared" si="315"/>
        <v>75.796269188367432</v>
      </c>
      <c r="AE532" s="31">
        <f t="shared" si="316"/>
        <v>-20.860684939656533</v>
      </c>
      <c r="AF532" s="31">
        <f t="shared" si="317"/>
        <v>-104.10439199566463</v>
      </c>
      <c r="AG532" s="31">
        <f t="shared" si="340"/>
        <v>92.110410468749379</v>
      </c>
      <c r="AH532" s="31">
        <f t="shared" si="318"/>
        <v>-180.40809334181273</v>
      </c>
      <c r="AI532" s="31">
        <f t="shared" si="319"/>
        <v>-89.999999945333926</v>
      </c>
      <c r="AJ532" s="31">
        <f t="shared" si="320"/>
        <v>108.34865004788125</v>
      </c>
      <c r="AK532" s="31">
        <f t="shared" si="321"/>
        <v>89.999780875907732</v>
      </c>
      <c r="AL532" s="32">
        <f t="shared" si="322"/>
        <v>-54.803649323748751</v>
      </c>
      <c r="AM532" s="31">
        <f t="shared" si="323"/>
        <v>-89.895782558857505</v>
      </c>
      <c r="AN532" s="31">
        <f t="shared" si="324"/>
        <v>-34.752682148930852</v>
      </c>
      <c r="AO532" s="31">
        <f t="shared" si="325"/>
        <v>-89.896001628283699</v>
      </c>
      <c r="AP532" s="30">
        <f t="shared" si="341"/>
        <v>23.609121289162623</v>
      </c>
      <c r="AQ532" s="30">
        <f t="shared" si="342"/>
        <v>-29.542425094393248</v>
      </c>
      <c r="AR532" s="31">
        <f t="shared" si="326"/>
        <v>-61.546670893818003</v>
      </c>
      <c r="AS532" s="33">
        <f t="shared" si="327"/>
        <v>-194.00039362394833</v>
      </c>
      <c r="AT532" s="31">
        <f t="shared" si="328"/>
        <v>1.5781411750540532E-3</v>
      </c>
      <c r="AU532" s="31">
        <f t="shared" si="329"/>
        <v>1.0921700201098747</v>
      </c>
      <c r="AV532" s="32">
        <f t="shared" si="330"/>
        <v>-1.7538084719068644E-6</v>
      </c>
      <c r="AW532" s="31">
        <f t="shared" si="331"/>
        <v>-3.6410072512164285E-2</v>
      </c>
      <c r="AX532" s="34">
        <f t="shared" si="332"/>
        <v>1.5763873665821464E-3</v>
      </c>
      <c r="AY532" s="35">
        <f t="shared" si="333"/>
        <v>1.0557599475977104</v>
      </c>
      <c r="AZ532" s="10">
        <f t="shared" si="334"/>
        <v>-61.54509450645142</v>
      </c>
      <c r="BA532" s="10">
        <f t="shared" si="335"/>
        <v>-192.94463367635061</v>
      </c>
      <c r="BB532" s="10">
        <f t="shared" si="336"/>
        <v>-12.944633676350605</v>
      </c>
      <c r="BC532" s="37"/>
      <c r="BD532" s="46">
        <f t="shared" si="337"/>
        <v>-62</v>
      </c>
      <c r="BE532" s="46">
        <f t="shared" si="338"/>
        <v>-193</v>
      </c>
      <c r="BF532" s="46">
        <f t="shared" si="339"/>
        <v>-13</v>
      </c>
    </row>
    <row r="533" spans="22:58" x14ac:dyDescent="0.3">
      <c r="V533" s="29">
        <v>6.2900000000000702</v>
      </c>
      <c r="W533" s="38">
        <f t="shared" si="309"/>
        <v>19498445.997583646</v>
      </c>
      <c r="X533" s="30">
        <f t="shared" si="343"/>
        <v>3.5218251811136261</v>
      </c>
      <c r="Y533" s="31">
        <f t="shared" si="310"/>
        <v>-92.133876167378503</v>
      </c>
      <c r="Z533" s="31">
        <f t="shared" si="311"/>
        <v>-89.998582807569278</v>
      </c>
      <c r="AA533" s="31">
        <f t="shared" si="312"/>
        <v>55.547812814183644</v>
      </c>
      <c r="AB533" s="31">
        <f t="shared" si="313"/>
        <v>-89.90433959979211</v>
      </c>
      <c r="AC533" s="31">
        <f t="shared" si="314"/>
        <v>12.391768405566745</v>
      </c>
      <c r="AD533" s="31">
        <f t="shared" si="315"/>
        <v>76.106923794880117</v>
      </c>
      <c r="AE533" s="31">
        <f t="shared" si="316"/>
        <v>-20.672469766514489</v>
      </c>
      <c r="AF533" s="31">
        <f t="shared" si="317"/>
        <v>-103.79599861248127</v>
      </c>
      <c r="AG533" s="31">
        <f t="shared" si="340"/>
        <v>92.110410468749379</v>
      </c>
      <c r="AH533" s="31">
        <f t="shared" si="318"/>
        <v>-180.60809334181272</v>
      </c>
      <c r="AI533" s="31">
        <f t="shared" si="319"/>
        <v>-89.999999946578271</v>
      </c>
      <c r="AJ533" s="31">
        <f t="shared" si="320"/>
        <v>108.54865004787838</v>
      </c>
      <c r="AK533" s="31">
        <f t="shared" si="321"/>
        <v>89.999785863781028</v>
      </c>
      <c r="AL533" s="32">
        <f t="shared" si="322"/>
        <v>-55.003648677047835</v>
      </c>
      <c r="AM533" s="31">
        <f t="shared" si="323"/>
        <v>-89.89815483238759</v>
      </c>
      <c r="AN533" s="31">
        <f t="shared" si="324"/>
        <v>-34.952681502232792</v>
      </c>
      <c r="AO533" s="31">
        <f t="shared" si="325"/>
        <v>-89.898368915184832</v>
      </c>
      <c r="AP533" s="30">
        <f t="shared" si="341"/>
        <v>23.609121289162623</v>
      </c>
      <c r="AQ533" s="30">
        <f t="shared" si="342"/>
        <v>-29.542425094393248</v>
      </c>
      <c r="AR533" s="31">
        <f t="shared" si="326"/>
        <v>-61.55845507397791</v>
      </c>
      <c r="AS533" s="33">
        <f t="shared" si="327"/>
        <v>-193.69436752766609</v>
      </c>
      <c r="AT533" s="31">
        <f t="shared" si="328"/>
        <v>1.6525025289663609E-3</v>
      </c>
      <c r="AU533" s="31">
        <f t="shared" si="329"/>
        <v>1.1176035489624296</v>
      </c>
      <c r="AV533" s="32">
        <f t="shared" si="330"/>
        <v>-1.8364628997299723E-6</v>
      </c>
      <c r="AW533" s="31">
        <f t="shared" si="331"/>
        <v>-3.7258171813767386E-2</v>
      </c>
      <c r="AX533" s="34">
        <f t="shared" si="332"/>
        <v>1.650666066066631E-3</v>
      </c>
      <c r="AY533" s="35">
        <f t="shared" si="333"/>
        <v>1.0803453771486622</v>
      </c>
      <c r="AZ533" s="10">
        <f t="shared" si="334"/>
        <v>-61.556804407911841</v>
      </c>
      <c r="BA533" s="10">
        <f t="shared" si="335"/>
        <v>-192.61402215051743</v>
      </c>
      <c r="BB533" s="10">
        <f t="shared" si="336"/>
        <v>-12.614022150517428</v>
      </c>
      <c r="BC533" s="37"/>
      <c r="BD533" s="46">
        <f t="shared" si="337"/>
        <v>-62</v>
      </c>
      <c r="BE533" s="46">
        <f t="shared" si="338"/>
        <v>-193</v>
      </c>
      <c r="BF533" s="46">
        <f t="shared" si="339"/>
        <v>-13</v>
      </c>
    </row>
    <row r="534" spans="22:58" x14ac:dyDescent="0.3">
      <c r="V534" s="29">
        <v>6.30000000000007</v>
      </c>
      <c r="W534" s="36">
        <f t="shared" si="309"/>
        <v>19952623.149692025</v>
      </c>
      <c r="X534" s="30">
        <f t="shared" si="343"/>
        <v>3.5218251811136261</v>
      </c>
      <c r="Y534" s="31">
        <f t="shared" si="310"/>
        <v>-92.333876167258907</v>
      </c>
      <c r="Z534" s="31">
        <f t="shared" si="311"/>
        <v>-89.998615066807432</v>
      </c>
      <c r="AA534" s="31">
        <f t="shared" si="312"/>
        <v>55.747812269320875</v>
      </c>
      <c r="AB534" s="31">
        <f t="shared" si="313"/>
        <v>-89.906517092435891</v>
      </c>
      <c r="AC534" s="31">
        <f t="shared" si="314"/>
        <v>12.58048459987441</v>
      </c>
      <c r="AD534" s="31">
        <f t="shared" si="315"/>
        <v>76.41131431032197</v>
      </c>
      <c r="AE534" s="31">
        <f t="shared" si="316"/>
        <v>-20.483754116949996</v>
      </c>
      <c r="AF534" s="31">
        <f t="shared" si="317"/>
        <v>-103.49381784892135</v>
      </c>
      <c r="AG534" s="31">
        <f t="shared" si="340"/>
        <v>92.110410468749379</v>
      </c>
      <c r="AH534" s="31">
        <f t="shared" si="318"/>
        <v>-180.80809334181271</v>
      </c>
      <c r="AI534" s="31">
        <f t="shared" si="319"/>
        <v>-89.999999947794294</v>
      </c>
      <c r="AJ534" s="31">
        <f t="shared" si="320"/>
        <v>108.74865004787563</v>
      </c>
      <c r="AK534" s="31">
        <f t="shared" si="321"/>
        <v>89.999790738116474</v>
      </c>
      <c r="AL534" s="32">
        <f t="shared" si="322"/>
        <v>-55.203648059453165</v>
      </c>
      <c r="AM534" s="31">
        <f t="shared" si="323"/>
        <v>-89.900473106716873</v>
      </c>
      <c r="AN534" s="31">
        <f t="shared" si="324"/>
        <v>-35.152680884640866</v>
      </c>
      <c r="AO534" s="31">
        <f t="shared" si="325"/>
        <v>-89.900682316394693</v>
      </c>
      <c r="AP534" s="30">
        <f t="shared" si="341"/>
        <v>23.609121289162623</v>
      </c>
      <c r="AQ534" s="30">
        <f t="shared" si="342"/>
        <v>-29.542425094393248</v>
      </c>
      <c r="AR534" s="31">
        <f t="shared" si="326"/>
        <v>-61.569738806821491</v>
      </c>
      <c r="AS534" s="33">
        <f t="shared" si="327"/>
        <v>-193.39450016531606</v>
      </c>
      <c r="AT534" s="31">
        <f t="shared" si="328"/>
        <v>1.7303670608793138E-3</v>
      </c>
      <c r="AU534" s="31">
        <f t="shared" si="329"/>
        <v>1.1436290447286688</v>
      </c>
      <c r="AV534" s="32">
        <f t="shared" si="330"/>
        <v>-1.923012712644407E-6</v>
      </c>
      <c r="AW534" s="31">
        <f t="shared" si="331"/>
        <v>-3.8126025868951363E-2</v>
      </c>
      <c r="AX534" s="34">
        <f t="shared" si="332"/>
        <v>1.7284440481666694E-3</v>
      </c>
      <c r="AY534" s="35">
        <f t="shared" si="333"/>
        <v>1.1055030188597175</v>
      </c>
      <c r="AZ534" s="10">
        <f t="shared" si="334"/>
        <v>-61.568010362773322</v>
      </c>
      <c r="BA534" s="10">
        <f t="shared" si="335"/>
        <v>-192.28899714645635</v>
      </c>
      <c r="BB534" s="10">
        <f t="shared" si="336"/>
        <v>-12.288997146456353</v>
      </c>
      <c r="BC534" s="48"/>
      <c r="BD534" s="46">
        <f t="shared" si="337"/>
        <v>-62</v>
      </c>
      <c r="BE534" s="46">
        <f t="shared" si="338"/>
        <v>-192</v>
      </c>
      <c r="BF534" s="46">
        <f t="shared" si="339"/>
        <v>-12</v>
      </c>
    </row>
    <row r="535" spans="22:58" x14ac:dyDescent="0.3">
      <c r="V535" s="29">
        <v>6.3100000000000698</v>
      </c>
      <c r="W535" s="38">
        <f t="shared" si="309"/>
        <v>20417379.446698599</v>
      </c>
      <c r="X535" s="30">
        <f t="shared" si="343"/>
        <v>3.5218251811136261</v>
      </c>
      <c r="Y535" s="31">
        <f t="shared" si="310"/>
        <v>-92.533876167144697</v>
      </c>
      <c r="Z535" s="31">
        <f t="shared" si="311"/>
        <v>-89.998646591735678</v>
      </c>
      <c r="AA535" s="31">
        <f t="shared" si="312"/>
        <v>55.947811748980925</v>
      </c>
      <c r="AB535" s="31">
        <f t="shared" si="313"/>
        <v>-89.908645019556673</v>
      </c>
      <c r="AC535" s="31">
        <f t="shared" si="314"/>
        <v>12.769681212000656</v>
      </c>
      <c r="AD535" s="31">
        <f t="shared" si="315"/>
        <v>76.709533368104502</v>
      </c>
      <c r="AE535" s="31">
        <f t="shared" si="316"/>
        <v>-20.29455802504949</v>
      </c>
      <c r="AF535" s="31">
        <f t="shared" si="317"/>
        <v>-103.19775824318785</v>
      </c>
      <c r="AG535" s="31">
        <f t="shared" si="340"/>
        <v>92.110410468749379</v>
      </c>
      <c r="AH535" s="31">
        <f t="shared" si="318"/>
        <v>-181.0080933418127</v>
      </c>
      <c r="AI535" s="31">
        <f t="shared" si="319"/>
        <v>-89.999999948982648</v>
      </c>
      <c r="AJ535" s="31">
        <f t="shared" si="320"/>
        <v>108.94865004787303</v>
      </c>
      <c r="AK535" s="31">
        <f t="shared" si="321"/>
        <v>89.999795501498497</v>
      </c>
      <c r="AL535" s="32">
        <f t="shared" si="322"/>
        <v>-55.403647469654757</v>
      </c>
      <c r="AM535" s="31">
        <f t="shared" si="323"/>
        <v>-89.902738610994732</v>
      </c>
      <c r="AN535" s="31">
        <f t="shared" si="324"/>
        <v>-35.352680294845044</v>
      </c>
      <c r="AO535" s="31">
        <f t="shared" si="325"/>
        <v>-89.902943058478883</v>
      </c>
      <c r="AP535" s="30">
        <f t="shared" si="341"/>
        <v>23.609121289162623</v>
      </c>
      <c r="AQ535" s="30">
        <f t="shared" si="342"/>
        <v>-29.542425094393248</v>
      </c>
      <c r="AR535" s="31">
        <f t="shared" si="326"/>
        <v>-61.580542125125163</v>
      </c>
      <c r="AS535" s="33">
        <f t="shared" si="327"/>
        <v>-193.10070130166673</v>
      </c>
      <c r="AT535" s="31">
        <f t="shared" si="328"/>
        <v>1.8118997388836416E-3</v>
      </c>
      <c r="AU535" s="31">
        <f t="shared" si="329"/>
        <v>1.1702602634885317</v>
      </c>
      <c r="AV535" s="32">
        <f t="shared" si="330"/>
        <v>-2.0136414869359973E-6</v>
      </c>
      <c r="AW535" s="31">
        <f t="shared" si="331"/>
        <v>-3.901409482383001E-2</v>
      </c>
      <c r="AX535" s="34">
        <f t="shared" si="332"/>
        <v>1.8098860973967056E-3</v>
      </c>
      <c r="AY535" s="35">
        <f t="shared" si="333"/>
        <v>1.1312461686647017</v>
      </c>
      <c r="AZ535" s="10">
        <f t="shared" si="334"/>
        <v>-61.578732239027765</v>
      </c>
      <c r="BA535" s="10">
        <f t="shared" si="335"/>
        <v>-191.96945513300204</v>
      </c>
      <c r="BB535" s="10">
        <f t="shared" si="336"/>
        <v>-11.969455133002043</v>
      </c>
      <c r="BC535" s="37"/>
      <c r="BD535" s="46">
        <f t="shared" si="337"/>
        <v>-62</v>
      </c>
      <c r="BE535" s="46">
        <f t="shared" si="338"/>
        <v>-192</v>
      </c>
      <c r="BF535" s="46">
        <f t="shared" si="339"/>
        <v>-12</v>
      </c>
    </row>
    <row r="536" spans="22:58" x14ac:dyDescent="0.3">
      <c r="V536" s="29">
        <v>6.3200000000000696</v>
      </c>
      <c r="W536" s="38">
        <f t="shared" si="309"/>
        <v>20892961.308543772</v>
      </c>
      <c r="X536" s="30">
        <f t="shared" si="343"/>
        <v>3.5218251811136261</v>
      </c>
      <c r="Y536" s="31">
        <f t="shared" si="310"/>
        <v>-92.733876167035618</v>
      </c>
      <c r="Z536" s="31">
        <f t="shared" si="311"/>
        <v>-89.998677399068939</v>
      </c>
      <c r="AA536" s="31">
        <f t="shared" si="312"/>
        <v>56.147811252060073</v>
      </c>
      <c r="AB536" s="31">
        <f t="shared" si="313"/>
        <v>-89.910724509386114</v>
      </c>
      <c r="AC536" s="31">
        <f t="shared" si="314"/>
        <v>12.959338908869057</v>
      </c>
      <c r="AD536" s="31">
        <f t="shared" si="315"/>
        <v>77.001674427057381</v>
      </c>
      <c r="AE536" s="31">
        <f t="shared" si="316"/>
        <v>-20.10490082499286</v>
      </c>
      <c r="AF536" s="31">
        <f t="shared" si="317"/>
        <v>-102.90772748139766</v>
      </c>
      <c r="AG536" s="31">
        <f t="shared" si="340"/>
        <v>92.110410468749379</v>
      </c>
      <c r="AH536" s="31">
        <f t="shared" si="318"/>
        <v>-181.20809334181271</v>
      </c>
      <c r="AI536" s="31">
        <f t="shared" si="319"/>
        <v>-89.999999950143945</v>
      </c>
      <c r="AJ536" s="31">
        <f t="shared" si="320"/>
        <v>109.14865004787053</v>
      </c>
      <c r="AK536" s="31">
        <f t="shared" si="321"/>
        <v>89.999800156452693</v>
      </c>
      <c r="AL536" s="32">
        <f t="shared" si="322"/>
        <v>-55.603646906401572</v>
      </c>
      <c r="AM536" s="31">
        <f t="shared" si="323"/>
        <v>-89.904952546393176</v>
      </c>
      <c r="AN536" s="31">
        <f t="shared" si="324"/>
        <v>-35.552679731594374</v>
      </c>
      <c r="AO536" s="31">
        <f t="shared" si="325"/>
        <v>-89.905152340084427</v>
      </c>
      <c r="AP536" s="30">
        <f t="shared" si="341"/>
        <v>23.609121289162623</v>
      </c>
      <c r="AQ536" s="30">
        <f t="shared" si="342"/>
        <v>-29.542425094393248</v>
      </c>
      <c r="AR536" s="31">
        <f t="shared" si="326"/>
        <v>-61.590884361817857</v>
      </c>
      <c r="AS536" s="33">
        <f t="shared" si="327"/>
        <v>-192.81287982148208</v>
      </c>
      <c r="AT536" s="31">
        <f t="shared" si="328"/>
        <v>1.8972732930848581E-3</v>
      </c>
      <c r="AU536" s="31">
        <f t="shared" si="329"/>
        <v>1.1975112794127667</v>
      </c>
      <c r="AV536" s="32">
        <f t="shared" si="330"/>
        <v>-2.1085414643525278E-6</v>
      </c>
      <c r="AW536" s="31">
        <f t="shared" si="331"/>
        <v>-3.9922849542610314E-2</v>
      </c>
      <c r="AX536" s="34">
        <f t="shared" si="332"/>
        <v>1.8951647516205056E-3</v>
      </c>
      <c r="AY536" s="35">
        <f t="shared" si="333"/>
        <v>1.1575884298701564</v>
      </c>
      <c r="AZ536" s="10">
        <f t="shared" si="334"/>
        <v>-61.588989197066233</v>
      </c>
      <c r="BA536" s="10">
        <f t="shared" si="335"/>
        <v>-191.65529139161194</v>
      </c>
      <c r="BB536" s="10">
        <f t="shared" si="336"/>
        <v>-11.655291391611939</v>
      </c>
      <c r="BC536" s="37"/>
      <c r="BD536" s="46">
        <f t="shared" si="337"/>
        <v>-62</v>
      </c>
      <c r="BE536" s="46">
        <f t="shared" si="338"/>
        <v>-192</v>
      </c>
      <c r="BF536" s="46">
        <f t="shared" si="339"/>
        <v>-12</v>
      </c>
    </row>
    <row r="537" spans="22:58" x14ac:dyDescent="0.3">
      <c r="V537" s="29">
        <v>6.3300000000000702</v>
      </c>
      <c r="W537" s="36">
        <f t="shared" si="309"/>
        <v>21379620.895025812</v>
      </c>
      <c r="X537" s="30">
        <f t="shared" si="343"/>
        <v>3.5218251811136261</v>
      </c>
      <c r="Y537" s="31">
        <f t="shared" si="310"/>
        <v>-92.933876166931498</v>
      </c>
      <c r="Z537" s="31">
        <f t="shared" si="311"/>
        <v>-89.998707505141695</v>
      </c>
      <c r="AA537" s="31">
        <f t="shared" si="312"/>
        <v>56.347810777504307</v>
      </c>
      <c r="AB537" s="31">
        <f t="shared" si="313"/>
        <v>-89.91275666447531</v>
      </c>
      <c r="AC537" s="31">
        <f t="shared" si="314"/>
        <v>13.149439041418567</v>
      </c>
      <c r="AD537" s="31">
        <f t="shared" si="315"/>
        <v>77.287831596569276</v>
      </c>
      <c r="AE537" s="31">
        <f t="shared" si="316"/>
        <v>-19.914801166894996</v>
      </c>
      <c r="AF537" s="31">
        <f t="shared" si="317"/>
        <v>-102.62363257304773</v>
      </c>
      <c r="AG537" s="31">
        <f t="shared" si="340"/>
        <v>92.110410468749379</v>
      </c>
      <c r="AH537" s="31">
        <f t="shared" si="318"/>
        <v>-181.40809334181273</v>
      </c>
      <c r="AI537" s="31">
        <f t="shared" si="319"/>
        <v>-89.999999951278795</v>
      </c>
      <c r="AJ537" s="31">
        <f t="shared" si="320"/>
        <v>109.34865004786816</v>
      </c>
      <c r="AK537" s="31">
        <f t="shared" si="321"/>
        <v>89.999804705447204</v>
      </c>
      <c r="AL537" s="32">
        <f t="shared" si="322"/>
        <v>-55.803646368498903</v>
      </c>
      <c r="AM537" s="31">
        <f t="shared" si="323"/>
        <v>-89.907116086743571</v>
      </c>
      <c r="AN537" s="31">
        <f t="shared" si="324"/>
        <v>-35.752679193694092</v>
      </c>
      <c r="AO537" s="31">
        <f t="shared" si="325"/>
        <v>-89.907311332575162</v>
      </c>
      <c r="AP537" s="30">
        <f t="shared" si="341"/>
        <v>23.609121289162623</v>
      </c>
      <c r="AQ537" s="30">
        <f t="shared" si="342"/>
        <v>-29.542425094393248</v>
      </c>
      <c r="AR537" s="31">
        <f t="shared" si="326"/>
        <v>-61.600784165819718</v>
      </c>
      <c r="AS537" s="33">
        <f t="shared" si="327"/>
        <v>-192.53094390562291</v>
      </c>
      <c r="AT537" s="31">
        <f t="shared" si="328"/>
        <v>1.9866685801962374E-3</v>
      </c>
      <c r="AU537" s="31">
        <f t="shared" si="329"/>
        <v>1.2253964920058877</v>
      </c>
      <c r="AV537" s="32">
        <f t="shared" si="330"/>
        <v>-2.2079139349432195E-6</v>
      </c>
      <c r="AW537" s="31">
        <f t="shared" si="331"/>
        <v>-4.0852771857243141E-2</v>
      </c>
      <c r="AX537" s="34">
        <f t="shared" si="332"/>
        <v>1.9844606662612944E-3</v>
      </c>
      <c r="AY537" s="35">
        <f t="shared" si="333"/>
        <v>1.1845437201486446</v>
      </c>
      <c r="AZ537" s="10">
        <f t="shared" si="334"/>
        <v>-61.598799705153453</v>
      </c>
      <c r="BA537" s="10">
        <f t="shared" si="335"/>
        <v>-191.34640018547427</v>
      </c>
      <c r="BB537" s="10">
        <f t="shared" si="336"/>
        <v>-11.346400185474266</v>
      </c>
      <c r="BC537" s="48"/>
      <c r="BD537" s="46">
        <f t="shared" si="337"/>
        <v>-62</v>
      </c>
      <c r="BE537" s="46">
        <f t="shared" si="338"/>
        <v>-191</v>
      </c>
      <c r="BF537" s="46">
        <f t="shared" si="339"/>
        <v>-11</v>
      </c>
    </row>
    <row r="538" spans="22:58" x14ac:dyDescent="0.3">
      <c r="V538" s="29">
        <v>6.34000000000007</v>
      </c>
      <c r="W538" s="38">
        <f t="shared" si="309"/>
        <v>21877616.239499096</v>
      </c>
      <c r="X538" s="30">
        <f t="shared" si="343"/>
        <v>3.5218251811136261</v>
      </c>
      <c r="Y538" s="31">
        <f t="shared" si="310"/>
        <v>-93.133876166832025</v>
      </c>
      <c r="Z538" s="31">
        <f t="shared" si="311"/>
        <v>-89.99873692591656</v>
      </c>
      <c r="AA538" s="31">
        <f t="shared" si="312"/>
        <v>56.547810324306994</v>
      </c>
      <c r="AB538" s="31">
        <f t="shared" si="313"/>
        <v>-89.914742562279329</v>
      </c>
      <c r="AC538" s="31">
        <f t="shared" si="314"/>
        <v>13.339963628345439</v>
      </c>
      <c r="AD538" s="31">
        <f t="shared" si="315"/>
        <v>77.568099472321535</v>
      </c>
      <c r="AE538" s="31">
        <f t="shared" si="316"/>
        <v>-19.724277033065967</v>
      </c>
      <c r="AF538" s="31">
        <f t="shared" si="317"/>
        <v>-102.34538001587435</v>
      </c>
      <c r="AG538" s="31">
        <f t="shared" si="340"/>
        <v>92.110410468749379</v>
      </c>
      <c r="AH538" s="31">
        <f t="shared" si="318"/>
        <v>-181.60809334181272</v>
      </c>
      <c r="AI538" s="31">
        <f t="shared" si="319"/>
        <v>-89.999999952387839</v>
      </c>
      <c r="AJ538" s="31">
        <f t="shared" si="320"/>
        <v>109.54865004786589</v>
      </c>
      <c r="AK538" s="31">
        <f t="shared" si="321"/>
        <v>89.999809150893952</v>
      </c>
      <c r="AL538" s="32">
        <f t="shared" si="322"/>
        <v>-56.003645854805768</v>
      </c>
      <c r="AM538" s="31">
        <f t="shared" si="323"/>
        <v>-89.90923037915897</v>
      </c>
      <c r="AN538" s="31">
        <f t="shared" si="324"/>
        <v>-35.952678680003217</v>
      </c>
      <c r="AO538" s="31">
        <f t="shared" si="325"/>
        <v>-89.909421180652856</v>
      </c>
      <c r="AP538" s="30">
        <f t="shared" si="341"/>
        <v>23.609121289162623</v>
      </c>
      <c r="AQ538" s="30">
        <f t="shared" si="342"/>
        <v>-29.542425094393248</v>
      </c>
      <c r="AR538" s="31">
        <f t="shared" si="326"/>
        <v>-61.610259518299813</v>
      </c>
      <c r="AS538" s="33">
        <f t="shared" si="327"/>
        <v>-192.25480119652721</v>
      </c>
      <c r="AT538" s="31">
        <f t="shared" si="328"/>
        <v>2.0802749651931949E-3</v>
      </c>
      <c r="AU538" s="31">
        <f t="shared" si="329"/>
        <v>1.2539306335059561</v>
      </c>
      <c r="AV538" s="32">
        <f t="shared" si="330"/>
        <v>-2.3119696864369585E-6</v>
      </c>
      <c r="AW538" s="31">
        <f t="shared" si="331"/>
        <v>-4.1804354822887711E-2</v>
      </c>
      <c r="AX538" s="34">
        <f t="shared" si="332"/>
        <v>2.0779629955067578E-3</v>
      </c>
      <c r="AY538" s="35">
        <f t="shared" si="333"/>
        <v>1.2121262786830684</v>
      </c>
      <c r="AZ538" s="10">
        <f t="shared" si="334"/>
        <v>-61.608181555304306</v>
      </c>
      <c r="BA538" s="10">
        <f t="shared" si="335"/>
        <v>-191.04267491784415</v>
      </c>
      <c r="BB538" s="10">
        <f t="shared" si="336"/>
        <v>-11.042674917844153</v>
      </c>
      <c r="BC538" s="37"/>
      <c r="BD538" s="46">
        <f t="shared" si="337"/>
        <v>-62</v>
      </c>
      <c r="BE538" s="46">
        <f t="shared" si="338"/>
        <v>-191</v>
      </c>
      <c r="BF538" s="46">
        <f t="shared" si="339"/>
        <v>-11</v>
      </c>
    </row>
    <row r="539" spans="22:58" x14ac:dyDescent="0.3">
      <c r="V539" s="29">
        <v>6.3500000000000698</v>
      </c>
      <c r="W539" s="38">
        <f t="shared" si="309"/>
        <v>22387211.385687009</v>
      </c>
      <c r="X539" s="30">
        <f t="shared" si="343"/>
        <v>3.5218251811136261</v>
      </c>
      <c r="Y539" s="31">
        <f t="shared" si="310"/>
        <v>-93.333876166737028</v>
      </c>
      <c r="Z539" s="31">
        <f t="shared" si="311"/>
        <v>-89.998765676992818</v>
      </c>
      <c r="AA539" s="31">
        <f t="shared" si="312"/>
        <v>56.747809891506876</v>
      </c>
      <c r="AB539" s="31">
        <f t="shared" si="313"/>
        <v>-89.916683255728373</v>
      </c>
      <c r="AC539" s="31">
        <f t="shared" si="314"/>
        <v>13.530895339517068</v>
      </c>
      <c r="AD539" s="31">
        <f t="shared" si="315"/>
        <v>77.842572982276138</v>
      </c>
      <c r="AE539" s="31">
        <f t="shared" si="316"/>
        <v>-19.533345754599459</v>
      </c>
      <c r="AF539" s="31">
        <f t="shared" si="317"/>
        <v>-102.07287595044504</v>
      </c>
      <c r="AG539" s="31">
        <f t="shared" si="340"/>
        <v>92.110410468749379</v>
      </c>
      <c r="AH539" s="31">
        <f t="shared" si="318"/>
        <v>-181.80809334181271</v>
      </c>
      <c r="AI539" s="31">
        <f t="shared" si="319"/>
        <v>-89.999999953471615</v>
      </c>
      <c r="AJ539" s="31">
        <f t="shared" si="320"/>
        <v>109.74865004786372</v>
      </c>
      <c r="AK539" s="31">
        <f t="shared" si="321"/>
        <v>89.999813495149979</v>
      </c>
      <c r="AL539" s="32">
        <f t="shared" si="322"/>
        <v>-56.203645364232564</v>
      </c>
      <c r="AM539" s="31">
        <f t="shared" si="323"/>
        <v>-89.91129654464217</v>
      </c>
      <c r="AN539" s="31">
        <f t="shared" si="324"/>
        <v>-36.152678189432173</v>
      </c>
      <c r="AO539" s="31">
        <f t="shared" si="325"/>
        <v>-89.911483002963806</v>
      </c>
      <c r="AP539" s="30">
        <f t="shared" si="341"/>
        <v>23.609121289162623</v>
      </c>
      <c r="AQ539" s="30">
        <f t="shared" si="342"/>
        <v>-29.542425094393248</v>
      </c>
      <c r="AR539" s="31">
        <f t="shared" si="326"/>
        <v>-61.619327749262254</v>
      </c>
      <c r="AS539" s="33">
        <f t="shared" si="327"/>
        <v>-191.98435895340884</v>
      </c>
      <c r="AT539" s="31">
        <f t="shared" si="328"/>
        <v>2.1782907208222225E-3</v>
      </c>
      <c r="AU539" s="31">
        <f t="shared" si="329"/>
        <v>1.2831287764440367</v>
      </c>
      <c r="AV539" s="32">
        <f t="shared" si="330"/>
        <v>-2.4209294314411361E-6</v>
      </c>
      <c r="AW539" s="31">
        <f t="shared" si="331"/>
        <v>-4.2778102979327069E-2</v>
      </c>
      <c r="AX539" s="34">
        <f t="shared" si="332"/>
        <v>2.1758697913907814E-3</v>
      </c>
      <c r="AY539" s="35">
        <f t="shared" si="333"/>
        <v>1.2403506734647096</v>
      </c>
      <c r="AZ539" s="10">
        <f t="shared" si="334"/>
        <v>-61.61715187947086</v>
      </c>
      <c r="BA539" s="10">
        <f t="shared" si="335"/>
        <v>-190.74400827994413</v>
      </c>
      <c r="BB539" s="10">
        <f t="shared" si="336"/>
        <v>-10.744008279944126</v>
      </c>
      <c r="BC539" s="37"/>
      <c r="BD539" s="46">
        <f t="shared" si="337"/>
        <v>-62</v>
      </c>
      <c r="BE539" s="46">
        <f t="shared" si="338"/>
        <v>-191</v>
      </c>
      <c r="BF539" s="46">
        <f t="shared" si="339"/>
        <v>-11</v>
      </c>
    </row>
    <row r="540" spans="22:58" x14ac:dyDescent="0.3">
      <c r="V540" s="29">
        <v>6.3600000000000696</v>
      </c>
      <c r="W540" s="36">
        <f t="shared" si="309"/>
        <v>22908676.527681425</v>
      </c>
      <c r="X540" s="30">
        <f t="shared" si="343"/>
        <v>3.5218251811136261</v>
      </c>
      <c r="Y540" s="31">
        <f t="shared" si="310"/>
        <v>-93.533876166646309</v>
      </c>
      <c r="Z540" s="31">
        <f t="shared" si="311"/>
        <v>-89.998793773614693</v>
      </c>
      <c r="AA540" s="31">
        <f t="shared" si="312"/>
        <v>56.947809478185938</v>
      </c>
      <c r="AB540" s="31">
        <f t="shared" si="313"/>
        <v>-89.918579773785979</v>
      </c>
      <c r="AC540" s="31">
        <f t="shared" si="314"/>
        <v>13.722217479140417</v>
      </c>
      <c r="AD540" s="31">
        <f t="shared" si="315"/>
        <v>78.111347242564491</v>
      </c>
      <c r="AE540" s="31">
        <f t="shared" si="316"/>
        <v>-19.342024028206325</v>
      </c>
      <c r="AF540" s="31">
        <f t="shared" si="317"/>
        <v>-101.80602630483618</v>
      </c>
      <c r="AG540" s="31">
        <f t="shared" si="340"/>
        <v>92.110410468749379</v>
      </c>
      <c r="AH540" s="31">
        <f t="shared" si="318"/>
        <v>-182.0080933418127</v>
      </c>
      <c r="AI540" s="31">
        <f t="shared" si="319"/>
        <v>-89.999999954530736</v>
      </c>
      <c r="AJ540" s="31">
        <f t="shared" si="320"/>
        <v>109.94865004786163</v>
      </c>
      <c r="AK540" s="31">
        <f t="shared" si="321"/>
        <v>89.999817740518679</v>
      </c>
      <c r="AL540" s="32">
        <f t="shared" si="322"/>
        <v>-56.403644895738758</v>
      </c>
      <c r="AM540" s="31">
        <f t="shared" si="323"/>
        <v>-89.913315678679908</v>
      </c>
      <c r="AN540" s="31">
        <f t="shared" si="324"/>
        <v>-36.352677720940441</v>
      </c>
      <c r="AO540" s="31">
        <f t="shared" si="325"/>
        <v>-89.913497892691964</v>
      </c>
      <c r="AP540" s="30">
        <f t="shared" si="341"/>
        <v>23.609121289162623</v>
      </c>
      <c r="AQ540" s="30">
        <f t="shared" si="342"/>
        <v>-29.542425094393248</v>
      </c>
      <c r="AR540" s="31">
        <f t="shared" si="326"/>
        <v>-61.628005554377395</v>
      </c>
      <c r="AS540" s="33">
        <f t="shared" si="327"/>
        <v>-191.71952419752813</v>
      </c>
      <c r="AT540" s="31">
        <f t="shared" si="328"/>
        <v>2.2809234458027639E-3</v>
      </c>
      <c r="AU540" s="31">
        <f t="shared" si="329"/>
        <v>1.3130063413661137</v>
      </c>
      <c r="AV540" s="32">
        <f t="shared" si="330"/>
        <v>-2.5350242857500271E-6</v>
      </c>
      <c r="AW540" s="31">
        <f t="shared" si="331"/>
        <v>-4.3774532618471675E-2</v>
      </c>
      <c r="AX540" s="34">
        <f t="shared" si="332"/>
        <v>2.2783884215170137E-3</v>
      </c>
      <c r="AY540" s="35">
        <f t="shared" si="333"/>
        <v>1.269231808747642</v>
      </c>
      <c r="AZ540" s="10">
        <f t="shared" si="334"/>
        <v>-61.62572716595588</v>
      </c>
      <c r="BA540" s="10">
        <f t="shared" si="335"/>
        <v>-190.4502923887805</v>
      </c>
      <c r="BB540" s="10">
        <f t="shared" si="336"/>
        <v>-10.450292388780497</v>
      </c>
      <c r="BC540" s="48"/>
      <c r="BD540" s="46">
        <f t="shared" si="337"/>
        <v>-62</v>
      </c>
      <c r="BE540" s="46">
        <f t="shared" si="338"/>
        <v>-190</v>
      </c>
      <c r="BF540" s="46">
        <f t="shared" si="339"/>
        <v>-10</v>
      </c>
    </row>
    <row r="541" spans="22:58" x14ac:dyDescent="0.3">
      <c r="V541" s="29">
        <v>6.3700000000000703</v>
      </c>
      <c r="W541" s="38">
        <f t="shared" si="309"/>
        <v>23442288.15320304</v>
      </c>
      <c r="X541" s="30">
        <f t="shared" si="343"/>
        <v>3.5218251811136261</v>
      </c>
      <c r="Y541" s="31">
        <f t="shared" si="310"/>
        <v>-93.733876166559682</v>
      </c>
      <c r="Z541" s="31">
        <f t="shared" si="311"/>
        <v>-89.998821230679383</v>
      </c>
      <c r="AA541" s="31">
        <f t="shared" si="312"/>
        <v>57.147809083467493</v>
      </c>
      <c r="AB541" s="31">
        <f t="shared" si="313"/>
        <v>-89.920433121994478</v>
      </c>
      <c r="AC541" s="31">
        <f t="shared" si="314"/>
        <v>13.913913968761243</v>
      </c>
      <c r="AD541" s="31">
        <f t="shared" si="315"/>
        <v>78.374517422914195</v>
      </c>
      <c r="AE541" s="31">
        <f t="shared" si="316"/>
        <v>-19.150327933217319</v>
      </c>
      <c r="AF541" s="31">
        <f t="shared" si="317"/>
        <v>-101.54473692975968</v>
      </c>
      <c r="AG541" s="31">
        <f t="shared" si="340"/>
        <v>92.110410468749379</v>
      </c>
      <c r="AH541" s="31">
        <f t="shared" si="318"/>
        <v>-182.20809334181271</v>
      </c>
      <c r="AI541" s="31">
        <f t="shared" si="319"/>
        <v>-89.999999955565741</v>
      </c>
      <c r="AJ541" s="31">
        <f t="shared" si="320"/>
        <v>110.14865004785968</v>
      </c>
      <c r="AK541" s="31">
        <f t="shared" si="321"/>
        <v>89.999821889250981</v>
      </c>
      <c r="AL541" s="32">
        <f t="shared" si="322"/>
        <v>-56.603644448330606</v>
      </c>
      <c r="AM541" s="31">
        <f t="shared" si="323"/>
        <v>-89.915288851823746</v>
      </c>
      <c r="AN541" s="31">
        <f t="shared" si="324"/>
        <v>-36.552677273534265</v>
      </c>
      <c r="AO541" s="31">
        <f t="shared" si="325"/>
        <v>-89.915466918138506</v>
      </c>
      <c r="AP541" s="30">
        <f t="shared" si="341"/>
        <v>23.609121289162623</v>
      </c>
      <c r="AQ541" s="30">
        <f t="shared" si="342"/>
        <v>-29.542425094393248</v>
      </c>
      <c r="AR541" s="31">
        <f t="shared" si="326"/>
        <v>-61.636309011982206</v>
      </c>
      <c r="AS541" s="33">
        <f t="shared" si="327"/>
        <v>-191.46020384789819</v>
      </c>
      <c r="AT541" s="31">
        <f t="shared" si="328"/>
        <v>2.3883905025823835E-3</v>
      </c>
      <c r="AU541" s="31">
        <f t="shared" si="329"/>
        <v>1.3435791047202781</v>
      </c>
      <c r="AV541" s="32">
        <f t="shared" si="330"/>
        <v>-2.65449626304692E-6</v>
      </c>
      <c r="AW541" s="31">
        <f t="shared" si="331"/>
        <v>-4.4794172058093218E-2</v>
      </c>
      <c r="AX541" s="34">
        <f t="shared" si="332"/>
        <v>2.3857360063193364E-3</v>
      </c>
      <c r="AY541" s="35">
        <f t="shared" si="333"/>
        <v>1.2987849326621848</v>
      </c>
      <c r="AZ541" s="10">
        <f t="shared" si="334"/>
        <v>-61.633923275975889</v>
      </c>
      <c r="BA541" s="10">
        <f t="shared" si="335"/>
        <v>-190.161418915236</v>
      </c>
      <c r="BB541" s="10">
        <f t="shared" si="336"/>
        <v>-10.161418915235998</v>
      </c>
      <c r="BC541" s="37"/>
      <c r="BD541" s="46">
        <f t="shared" si="337"/>
        <v>-62</v>
      </c>
      <c r="BE541" s="46">
        <f t="shared" si="338"/>
        <v>-190</v>
      </c>
      <c r="BF541" s="46">
        <f t="shared" si="339"/>
        <v>-10</v>
      </c>
    </row>
    <row r="542" spans="22:58" x14ac:dyDescent="0.3">
      <c r="V542" s="29">
        <v>6.3800000000000701</v>
      </c>
      <c r="W542" s="38">
        <f t="shared" si="309"/>
        <v>23988329.190198813</v>
      </c>
      <c r="X542" s="30">
        <f t="shared" si="343"/>
        <v>3.5218251811136261</v>
      </c>
      <c r="Y542" s="31">
        <f t="shared" si="310"/>
        <v>-93.933876166476949</v>
      </c>
      <c r="Z542" s="31">
        <f t="shared" si="311"/>
        <v>-89.998848062744955</v>
      </c>
      <c r="AA542" s="31">
        <f t="shared" si="312"/>
        <v>57.347808706514243</v>
      </c>
      <c r="AB542" s="31">
        <f t="shared" si="313"/>
        <v>-89.922244283008098</v>
      </c>
      <c r="AC542" s="31">
        <f t="shared" si="314"/>
        <v>14.105969330163482</v>
      </c>
      <c r="AD542" s="31">
        <f t="shared" si="315"/>
        <v>78.632178621243625</v>
      </c>
      <c r="AE542" s="31">
        <f t="shared" si="316"/>
        <v>-18.958272948685597</v>
      </c>
      <c r="AF542" s="31">
        <f t="shared" si="317"/>
        <v>-101.28891372450941</v>
      </c>
      <c r="AG542" s="31">
        <f t="shared" si="340"/>
        <v>92.110410468749379</v>
      </c>
      <c r="AH542" s="31">
        <f t="shared" si="318"/>
        <v>-182.40809334181273</v>
      </c>
      <c r="AI542" s="31">
        <f t="shared" si="319"/>
        <v>-89.999999956577184</v>
      </c>
      <c r="AJ542" s="31">
        <f t="shared" si="320"/>
        <v>110.34865004785779</v>
      </c>
      <c r="AK542" s="31">
        <f t="shared" si="321"/>
        <v>89.999825943546597</v>
      </c>
      <c r="AL542" s="32">
        <f t="shared" si="322"/>
        <v>-56.803644021059085</v>
      </c>
      <c r="AM542" s="31">
        <f t="shared" si="323"/>
        <v>-89.917217110257454</v>
      </c>
      <c r="AN542" s="31">
        <f t="shared" si="324"/>
        <v>-36.752676846264649</v>
      </c>
      <c r="AO542" s="31">
        <f t="shared" si="325"/>
        <v>-89.917391123288041</v>
      </c>
      <c r="AP542" s="30">
        <f t="shared" si="341"/>
        <v>23.609121289162623</v>
      </c>
      <c r="AQ542" s="30">
        <f t="shared" si="342"/>
        <v>-29.542425094393248</v>
      </c>
      <c r="AR542" s="31">
        <f t="shared" si="326"/>
        <v>-61.644253600180875</v>
      </c>
      <c r="AS542" s="33">
        <f t="shared" si="327"/>
        <v>-191.20630484779747</v>
      </c>
      <c r="AT542" s="31">
        <f t="shared" si="328"/>
        <v>2.5009194755448013E-3</v>
      </c>
      <c r="AU542" s="31">
        <f t="shared" si="329"/>
        <v>1.3748632069120221</v>
      </c>
      <c r="AV542" s="32">
        <f t="shared" si="330"/>
        <v>-2.7795987792497247E-6</v>
      </c>
      <c r="AW542" s="31">
        <f t="shared" si="331"/>
        <v>-4.583756192193409E-2</v>
      </c>
      <c r="AX542" s="34">
        <f t="shared" si="332"/>
        <v>2.4981398767655516E-3</v>
      </c>
      <c r="AY542" s="35">
        <f t="shared" si="333"/>
        <v>1.3290256449900881</v>
      </c>
      <c r="AZ542" s="10">
        <f t="shared" si="334"/>
        <v>-61.641755460304111</v>
      </c>
      <c r="BA542" s="10">
        <f t="shared" si="335"/>
        <v>-189.87727920280739</v>
      </c>
      <c r="BB542" s="10">
        <f t="shared" si="336"/>
        <v>-9.8772792028073866</v>
      </c>
      <c r="BC542" s="37"/>
      <c r="BD542" s="46">
        <f t="shared" si="337"/>
        <v>-62</v>
      </c>
      <c r="BE542" s="46">
        <f t="shared" si="338"/>
        <v>-190</v>
      </c>
      <c r="BF542" s="46">
        <f t="shared" si="339"/>
        <v>-10</v>
      </c>
    </row>
    <row r="543" spans="22:58" x14ac:dyDescent="0.3">
      <c r="V543" s="29">
        <v>6.3900000000000698</v>
      </c>
      <c r="W543" s="36">
        <f t="shared" si="309"/>
        <v>24547089.156854298</v>
      </c>
      <c r="X543" s="30">
        <f t="shared" si="343"/>
        <v>3.5218251811136261</v>
      </c>
      <c r="Y543" s="31">
        <f t="shared" si="310"/>
        <v>-94.13387616639794</v>
      </c>
      <c r="Z543" s="31">
        <f t="shared" si="311"/>
        <v>-89.998874284038166</v>
      </c>
      <c r="AA543" s="31">
        <f t="shared" si="312"/>
        <v>57.547808346526665</v>
      </c>
      <c r="AB543" s="31">
        <f t="shared" si="313"/>
        <v>-89.924014217113907</v>
      </c>
      <c r="AC543" s="31">
        <f t="shared" si="314"/>
        <v>14.2983686682319</v>
      </c>
      <c r="AD543" s="31">
        <f t="shared" si="315"/>
        <v>78.884425747050386</v>
      </c>
      <c r="AE543" s="31">
        <f t="shared" si="316"/>
        <v>-18.765873970525746</v>
      </c>
      <c r="AF543" s="31">
        <f t="shared" si="317"/>
        <v>-101.03846275410169</v>
      </c>
      <c r="AG543" s="31">
        <f t="shared" si="340"/>
        <v>92.110410468749379</v>
      </c>
      <c r="AH543" s="31">
        <f t="shared" si="318"/>
        <v>-182.60809334181272</v>
      </c>
      <c r="AI543" s="31">
        <f t="shared" si="319"/>
        <v>-89.999999957565606</v>
      </c>
      <c r="AJ543" s="31">
        <f t="shared" si="320"/>
        <v>110.54865004785597</v>
      </c>
      <c r="AK543" s="31">
        <f t="shared" si="321"/>
        <v>89.999829905555202</v>
      </c>
      <c r="AL543" s="32">
        <f t="shared" si="322"/>
        <v>-57.003643613017907</v>
      </c>
      <c r="AM543" s="31">
        <f t="shared" si="323"/>
        <v>-89.919101476351699</v>
      </c>
      <c r="AN543" s="31">
        <f t="shared" si="324"/>
        <v>-36.952676438225275</v>
      </c>
      <c r="AO543" s="31">
        <f t="shared" si="325"/>
        <v>-89.919271528362103</v>
      </c>
      <c r="AP543" s="30">
        <f t="shared" si="341"/>
        <v>23.609121289162623</v>
      </c>
      <c r="AQ543" s="30">
        <f t="shared" si="342"/>
        <v>-29.542425094393248</v>
      </c>
      <c r="AR543" s="31">
        <f t="shared" si="326"/>
        <v>-61.65185421398165</v>
      </c>
      <c r="AS543" s="33">
        <f t="shared" si="327"/>
        <v>-190.95773428246378</v>
      </c>
      <c r="AT543" s="31">
        <f t="shared" si="328"/>
        <v>2.6187486506306845E-3</v>
      </c>
      <c r="AU543" s="31">
        <f t="shared" si="329"/>
        <v>1.4068751605304455</v>
      </c>
      <c r="AV543" s="32">
        <f t="shared" si="330"/>
        <v>-2.9105971896439454E-6</v>
      </c>
      <c r="AW543" s="31">
        <f t="shared" si="331"/>
        <v>-4.6905255426341358E-2</v>
      </c>
      <c r="AX543" s="34">
        <f t="shared" si="332"/>
        <v>2.6158380534410403E-3</v>
      </c>
      <c r="AY543" s="35">
        <f t="shared" si="333"/>
        <v>1.3599699051041041</v>
      </c>
      <c r="AZ543" s="10">
        <f t="shared" si="334"/>
        <v>-61.649238375928206</v>
      </c>
      <c r="BA543" s="10">
        <f t="shared" si="335"/>
        <v>-189.59776437735968</v>
      </c>
      <c r="BB543" s="10">
        <f t="shared" si="336"/>
        <v>-9.597764377359681</v>
      </c>
      <c r="BC543" s="48"/>
      <c r="BD543" s="46">
        <f t="shared" si="337"/>
        <v>-62</v>
      </c>
      <c r="BE543" s="46">
        <f t="shared" si="338"/>
        <v>-190</v>
      </c>
      <c r="BF543" s="46">
        <f t="shared" si="339"/>
        <v>-10</v>
      </c>
    </row>
    <row r="544" spans="22:58" x14ac:dyDescent="0.3">
      <c r="V544" s="29">
        <v>6.4000000000000696</v>
      </c>
      <c r="W544" s="38">
        <f t="shared" si="309"/>
        <v>25118864.315099843</v>
      </c>
      <c r="X544" s="30">
        <f t="shared" si="343"/>
        <v>3.5218251811136261</v>
      </c>
      <c r="Y544" s="31">
        <f t="shared" si="310"/>
        <v>-94.333876166322469</v>
      </c>
      <c r="Z544" s="31">
        <f t="shared" si="311"/>
        <v>-89.998899908461851</v>
      </c>
      <c r="AA544" s="31">
        <f t="shared" si="312"/>
        <v>57.747808002741152</v>
      </c>
      <c r="AB544" s="31">
        <f t="shared" si="313"/>
        <v>-89.925743862740887</v>
      </c>
      <c r="AC544" s="31">
        <f t="shared" si="314"/>
        <v>14.491097653834755</v>
      </c>
      <c r="AD544" s="31">
        <f t="shared" si="315"/>
        <v>79.131353413217738</v>
      </c>
      <c r="AE544" s="31">
        <f t="shared" si="316"/>
        <v>-18.573145328632933</v>
      </c>
      <c r="AF544" s="31">
        <f t="shared" si="317"/>
        <v>-100.793290357985</v>
      </c>
      <c r="AG544" s="31">
        <f t="shared" si="340"/>
        <v>92.110410468749379</v>
      </c>
      <c r="AH544" s="31">
        <f t="shared" si="318"/>
        <v>-182.80809334181271</v>
      </c>
      <c r="AI544" s="31">
        <f t="shared" si="319"/>
        <v>-89.999999958531532</v>
      </c>
      <c r="AJ544" s="31">
        <f t="shared" si="320"/>
        <v>110.74865004785424</v>
      </c>
      <c r="AK544" s="31">
        <f t="shared" si="321"/>
        <v>89.999833777377461</v>
      </c>
      <c r="AL544" s="32">
        <f t="shared" si="322"/>
        <v>-57.203643223341558</v>
      </c>
      <c r="AM544" s="31">
        <f t="shared" si="323"/>
        <v>-89.920942949206008</v>
      </c>
      <c r="AN544" s="31">
        <f t="shared" si="324"/>
        <v>-37.152676048550646</v>
      </c>
      <c r="AO544" s="31">
        <f t="shared" si="325"/>
        <v>-89.92110913036008</v>
      </c>
      <c r="AP544" s="30">
        <f t="shared" si="341"/>
        <v>23.609121289162623</v>
      </c>
      <c r="AQ544" s="30">
        <f t="shared" si="342"/>
        <v>-29.542425094393248</v>
      </c>
      <c r="AR544" s="31">
        <f t="shared" si="326"/>
        <v>-61.659125182414201</v>
      </c>
      <c r="AS544" s="33">
        <f t="shared" si="327"/>
        <v>-190.71439948834507</v>
      </c>
      <c r="AT544" s="31">
        <f t="shared" si="328"/>
        <v>2.7421275173661898E-3</v>
      </c>
      <c r="AU544" s="31">
        <f t="shared" si="329"/>
        <v>1.4396318587481296</v>
      </c>
      <c r="AV544" s="32">
        <f t="shared" si="330"/>
        <v>-3.0477693607316883E-6</v>
      </c>
      <c r="AW544" s="31">
        <f t="shared" si="331"/>
        <v>-4.7997818673575811E-2</v>
      </c>
      <c r="AX544" s="34">
        <f t="shared" si="332"/>
        <v>2.7390797480054581E-3</v>
      </c>
      <c r="AY544" s="35">
        <f t="shared" si="333"/>
        <v>1.3916340400745537</v>
      </c>
      <c r="AZ544" s="10">
        <f t="shared" si="334"/>
        <v>-61.656386102666197</v>
      </c>
      <c r="BA544" s="10">
        <f t="shared" si="335"/>
        <v>-189.3227654482705</v>
      </c>
      <c r="BB544" s="10">
        <f t="shared" si="336"/>
        <v>-9.322765448270502</v>
      </c>
      <c r="BC544" s="37"/>
      <c r="BD544" s="46">
        <f t="shared" si="337"/>
        <v>-62</v>
      </c>
      <c r="BE544" s="46">
        <f t="shared" si="338"/>
        <v>-189</v>
      </c>
      <c r="BF544" s="46">
        <f t="shared" si="339"/>
        <v>-9</v>
      </c>
    </row>
    <row r="545" spans="22:58" x14ac:dyDescent="0.3">
      <c r="V545" s="29">
        <v>6.4100000000000703</v>
      </c>
      <c r="W545" s="38">
        <f t="shared" si="309"/>
        <v>25703957.827692818</v>
      </c>
      <c r="X545" s="30">
        <f t="shared" si="343"/>
        <v>3.5218251811136261</v>
      </c>
      <c r="Y545" s="31">
        <f t="shared" si="310"/>
        <v>-94.533876166250423</v>
      </c>
      <c r="Z545" s="31">
        <f t="shared" si="311"/>
        <v>-89.998924949602468</v>
      </c>
      <c r="AA545" s="31">
        <f t="shared" si="312"/>
        <v>57.947807674428532</v>
      </c>
      <c r="AB545" s="31">
        <f t="shared" si="313"/>
        <v>-89.927434136957402</v>
      </c>
      <c r="AC545" s="31">
        <f t="shared" si="314"/>
        <v>14.684142506778102</v>
      </c>
      <c r="AD545" s="31">
        <f t="shared" si="315"/>
        <v>79.373055835864918</v>
      </c>
      <c r="AE545" s="31">
        <f t="shared" si="316"/>
        <v>-18.380100803930162</v>
      </c>
      <c r="AF545" s="31">
        <f t="shared" si="317"/>
        <v>-100.55330325069495</v>
      </c>
      <c r="AG545" s="31">
        <f t="shared" si="340"/>
        <v>92.110410468749379</v>
      </c>
      <c r="AH545" s="31">
        <f t="shared" si="318"/>
        <v>-183.0080933418127</v>
      </c>
      <c r="AI545" s="31">
        <f t="shared" si="319"/>
        <v>-89.999999959475474</v>
      </c>
      <c r="AJ545" s="31">
        <f t="shared" si="320"/>
        <v>110.94865004785261</v>
      </c>
      <c r="AK545" s="31">
        <f t="shared" si="321"/>
        <v>89.999837561066286</v>
      </c>
      <c r="AL545" s="32">
        <f t="shared" si="322"/>
        <v>-57.403642851203529</v>
      </c>
      <c r="AM545" s="31">
        <f t="shared" si="323"/>
        <v>-89.922742505178434</v>
      </c>
      <c r="AN545" s="31">
        <f t="shared" si="324"/>
        <v>-37.352675676414236</v>
      </c>
      <c r="AO545" s="31">
        <f t="shared" si="325"/>
        <v>-89.922904903587622</v>
      </c>
      <c r="AP545" s="30">
        <f t="shared" si="341"/>
        <v>23.609121289162623</v>
      </c>
      <c r="AQ545" s="30">
        <f t="shared" si="342"/>
        <v>-29.542425094393248</v>
      </c>
      <c r="AR545" s="31">
        <f t="shared" si="326"/>
        <v>-61.666080285575021</v>
      </c>
      <c r="AS545" s="33">
        <f t="shared" si="327"/>
        <v>-190.47620815428257</v>
      </c>
      <c r="AT545" s="31">
        <f t="shared" si="328"/>
        <v>2.8713172943079937E-3</v>
      </c>
      <c r="AU545" s="31">
        <f t="shared" si="329"/>
        <v>1.4731505838975014</v>
      </c>
      <c r="AV545" s="32">
        <f t="shared" si="330"/>
        <v>-3.1914062536528703E-6</v>
      </c>
      <c r="AW545" s="31">
        <f t="shared" si="331"/>
        <v>-4.9115830951953085E-2</v>
      </c>
      <c r="AX545" s="34">
        <f t="shared" si="332"/>
        <v>2.868125888054341E-3</v>
      </c>
      <c r="AY545" s="35">
        <f t="shared" si="333"/>
        <v>1.4240347529455484</v>
      </c>
      <c r="AZ545" s="10">
        <f t="shared" si="334"/>
        <v>-61.663212159686964</v>
      </c>
      <c r="BA545" s="10">
        <f t="shared" si="335"/>
        <v>-189.05217340133703</v>
      </c>
      <c r="BB545" s="10">
        <f t="shared" si="336"/>
        <v>-9.0521734013370292</v>
      </c>
      <c r="BC545" s="37"/>
      <c r="BD545" s="46">
        <f t="shared" si="337"/>
        <v>-62</v>
      </c>
      <c r="BE545" s="46">
        <f t="shared" si="338"/>
        <v>-189</v>
      </c>
      <c r="BF545" s="46">
        <f t="shared" si="339"/>
        <v>-9</v>
      </c>
    </row>
    <row r="546" spans="22:58" x14ac:dyDescent="0.3">
      <c r="V546" s="29">
        <v>6.4200000000000701</v>
      </c>
      <c r="W546" s="36">
        <f t="shared" si="309"/>
        <v>26302679.918958094</v>
      </c>
      <c r="X546" s="30">
        <f t="shared" si="343"/>
        <v>3.5218251811136261</v>
      </c>
      <c r="Y546" s="31">
        <f t="shared" si="310"/>
        <v>-94.733876166181616</v>
      </c>
      <c r="Z546" s="31">
        <f t="shared" si="311"/>
        <v>-89.998949420737119</v>
      </c>
      <c r="AA546" s="31">
        <f t="shared" si="312"/>
        <v>58.147807360892386</v>
      </c>
      <c r="AB546" s="31">
        <f t="shared" si="313"/>
        <v>-89.929085935957474</v>
      </c>
      <c r="AC546" s="31">
        <f t="shared" si="314"/>
        <v>14.87748997887735</v>
      </c>
      <c r="AD546" s="31">
        <f t="shared" si="315"/>
        <v>79.609626741868809</v>
      </c>
      <c r="AE546" s="31">
        <f t="shared" si="316"/>
        <v>-18.186753645298253</v>
      </c>
      <c r="AF546" s="31">
        <f t="shared" si="317"/>
        <v>-100.31840861482577</v>
      </c>
      <c r="AG546" s="31">
        <f t="shared" si="340"/>
        <v>92.110410468749379</v>
      </c>
      <c r="AH546" s="31">
        <f t="shared" si="318"/>
        <v>-183.20809334181268</v>
      </c>
      <c r="AI546" s="31">
        <f t="shared" si="319"/>
        <v>-89.999999960397915</v>
      </c>
      <c r="AJ546" s="31">
        <f t="shared" si="320"/>
        <v>111.14865004785104</v>
      </c>
      <c r="AK546" s="31">
        <f t="shared" si="321"/>
        <v>89.999841258627839</v>
      </c>
      <c r="AL546" s="32">
        <f t="shared" si="322"/>
        <v>-57.603642495814427</v>
      </c>
      <c r="AM546" s="31">
        <f t="shared" si="323"/>
        <v>-89.924501098403169</v>
      </c>
      <c r="AN546" s="31">
        <f t="shared" si="324"/>
        <v>-37.552675321026697</v>
      </c>
      <c r="AO546" s="31">
        <f t="shared" si="325"/>
        <v>-89.924659800173245</v>
      </c>
      <c r="AP546" s="30">
        <f t="shared" si="341"/>
        <v>23.609121289162623</v>
      </c>
      <c r="AQ546" s="30">
        <f t="shared" si="342"/>
        <v>-29.542425094393248</v>
      </c>
      <c r="AR546" s="31">
        <f t="shared" si="326"/>
        <v>-61.672732771555573</v>
      </c>
      <c r="AS546" s="33">
        <f t="shared" si="327"/>
        <v>-190.24306841499902</v>
      </c>
      <c r="AT546" s="31">
        <f t="shared" si="328"/>
        <v>3.0065914790331971E-3</v>
      </c>
      <c r="AU546" s="31">
        <f t="shared" si="329"/>
        <v>1.5074490162263678</v>
      </c>
      <c r="AV546" s="32">
        <f t="shared" si="330"/>
        <v>-3.3418125375008777E-6</v>
      </c>
      <c r="AW546" s="31">
        <f t="shared" si="331"/>
        <v>-5.0259885042974094E-2</v>
      </c>
      <c r="AX546" s="34">
        <f t="shared" si="332"/>
        <v>3.0032496664956962E-3</v>
      </c>
      <c r="AY546" s="35">
        <f t="shared" si="333"/>
        <v>1.4571891311833938</v>
      </c>
      <c r="AZ546" s="10">
        <f t="shared" si="334"/>
        <v>-61.669729521889074</v>
      </c>
      <c r="BA546" s="10">
        <f t="shared" si="335"/>
        <v>-188.78587928381563</v>
      </c>
      <c r="BB546" s="10">
        <f t="shared" si="336"/>
        <v>-8.7858792838156319</v>
      </c>
      <c r="BC546" s="48"/>
      <c r="BD546" s="46">
        <f t="shared" si="337"/>
        <v>-62</v>
      </c>
      <c r="BE546" s="46">
        <f t="shared" si="338"/>
        <v>-189</v>
      </c>
      <c r="BF546" s="46">
        <f t="shared" si="339"/>
        <v>-9</v>
      </c>
    </row>
    <row r="547" spans="22:58" x14ac:dyDescent="0.3">
      <c r="V547" s="29">
        <v>6.4300000000000699</v>
      </c>
      <c r="W547" s="38">
        <f t="shared" si="309"/>
        <v>26915348.039273527</v>
      </c>
      <c r="X547" s="30">
        <f t="shared" si="343"/>
        <v>3.5218251811136261</v>
      </c>
      <c r="Y547" s="31">
        <f t="shared" si="310"/>
        <v>-94.93387616611588</v>
      </c>
      <c r="Z547" s="31">
        <f t="shared" si="311"/>
        <v>-89.998973334840741</v>
      </c>
      <c r="AA547" s="31">
        <f t="shared" si="312"/>
        <v>58.347807061467662</v>
      </c>
      <c r="AB547" s="31">
        <f t="shared" si="313"/>
        <v>-89.930700135535758</v>
      </c>
      <c r="AC547" s="31">
        <f t="shared" si="314"/>
        <v>15.071127337187617</v>
      </c>
      <c r="AD547" s="31">
        <f t="shared" si="315"/>
        <v>79.841159283690601</v>
      </c>
      <c r="AE547" s="31">
        <f t="shared" si="316"/>
        <v>-17.993116586346972</v>
      </c>
      <c r="AF547" s="31">
        <f t="shared" si="317"/>
        <v>-100.08851418668588</v>
      </c>
      <c r="AG547" s="31">
        <f t="shared" si="340"/>
        <v>92.110410468749379</v>
      </c>
      <c r="AH547" s="31">
        <f t="shared" si="318"/>
        <v>-183.4080933418127</v>
      </c>
      <c r="AI547" s="31">
        <f t="shared" si="319"/>
        <v>-89.99999996129938</v>
      </c>
      <c r="AJ547" s="31">
        <f t="shared" si="320"/>
        <v>111.34865004784955</v>
      </c>
      <c r="AK547" s="31">
        <f t="shared" si="321"/>
        <v>89.999844872022635</v>
      </c>
      <c r="AL547" s="32">
        <f t="shared" si="322"/>
        <v>-57.803642156420445</v>
      </c>
      <c r="AM547" s="31">
        <f t="shared" si="323"/>
        <v>-89.926219661296358</v>
      </c>
      <c r="AN547" s="31">
        <f t="shared" si="324"/>
        <v>-37.752674981634222</v>
      </c>
      <c r="AO547" s="31">
        <f t="shared" si="325"/>
        <v>-89.926374750573103</v>
      </c>
      <c r="AP547" s="30">
        <f t="shared" si="341"/>
        <v>23.609121289162623</v>
      </c>
      <c r="AQ547" s="30">
        <f t="shared" si="342"/>
        <v>-29.542425094393248</v>
      </c>
      <c r="AR547" s="31">
        <f t="shared" si="326"/>
        <v>-61.679095373211823</v>
      </c>
      <c r="AS547" s="33">
        <f t="shared" si="327"/>
        <v>-190.014888937259</v>
      </c>
      <c r="AT547" s="31">
        <f t="shared" si="328"/>
        <v>3.1482364237464915E-3</v>
      </c>
      <c r="AU547" s="31">
        <f t="shared" si="329"/>
        <v>1.5425452428354232</v>
      </c>
      <c r="AV547" s="32">
        <f t="shared" si="330"/>
        <v>-3.4993072469976192E-6</v>
      </c>
      <c r="AW547" s="31">
        <f t="shared" si="331"/>
        <v>-5.1430587535610139E-2</v>
      </c>
      <c r="AX547" s="34">
        <f t="shared" si="332"/>
        <v>3.144737116499494E-3</v>
      </c>
      <c r="AY547" s="35">
        <f t="shared" si="333"/>
        <v>1.4911146552998131</v>
      </c>
      <c r="AZ547" s="10">
        <f t="shared" si="334"/>
        <v>-61.675950636095322</v>
      </c>
      <c r="BA547" s="10">
        <f t="shared" si="335"/>
        <v>-188.52377428195919</v>
      </c>
      <c r="BB547" s="10">
        <f t="shared" si="336"/>
        <v>-8.5237742819591915</v>
      </c>
      <c r="BC547" s="37"/>
      <c r="BD547" s="46">
        <f t="shared" si="337"/>
        <v>-62</v>
      </c>
      <c r="BE547" s="46">
        <f t="shared" si="338"/>
        <v>-189</v>
      </c>
      <c r="BF547" s="46">
        <f t="shared" si="339"/>
        <v>-9</v>
      </c>
    </row>
    <row r="548" spans="22:58" x14ac:dyDescent="0.3">
      <c r="V548" s="29">
        <v>6.4400000000000697</v>
      </c>
      <c r="W548" s="38">
        <f t="shared" si="309"/>
        <v>27542287.033386134</v>
      </c>
      <c r="X548" s="30">
        <f t="shared" si="343"/>
        <v>3.5218251811136261</v>
      </c>
      <c r="Y548" s="31">
        <f t="shared" si="310"/>
        <v>-95.133876166053128</v>
      </c>
      <c r="Z548" s="31">
        <f t="shared" si="311"/>
        <v>-89.998996704592912</v>
      </c>
      <c r="AA548" s="31">
        <f t="shared" si="312"/>
        <v>58.547806775519255</v>
      </c>
      <c r="AB548" s="31">
        <f t="shared" si="313"/>
        <v>-89.932277591552022</v>
      </c>
      <c r="AC548" s="31">
        <f t="shared" si="314"/>
        <v>15.265042347428658</v>
      </c>
      <c r="AD548" s="31">
        <f t="shared" si="315"/>
        <v>80.067745961145533</v>
      </c>
      <c r="AE548" s="31">
        <f t="shared" si="316"/>
        <v>-17.799201861991587</v>
      </c>
      <c r="AF548" s="31">
        <f t="shared" si="317"/>
        <v>-99.863528334999387</v>
      </c>
      <c r="AG548" s="31">
        <f t="shared" si="340"/>
        <v>92.110410468749379</v>
      </c>
      <c r="AH548" s="31">
        <f t="shared" si="318"/>
        <v>-183.60809334181272</v>
      </c>
      <c r="AI548" s="31">
        <f t="shared" si="319"/>
        <v>-89.999999962180311</v>
      </c>
      <c r="AJ548" s="31">
        <f t="shared" si="320"/>
        <v>111.5486500478481</v>
      </c>
      <c r="AK548" s="31">
        <f t="shared" si="321"/>
        <v>89.999848403166496</v>
      </c>
      <c r="AL548" s="32">
        <f t="shared" si="322"/>
        <v>-58.003641832301682</v>
      </c>
      <c r="AM548" s="31">
        <f t="shared" si="323"/>
        <v>-89.927899105050429</v>
      </c>
      <c r="AN548" s="31">
        <f t="shared" si="324"/>
        <v>-37.952674657516923</v>
      </c>
      <c r="AO548" s="31">
        <f t="shared" si="325"/>
        <v>-89.928050664064244</v>
      </c>
      <c r="AP548" s="30">
        <f t="shared" si="341"/>
        <v>23.609121289162623</v>
      </c>
      <c r="AQ548" s="30">
        <f t="shared" si="342"/>
        <v>-29.542425094393248</v>
      </c>
      <c r="AR548" s="31">
        <f t="shared" si="326"/>
        <v>-61.685180324739136</v>
      </c>
      <c r="AS548" s="33">
        <f t="shared" si="327"/>
        <v>-189.79157899906363</v>
      </c>
      <c r="AT548" s="31">
        <f t="shared" si="328"/>
        <v>3.296551937754074E-3</v>
      </c>
      <c r="AU548" s="31">
        <f t="shared" si="329"/>
        <v>1.5784577668003161</v>
      </c>
      <c r="AV548" s="32">
        <f t="shared" si="330"/>
        <v>-3.6642244469192221E-6</v>
      </c>
      <c r="AW548" s="31">
        <f t="shared" si="331"/>
        <v>-5.2628559147906588E-2</v>
      </c>
      <c r="AX548" s="34">
        <f t="shared" si="332"/>
        <v>3.2928877133071546E-3</v>
      </c>
      <c r="AY548" s="35">
        <f t="shared" si="333"/>
        <v>1.5258292076524096</v>
      </c>
      <c r="AZ548" s="10">
        <f t="shared" si="334"/>
        <v>-61.681887437025829</v>
      </c>
      <c r="BA548" s="10">
        <f t="shared" si="335"/>
        <v>-188.26574979141122</v>
      </c>
      <c r="BB548" s="10">
        <f t="shared" si="336"/>
        <v>-8.2657497914112241</v>
      </c>
      <c r="BC548" s="37"/>
      <c r="BD548" s="46">
        <f t="shared" si="337"/>
        <v>-62</v>
      </c>
      <c r="BE548" s="46">
        <f t="shared" si="338"/>
        <v>-188</v>
      </c>
      <c r="BF548" s="46">
        <f t="shared" si="339"/>
        <v>-8</v>
      </c>
    </row>
    <row r="549" spans="22:58" x14ac:dyDescent="0.3">
      <c r="V549" s="29">
        <v>6.4500000000000703</v>
      </c>
      <c r="W549" s="36">
        <f t="shared" si="309"/>
        <v>28183829.312649161</v>
      </c>
      <c r="X549" s="30">
        <f t="shared" si="343"/>
        <v>3.5218251811136261</v>
      </c>
      <c r="Y549" s="31">
        <f t="shared" si="310"/>
        <v>-95.333876165993203</v>
      </c>
      <c r="Z549" s="31">
        <f t="shared" si="311"/>
        <v>-89.999019542384573</v>
      </c>
      <c r="AA549" s="31">
        <f t="shared" si="312"/>
        <v>58.747806502440653</v>
      </c>
      <c r="AB549" s="31">
        <f t="shared" si="313"/>
        <v>-89.933819140384756</v>
      </c>
      <c r="AC549" s="31">
        <f t="shared" si="314"/>
        <v>15.459223257636705</v>
      </c>
      <c r="AD549" s="31">
        <f t="shared" si="315"/>
        <v>80.289478549762279</v>
      </c>
      <c r="AE549" s="31">
        <f t="shared" si="316"/>
        <v>-17.605021224802218</v>
      </c>
      <c r="AF549" s="31">
        <f t="shared" si="317"/>
        <v>-99.64336013300705</v>
      </c>
      <c r="AG549" s="31">
        <f t="shared" si="340"/>
        <v>92.110410468749379</v>
      </c>
      <c r="AH549" s="31">
        <f t="shared" si="318"/>
        <v>-183.80809334181271</v>
      </c>
      <c r="AI549" s="31">
        <f t="shared" si="319"/>
        <v>-89.999999963041191</v>
      </c>
      <c r="AJ549" s="31">
        <f t="shared" si="320"/>
        <v>111.74865004784675</v>
      </c>
      <c r="AK549" s="31">
        <f t="shared" si="321"/>
        <v>89.99985185393173</v>
      </c>
      <c r="AL549" s="32">
        <f t="shared" si="322"/>
        <v>-58.20364152277066</v>
      </c>
      <c r="AM549" s="31">
        <f t="shared" si="323"/>
        <v>-89.929540320117113</v>
      </c>
      <c r="AN549" s="31">
        <f t="shared" si="324"/>
        <v>-38.152674347987237</v>
      </c>
      <c r="AO549" s="31">
        <f t="shared" si="325"/>
        <v>-89.929688429226573</v>
      </c>
      <c r="AP549" s="30">
        <f t="shared" si="341"/>
        <v>23.609121289162623</v>
      </c>
      <c r="AQ549" s="30">
        <f t="shared" si="342"/>
        <v>-29.542425094393248</v>
      </c>
      <c r="AR549" s="31">
        <f t="shared" si="326"/>
        <v>-61.690999378020081</v>
      </c>
      <c r="AS549" s="33">
        <f t="shared" si="327"/>
        <v>-189.57304856223362</v>
      </c>
      <c r="AT549" s="31">
        <f t="shared" si="328"/>
        <v>3.4518519179800541E-3</v>
      </c>
      <c r="AU549" s="31">
        <f t="shared" si="329"/>
        <v>1.6152055164809567</v>
      </c>
      <c r="AV549" s="32">
        <f t="shared" si="330"/>
        <v>-3.8369139476314838E-6</v>
      </c>
      <c r="AW549" s="31">
        <f t="shared" si="331"/>
        <v>-5.3854435056077288E-2</v>
      </c>
      <c r="AX549" s="34">
        <f t="shared" si="332"/>
        <v>3.4480150040324224E-3</v>
      </c>
      <c r="AY549" s="35">
        <f t="shared" si="333"/>
        <v>1.5613510814248794</v>
      </c>
      <c r="AZ549" s="10">
        <f t="shared" si="334"/>
        <v>-61.687551363016048</v>
      </c>
      <c r="BA549" s="10">
        <f t="shared" si="335"/>
        <v>-188.01169748080875</v>
      </c>
      <c r="BB549" s="10">
        <f t="shared" si="336"/>
        <v>-8.0116974808087491</v>
      </c>
      <c r="BC549" s="48"/>
      <c r="BD549" s="46">
        <f t="shared" si="337"/>
        <v>-62</v>
      </c>
      <c r="BE549" s="46">
        <f t="shared" si="338"/>
        <v>-188</v>
      </c>
      <c r="BF549" s="46">
        <f t="shared" si="339"/>
        <v>-8</v>
      </c>
    </row>
    <row r="550" spans="22:58" x14ac:dyDescent="0.3">
      <c r="V550" s="29">
        <v>6.4600000000000701</v>
      </c>
      <c r="W550" s="38">
        <f t="shared" si="309"/>
        <v>28840315.031270735</v>
      </c>
      <c r="X550" s="30">
        <f t="shared" si="343"/>
        <v>3.5218251811136261</v>
      </c>
      <c r="Y550" s="31">
        <f t="shared" si="310"/>
        <v>-95.533876165935965</v>
      </c>
      <c r="Z550" s="31">
        <f t="shared" si="311"/>
        <v>-89.999041860324638</v>
      </c>
      <c r="AA550" s="31">
        <f t="shared" si="312"/>
        <v>58.947806241652557</v>
      </c>
      <c r="AB550" s="31">
        <f t="shared" si="313"/>
        <v>-89.935325599374593</v>
      </c>
      <c r="AC550" s="31">
        <f t="shared" si="314"/>
        <v>15.653658782070989</v>
      </c>
      <c r="AD550" s="31">
        <f t="shared" si="315"/>
        <v>80.506448035386384</v>
      </c>
      <c r="AE550" s="31">
        <f t="shared" si="316"/>
        <v>-17.410585961098789</v>
      </c>
      <c r="AF550" s="31">
        <f t="shared" si="317"/>
        <v>-99.427919424312833</v>
      </c>
      <c r="AG550" s="31">
        <f t="shared" si="340"/>
        <v>92.110410468749379</v>
      </c>
      <c r="AH550" s="31">
        <f t="shared" si="318"/>
        <v>-184.00809334181272</v>
      </c>
      <c r="AI550" s="31">
        <f t="shared" si="319"/>
        <v>-89.999999963882487</v>
      </c>
      <c r="AJ550" s="31">
        <f t="shared" si="320"/>
        <v>111.94865004784543</v>
      </c>
      <c r="AK550" s="31">
        <f t="shared" si="321"/>
        <v>89.999855226147943</v>
      </c>
      <c r="AL550" s="32">
        <f t="shared" si="322"/>
        <v>-58.403641227170773</v>
      </c>
      <c r="AM550" s="31">
        <f t="shared" si="323"/>
        <v>-89.931144176679609</v>
      </c>
      <c r="AN550" s="31">
        <f t="shared" si="324"/>
        <v>-38.352674052388686</v>
      </c>
      <c r="AO550" s="31">
        <f t="shared" si="325"/>
        <v>-89.931288914414154</v>
      </c>
      <c r="AP550" s="30">
        <f t="shared" si="341"/>
        <v>23.609121289162623</v>
      </c>
      <c r="AQ550" s="30">
        <f t="shared" si="342"/>
        <v>-29.542425094393248</v>
      </c>
      <c r="AR550" s="31">
        <f t="shared" si="326"/>
        <v>-61.696563818718104</v>
      </c>
      <c r="AS550" s="33">
        <f t="shared" si="327"/>
        <v>-189.359208338727</v>
      </c>
      <c r="AT550" s="31">
        <f t="shared" si="328"/>
        <v>3.6144650088604023E-3</v>
      </c>
      <c r="AU550" s="31">
        <f t="shared" si="329"/>
        <v>1.6528078550205916</v>
      </c>
      <c r="AV550" s="32">
        <f t="shared" si="330"/>
        <v>-4.0177420476269258E-6</v>
      </c>
      <c r="AW550" s="31">
        <f t="shared" si="331"/>
        <v>-5.5108865231262898E-2</v>
      </c>
      <c r="AX550" s="34">
        <f t="shared" si="332"/>
        <v>3.6104472668127756E-3</v>
      </c>
      <c r="AY550" s="35">
        <f t="shared" si="333"/>
        <v>1.5976989897893288</v>
      </c>
      <c r="AZ550" s="10">
        <f t="shared" si="334"/>
        <v>-61.692953371451289</v>
      </c>
      <c r="BA550" s="10">
        <f t="shared" si="335"/>
        <v>-187.76150934893766</v>
      </c>
      <c r="BB550" s="10">
        <f t="shared" si="336"/>
        <v>-7.7615093489376648</v>
      </c>
      <c r="BC550" s="37"/>
      <c r="BD550" s="46">
        <f t="shared" si="337"/>
        <v>-62</v>
      </c>
      <c r="BE550" s="46">
        <f t="shared" si="338"/>
        <v>-188</v>
      </c>
      <c r="BF550" s="46">
        <f t="shared" si="339"/>
        <v>-8</v>
      </c>
    </row>
    <row r="551" spans="22:58" x14ac:dyDescent="0.3">
      <c r="V551" s="29">
        <v>6.4700000000000699</v>
      </c>
      <c r="W551" s="38">
        <f t="shared" si="309"/>
        <v>29512092.26666864</v>
      </c>
      <c r="X551" s="30">
        <f t="shared" si="343"/>
        <v>3.5218251811136261</v>
      </c>
      <c r="Y551" s="31">
        <f t="shared" si="310"/>
        <v>-95.733876165881298</v>
      </c>
      <c r="Z551" s="31">
        <f t="shared" si="311"/>
        <v>-89.999063670246358</v>
      </c>
      <c r="AA551" s="31">
        <f t="shared" si="312"/>
        <v>59.14780599260186</v>
      </c>
      <c r="AB551" s="31">
        <f t="shared" si="313"/>
        <v>-89.936797767257715</v>
      </c>
      <c r="AC551" s="31">
        <f t="shared" si="314"/>
        <v>15.848338085399403</v>
      </c>
      <c r="AD551" s="31">
        <f t="shared" si="315"/>
        <v>80.718744554691696</v>
      </c>
      <c r="AE551" s="31">
        <f t="shared" si="316"/>
        <v>-17.215906906766406</v>
      </c>
      <c r="AF551" s="31">
        <f t="shared" si="317"/>
        <v>-99.217116882812363</v>
      </c>
      <c r="AG551" s="31">
        <f t="shared" si="340"/>
        <v>92.110410468749379</v>
      </c>
      <c r="AH551" s="31">
        <f t="shared" si="318"/>
        <v>-184.20809334181271</v>
      </c>
      <c r="AI551" s="31">
        <f t="shared" si="319"/>
        <v>-89.999999964704628</v>
      </c>
      <c r="AJ551" s="31">
        <f t="shared" si="320"/>
        <v>112.14865004784417</v>
      </c>
      <c r="AK551" s="31">
        <f t="shared" si="321"/>
        <v>89.999858521603144</v>
      </c>
      <c r="AL551" s="32">
        <f t="shared" si="322"/>
        <v>-58.603640944875075</v>
      </c>
      <c r="AM551" s="31">
        <f t="shared" si="323"/>
        <v>-89.932711525113817</v>
      </c>
      <c r="AN551" s="31">
        <f t="shared" si="324"/>
        <v>-38.552673770094238</v>
      </c>
      <c r="AO551" s="31">
        <f t="shared" si="325"/>
        <v>-89.9328529682153</v>
      </c>
      <c r="AP551" s="30">
        <f t="shared" si="341"/>
        <v>23.609121289162623</v>
      </c>
      <c r="AQ551" s="30">
        <f t="shared" si="342"/>
        <v>-29.542425094393248</v>
      </c>
      <c r="AR551" s="31">
        <f t="shared" si="326"/>
        <v>-61.701884482091273</v>
      </c>
      <c r="AS551" s="33">
        <f t="shared" si="327"/>
        <v>-189.14996985102766</v>
      </c>
      <c r="AT551" s="31">
        <f t="shared" si="328"/>
        <v>3.7847352929369542E-3</v>
      </c>
      <c r="AU551" s="31">
        <f t="shared" si="329"/>
        <v>1.6912845900372193</v>
      </c>
      <c r="AV551" s="32">
        <f t="shared" si="330"/>
        <v>-4.2070923059564606E-6</v>
      </c>
      <c r="AW551" s="31">
        <f t="shared" si="331"/>
        <v>-5.6392514784133742E-2</v>
      </c>
      <c r="AX551" s="34">
        <f t="shared" si="332"/>
        <v>3.7805282006309979E-3</v>
      </c>
      <c r="AY551" s="35">
        <f t="shared" si="333"/>
        <v>1.6348920752530856</v>
      </c>
      <c r="AZ551" s="10">
        <f t="shared" si="334"/>
        <v>-61.698103953890644</v>
      </c>
      <c r="BA551" s="10">
        <f t="shared" si="335"/>
        <v>-187.51507777577459</v>
      </c>
      <c r="BB551" s="10">
        <f t="shared" si="336"/>
        <v>-7.5150777757745857</v>
      </c>
      <c r="BC551" s="37"/>
      <c r="BD551" s="46">
        <f t="shared" si="337"/>
        <v>-62</v>
      </c>
      <c r="BE551" s="46">
        <f t="shared" si="338"/>
        <v>-188</v>
      </c>
      <c r="BF551" s="46">
        <f t="shared" si="339"/>
        <v>-8</v>
      </c>
    </row>
    <row r="552" spans="22:58" x14ac:dyDescent="0.3">
      <c r="V552" s="29">
        <v>6.4800000000000697</v>
      </c>
      <c r="W552" s="36">
        <f t="shared" si="309"/>
        <v>30199517.204025052</v>
      </c>
      <c r="X552" s="30">
        <f t="shared" si="343"/>
        <v>3.5218251811136261</v>
      </c>
      <c r="Y552" s="31">
        <f t="shared" si="310"/>
        <v>-95.933876165829091</v>
      </c>
      <c r="Z552" s="31">
        <f t="shared" si="311"/>
        <v>-89.999084983713644</v>
      </c>
      <c r="AA552" s="31">
        <f t="shared" si="312"/>
        <v>59.347805754760273</v>
      </c>
      <c r="AB552" s="31">
        <f t="shared" si="313"/>
        <v>-89.938236424589235</v>
      </c>
      <c r="AC552" s="31">
        <f t="shared" si="314"/>
        <v>16.043250767183622</v>
      </c>
      <c r="AD552" s="31">
        <f t="shared" si="315"/>
        <v>80.926457341273093</v>
      </c>
      <c r="AE552" s="31">
        <f t="shared" si="316"/>
        <v>-17.020994462771569</v>
      </c>
      <c r="AF552" s="31">
        <f t="shared" si="317"/>
        <v>-99.010864067029772</v>
      </c>
      <c r="AG552" s="31">
        <f t="shared" si="340"/>
        <v>92.110410468749379</v>
      </c>
      <c r="AH552" s="31">
        <f t="shared" si="318"/>
        <v>-184.4080933418127</v>
      </c>
      <c r="AI552" s="31">
        <f t="shared" si="319"/>
        <v>-89.999999965508039</v>
      </c>
      <c r="AJ552" s="31">
        <f t="shared" si="320"/>
        <v>112.34865004784298</v>
      </c>
      <c r="AK552" s="31">
        <f t="shared" si="321"/>
        <v>89.999861742044644</v>
      </c>
      <c r="AL552" s="32">
        <f t="shared" si="322"/>
        <v>-58.803640675284754</v>
      </c>
      <c r="AM552" s="31">
        <f t="shared" si="323"/>
        <v>-89.93424319643924</v>
      </c>
      <c r="AN552" s="31">
        <f t="shared" si="324"/>
        <v>-38.752673500505097</v>
      </c>
      <c r="AO552" s="31">
        <f t="shared" si="325"/>
        <v>-89.934381419902635</v>
      </c>
      <c r="AP552" s="30">
        <f t="shared" si="341"/>
        <v>23.609121289162623</v>
      </c>
      <c r="AQ552" s="30">
        <f t="shared" si="342"/>
        <v>-29.542425094393248</v>
      </c>
      <c r="AR552" s="31">
        <f t="shared" si="326"/>
        <v>-61.706971768507287</v>
      </c>
      <c r="AS552" s="33">
        <f t="shared" si="327"/>
        <v>-188.94524548693241</v>
      </c>
      <c r="AT552" s="31">
        <f t="shared" si="328"/>
        <v>3.9630230135864726E-3</v>
      </c>
      <c r="AU552" s="31">
        <f t="shared" si="329"/>
        <v>1.730655983509658</v>
      </c>
      <c r="AV552" s="32">
        <f t="shared" si="330"/>
        <v>-4.405366357091998E-6</v>
      </c>
      <c r="AW552" s="31">
        <f t="shared" si="331"/>
        <v>-5.7706064317516334E-2</v>
      </c>
      <c r="AX552" s="34">
        <f t="shared" si="332"/>
        <v>3.9586176472293805E-3</v>
      </c>
      <c r="AY552" s="35">
        <f t="shared" si="333"/>
        <v>1.6729499191921418</v>
      </c>
      <c r="AZ552" s="10">
        <f t="shared" si="334"/>
        <v>-61.703013150860059</v>
      </c>
      <c r="BA552" s="10">
        <f t="shared" si="335"/>
        <v>-187.27229556774026</v>
      </c>
      <c r="BB552" s="10">
        <f t="shared" si="336"/>
        <v>-7.2722955677402581</v>
      </c>
      <c r="BC552" s="48"/>
      <c r="BD552" s="46">
        <f t="shared" si="337"/>
        <v>-62</v>
      </c>
      <c r="BE552" s="46">
        <f t="shared" si="338"/>
        <v>-187</v>
      </c>
      <c r="BF552" s="46">
        <f t="shared" si="339"/>
        <v>-7</v>
      </c>
    </row>
    <row r="553" spans="22:58" x14ac:dyDescent="0.3">
      <c r="V553" s="29">
        <v>6.4900000000000704</v>
      </c>
      <c r="W553" s="38">
        <f t="shared" ref="W553:W616" si="344">10*10^V553</f>
        <v>30902954.325140961</v>
      </c>
      <c r="X553" s="30">
        <f t="shared" si="343"/>
        <v>3.5218251811136261</v>
      </c>
      <c r="Y553" s="31">
        <f t="shared" ref="Y553:Y616" si="345">20*LOG(1/SQRT((W553/fp)^2+1))</f>
        <v>-96.133876165779256</v>
      </c>
      <c r="Z553" s="31">
        <f t="shared" ref="Z553:Z616" si="346">-180/PI()*ATAN(W553/fp)</f>
        <v>-89.999105812027182</v>
      </c>
      <c r="AA553" s="31">
        <f t="shared" ref="AA553:AA616" si="347">20*LOG(SQRT((W553/fzRHP)^2+1))</f>
        <v>59.547805527623332</v>
      </c>
      <c r="AB553" s="31">
        <f t="shared" ref="AB553:AB616" si="348">-180/PI()*ATAN(W553/fzRHP)</f>
        <v>-89.939642334157043</v>
      </c>
      <c r="AC553" s="31">
        <f t="shared" ref="AC553:AC616" si="349">20*LOG(SQRT((W553/fzESR)^2+1))</f>
        <v>16.238386846681795</v>
      </c>
      <c r="AD553" s="31">
        <f t="shared" ref="AD553:AD616" si="350">180/PI()*ATAN(W553/fzESR)</f>
        <v>81.129674677005212</v>
      </c>
      <c r="AE553" s="31">
        <f t="shared" ref="AE553:AE616" si="351">X553+Y553+AA553+AC553</f>
        <v>-16.825858610360502</v>
      </c>
      <c r="AF553" s="31">
        <f t="shared" ref="AF553:AF616" si="352">Z553+AB553+AD553</f>
        <v>-98.809073469179012</v>
      </c>
      <c r="AG553" s="31">
        <f t="shared" si="340"/>
        <v>92.110410468749379</v>
      </c>
      <c r="AH553" s="31">
        <f t="shared" ref="AH553:AH616" si="353">20*LOG(1/SQRT((W553/fp_comp1)^2+1))</f>
        <v>-184.60809334181275</v>
      </c>
      <c r="AI553" s="31">
        <f t="shared" ref="AI553:AI616" si="354">-180/PI()*ATAN(W553/fp_comp1)</f>
        <v>-89.999999966293174</v>
      </c>
      <c r="AJ553" s="31">
        <f t="shared" ref="AJ553:AJ616" si="355">20*LOG(SQRT((W553/fz_comp)^2+1))</f>
        <v>112.54865004784186</v>
      </c>
      <c r="AK553" s="31">
        <f t="shared" ref="AK553:AK616" si="356">180/PI()*ATAN(W553/fz_comp)</f>
        <v>89.999864889179918</v>
      </c>
      <c r="AL553" s="32">
        <f t="shared" ref="AL553:AL616" si="357">20*LOG(1/SQRT((W553/fp_comp2)^2+1))</f>
        <v>-59.003640417828002</v>
      </c>
      <c r="AM553" s="31">
        <f t="shared" ref="AM553:AM616" si="358">-180/PI()*ATAN(W553/fp_comp2)</f>
        <v>-89.93574000275953</v>
      </c>
      <c r="AN553" s="31">
        <f t="shared" ref="AN553:AN616" si="359">AG553+AH553+AJ553+AL553</f>
        <v>-38.95267324304951</v>
      </c>
      <c r="AO553" s="31">
        <f t="shared" ref="AO553:AO616" si="360">AI553+AK553+AM553</f>
        <v>-89.935875079872787</v>
      </c>
      <c r="AP553" s="30">
        <f t="shared" si="341"/>
        <v>23.609121289162623</v>
      </c>
      <c r="AQ553" s="30">
        <f t="shared" si="342"/>
        <v>-29.542425094393248</v>
      </c>
      <c r="AR553" s="31">
        <f t="shared" ref="AR553:AR616" si="361">AE553+AN553+AP553+AQ553</f>
        <v>-61.711835658640638</v>
      </c>
      <c r="AS553" s="33">
        <f t="shared" ref="AS553:AS616" si="362">AF553+AO553</f>
        <v>-188.7449485490518</v>
      </c>
      <c r="AT553" s="31">
        <f t="shared" ref="AT553:AT616" si="363">20*LOG(SQRT((W553/fz_ff)^2+1))</f>
        <v>4.1497053313259563E-3</v>
      </c>
      <c r="AU553" s="31">
        <f t="shared" ref="AU553:AU616" si="364">180/PI()*ATAN(W553/fz_ff)</f>
        <v>1.7709427618607183</v>
      </c>
      <c r="AV553" s="32">
        <f t="shared" ref="AV553:AV616" si="365">20*LOG(1/SQRT((W553/fp_ff)^2+1))</f>
        <v>-4.6129847662913663E-6</v>
      </c>
      <c r="AW553" s="31">
        <f t="shared" ref="AW553:AW616" si="366">-180/PI()*ATAN(W553/fp_ff)</f>
        <v>-5.9050210287233972E-2</v>
      </c>
      <c r="AX553" s="34">
        <f t="shared" ref="AX553:AX616" si="367">AT553+AV553</f>
        <v>4.145092346559665E-3</v>
      </c>
      <c r="AY553" s="35">
        <f t="shared" ref="AY553:AY616" si="368">AU553+AW553</f>
        <v>1.7118925515734844</v>
      </c>
      <c r="AZ553" s="10">
        <f t="shared" ref="AZ553:AZ616" si="369">AR553+AX553</f>
        <v>-61.707690566294076</v>
      </c>
      <c r="BA553" s="10">
        <f t="shared" ref="BA553:BA616" si="370">AS553+AY553</f>
        <v>-187.0330559974783</v>
      </c>
      <c r="BB553" s="10">
        <f t="shared" ref="BB553:BB616" si="371">BA553+180</f>
        <v>-7.0330559974783</v>
      </c>
      <c r="BC553" s="37"/>
      <c r="BD553" s="46">
        <f t="shared" ref="BD553:BD616" si="372">ROUND(AZ553,0)</f>
        <v>-62</v>
      </c>
      <c r="BE553" s="46">
        <f t="shared" ref="BE553:BE616" si="373">ROUND(BA553,0)</f>
        <v>-187</v>
      </c>
      <c r="BF553" s="46">
        <f t="shared" ref="BF553:BF616" si="374">ROUND(BB553,0)</f>
        <v>-7</v>
      </c>
    </row>
    <row r="554" spans="22:58" x14ac:dyDescent="0.3">
      <c r="V554" s="29">
        <v>6.5000000000000702</v>
      </c>
      <c r="W554" s="38">
        <f t="shared" si="344"/>
        <v>31622776.601688966</v>
      </c>
      <c r="X554" s="30">
        <f t="shared" si="343"/>
        <v>3.5218251811136261</v>
      </c>
      <c r="Y554" s="31">
        <f t="shared" si="345"/>
        <v>-96.333876165731652</v>
      </c>
      <c r="Z554" s="31">
        <f t="shared" si="346"/>
        <v>-89.99912616623044</v>
      </c>
      <c r="AA554" s="31">
        <f t="shared" si="347"/>
        <v>59.747805310709204</v>
      </c>
      <c r="AB554" s="31">
        <f t="shared" si="348"/>
        <v>-89.941016241386237</v>
      </c>
      <c r="AC554" s="31">
        <f t="shared" si="349"/>
        <v>16.433736747983055</v>
      </c>
      <c r="AD554" s="31">
        <f t="shared" si="350"/>
        <v>81.328483848361842</v>
      </c>
      <c r="AE554" s="31">
        <f t="shared" si="351"/>
        <v>-16.630508925925767</v>
      </c>
      <c r="AF554" s="31">
        <f t="shared" si="352"/>
        <v>-98.611658559254849</v>
      </c>
      <c r="AG554" s="31">
        <f t="shared" si="340"/>
        <v>92.110410468749379</v>
      </c>
      <c r="AH554" s="31">
        <f t="shared" si="353"/>
        <v>-184.80809334181274</v>
      </c>
      <c r="AI554" s="31">
        <f t="shared" si="354"/>
        <v>-89.999999967060432</v>
      </c>
      <c r="AJ554" s="31">
        <f t="shared" si="355"/>
        <v>112.74865004784077</v>
      </c>
      <c r="AK554" s="31">
        <f t="shared" si="356"/>
        <v>89.999867964677662</v>
      </c>
      <c r="AL554" s="32">
        <f t="shared" si="357"/>
        <v>-59.203640171958682</v>
      </c>
      <c r="AM554" s="31">
        <f t="shared" si="358"/>
        <v>-89.937202737693042</v>
      </c>
      <c r="AN554" s="31">
        <f t="shared" si="359"/>
        <v>-39.15267299718127</v>
      </c>
      <c r="AO554" s="31">
        <f t="shared" si="360"/>
        <v>-89.937334740075812</v>
      </c>
      <c r="AP554" s="30">
        <f t="shared" si="341"/>
        <v>23.609121289162623</v>
      </c>
      <c r="AQ554" s="30">
        <f t="shared" si="342"/>
        <v>-29.542425094393248</v>
      </c>
      <c r="AR554" s="31">
        <f t="shared" si="361"/>
        <v>-61.716485728337659</v>
      </c>
      <c r="AS554" s="33">
        <f t="shared" si="362"/>
        <v>-188.54899329933068</v>
      </c>
      <c r="AT554" s="31">
        <f t="shared" si="363"/>
        <v>4.3451771152626436E-3</v>
      </c>
      <c r="AU554" s="31">
        <f t="shared" si="364"/>
        <v>1.8121661262396231</v>
      </c>
      <c r="AV554" s="32">
        <f t="shared" si="365"/>
        <v>-4.8303879206439786E-6</v>
      </c>
      <c r="AW554" s="31">
        <f t="shared" si="366"/>
        <v>-6.0425665371349961E-2</v>
      </c>
      <c r="AX554" s="34">
        <f t="shared" si="367"/>
        <v>4.3403467273419993E-3</v>
      </c>
      <c r="AY554" s="35">
        <f t="shared" si="368"/>
        <v>1.7517404608682732</v>
      </c>
      <c r="AZ554" s="10">
        <f t="shared" si="369"/>
        <v>-61.71214538161032</v>
      </c>
      <c r="BA554" s="10">
        <f t="shared" si="370"/>
        <v>-186.79725283846241</v>
      </c>
      <c r="BB554" s="10">
        <f t="shared" si="371"/>
        <v>-6.7972528384624127</v>
      </c>
      <c r="BC554" s="37"/>
      <c r="BD554" s="46">
        <f t="shared" si="372"/>
        <v>-62</v>
      </c>
      <c r="BE554" s="46">
        <f t="shared" si="373"/>
        <v>-187</v>
      </c>
      <c r="BF554" s="46">
        <f t="shared" si="374"/>
        <v>-7</v>
      </c>
    </row>
    <row r="555" spans="22:58" x14ac:dyDescent="0.3">
      <c r="V555" s="29">
        <v>6.5100000000000797</v>
      </c>
      <c r="W555" s="36">
        <f t="shared" si="344"/>
        <v>32359365.692968801</v>
      </c>
      <c r="X555" s="30">
        <f t="shared" si="343"/>
        <v>3.5218251811136261</v>
      </c>
      <c r="Y555" s="31">
        <f t="shared" si="345"/>
        <v>-96.533876165686365</v>
      </c>
      <c r="Z555" s="31">
        <f t="shared" si="346"/>
        <v>-89.999146057115453</v>
      </c>
      <c r="AA555" s="31">
        <f t="shared" si="347"/>
        <v>59.947805103557997</v>
      </c>
      <c r="AB555" s="31">
        <f t="shared" si="348"/>
        <v>-89.942358874734296</v>
      </c>
      <c r="AC555" s="31">
        <f t="shared" si="349"/>
        <v>16.629291285486367</v>
      </c>
      <c r="AD555" s="31">
        <f t="shared" si="350"/>
        <v>81.522971107402896</v>
      </c>
      <c r="AE555" s="31">
        <f t="shared" si="351"/>
        <v>-16.434954595528374</v>
      </c>
      <c r="AF555" s="31">
        <f t="shared" si="352"/>
        <v>-98.418533824446854</v>
      </c>
      <c r="AG555" s="31">
        <f t="shared" si="340"/>
        <v>92.110410468749379</v>
      </c>
      <c r="AH555" s="31">
        <f t="shared" si="353"/>
        <v>-185.00809334181292</v>
      </c>
      <c r="AI555" s="31">
        <f t="shared" si="354"/>
        <v>-89.999999967810226</v>
      </c>
      <c r="AJ555" s="31">
        <f t="shared" si="355"/>
        <v>112.94865004783992</v>
      </c>
      <c r="AK555" s="31">
        <f t="shared" si="356"/>
        <v>89.99987097016853</v>
      </c>
      <c r="AL555" s="32">
        <f t="shared" si="357"/>
        <v>-59.403639937155468</v>
      </c>
      <c r="AM555" s="31">
        <f t="shared" si="358"/>
        <v>-89.938632176793547</v>
      </c>
      <c r="AN555" s="31">
        <f t="shared" si="359"/>
        <v>-39.352672762379093</v>
      </c>
      <c r="AO555" s="31">
        <f t="shared" si="360"/>
        <v>-89.938761174435243</v>
      </c>
      <c r="AP555" s="30">
        <f t="shared" si="341"/>
        <v>23.609121289162623</v>
      </c>
      <c r="AQ555" s="30">
        <f t="shared" si="342"/>
        <v>-29.542425094393248</v>
      </c>
      <c r="AR555" s="31">
        <f t="shared" si="361"/>
        <v>-61.72093116313809</v>
      </c>
      <c r="AS555" s="33">
        <f t="shared" si="362"/>
        <v>-188.35729499888208</v>
      </c>
      <c r="AT555" s="31">
        <f t="shared" si="363"/>
        <v>4.5498517712741927E-3</v>
      </c>
      <c r="AU555" s="31">
        <f t="shared" si="364"/>
        <v>1.8543477630059177</v>
      </c>
      <c r="AV555" s="32">
        <f t="shared" si="365"/>
        <v>-5.0580369567616168E-6</v>
      </c>
      <c r="AW555" s="31">
        <f t="shared" si="366"/>
        <v>-6.1833158848012576E-2</v>
      </c>
      <c r="AX555" s="34">
        <f t="shared" si="367"/>
        <v>4.5447937343174307E-3</v>
      </c>
      <c r="AY555" s="35">
        <f t="shared" si="368"/>
        <v>1.7925146041579052</v>
      </c>
      <c r="AZ555" s="10">
        <f t="shared" si="369"/>
        <v>-61.716386369403772</v>
      </c>
      <c r="BA555" s="10">
        <f t="shared" si="370"/>
        <v>-186.56478039472418</v>
      </c>
      <c r="BB555" s="10">
        <f t="shared" si="371"/>
        <v>-6.5647803947241812</v>
      </c>
      <c r="BC555" s="48"/>
      <c r="BD555" s="46">
        <f t="shared" si="372"/>
        <v>-62</v>
      </c>
      <c r="BE555" s="46">
        <f t="shared" si="373"/>
        <v>-187</v>
      </c>
      <c r="BF555" s="46">
        <f t="shared" si="374"/>
        <v>-7</v>
      </c>
    </row>
    <row r="556" spans="22:58" x14ac:dyDescent="0.3">
      <c r="V556" s="29">
        <v>6.5200000000000804</v>
      </c>
      <c r="W556" s="38">
        <f t="shared" si="344"/>
        <v>33113112.14826528</v>
      </c>
      <c r="X556" s="30">
        <f t="shared" si="343"/>
        <v>3.5218251811136261</v>
      </c>
      <c r="Y556" s="31">
        <f t="shared" si="345"/>
        <v>-96.733876165642968</v>
      </c>
      <c r="Z556" s="31">
        <f t="shared" si="346"/>
        <v>-89.999165495228638</v>
      </c>
      <c r="AA556" s="31">
        <f t="shared" si="347"/>
        <v>60.147804905729963</v>
      </c>
      <c r="AB556" s="31">
        <f t="shared" si="348"/>
        <v>-89.94367094607729</v>
      </c>
      <c r="AC556" s="31">
        <f t="shared" si="349"/>
        <v>16.825041649731947</v>
      </c>
      <c r="AD556" s="31">
        <f t="shared" si="350"/>
        <v>81.713221637145139</v>
      </c>
      <c r="AE556" s="31">
        <f t="shared" si="351"/>
        <v>-16.239204429067431</v>
      </c>
      <c r="AF556" s="31">
        <f t="shared" si="352"/>
        <v>-98.229614804160789</v>
      </c>
      <c r="AG556" s="31">
        <f t="shared" si="340"/>
        <v>92.110410468749379</v>
      </c>
      <c r="AH556" s="31">
        <f t="shared" si="353"/>
        <v>-185.20809334181291</v>
      </c>
      <c r="AI556" s="31">
        <f t="shared" si="354"/>
        <v>-89.999999968542951</v>
      </c>
      <c r="AJ556" s="31">
        <f t="shared" si="355"/>
        <v>113.14865004783896</v>
      </c>
      <c r="AK556" s="31">
        <f t="shared" si="356"/>
        <v>89.999873907246084</v>
      </c>
      <c r="AL556" s="32">
        <f t="shared" si="357"/>
        <v>-59.603639712919971</v>
      </c>
      <c r="AM556" s="31">
        <f t="shared" si="358"/>
        <v>-89.940029077961483</v>
      </c>
      <c r="AN556" s="31">
        <f t="shared" si="359"/>
        <v>-39.552672538144549</v>
      </c>
      <c r="AO556" s="31">
        <f t="shared" si="360"/>
        <v>-89.940155139258351</v>
      </c>
      <c r="AP556" s="30">
        <f t="shared" si="341"/>
        <v>23.609121289162623</v>
      </c>
      <c r="AQ556" s="30">
        <f t="shared" si="342"/>
        <v>-29.542425094393248</v>
      </c>
      <c r="AR556" s="31">
        <f t="shared" si="361"/>
        <v>-61.725180772442599</v>
      </c>
      <c r="AS556" s="33">
        <f t="shared" si="362"/>
        <v>-188.16976994341914</v>
      </c>
      <c r="AT556" s="31">
        <f t="shared" si="363"/>
        <v>4.7641621086156449E-3</v>
      </c>
      <c r="AU556" s="31">
        <f t="shared" si="364"/>
        <v>1.8975098544165532</v>
      </c>
      <c r="AV556" s="32">
        <f t="shared" si="365"/>
        <v>-5.2964147492226069E-6</v>
      </c>
      <c r="AW556" s="31">
        <f t="shared" si="366"/>
        <v>-6.3273436982092229E-2</v>
      </c>
      <c r="AX556" s="34">
        <f t="shared" si="367"/>
        <v>4.7588656938664219E-3</v>
      </c>
      <c r="AY556" s="35">
        <f t="shared" si="368"/>
        <v>1.834236417434461</v>
      </c>
      <c r="AZ556" s="10">
        <f t="shared" si="369"/>
        <v>-61.720421906748733</v>
      </c>
      <c r="BA556" s="10">
        <f t="shared" si="370"/>
        <v>-186.33553352598469</v>
      </c>
      <c r="BB556" s="10">
        <f t="shared" si="371"/>
        <v>-6.3355335259846868</v>
      </c>
      <c r="BC556" s="37"/>
      <c r="BD556" s="46">
        <f t="shared" si="372"/>
        <v>-62</v>
      </c>
      <c r="BE556" s="46">
        <f t="shared" si="373"/>
        <v>-186</v>
      </c>
      <c r="BF556" s="46">
        <f t="shared" si="374"/>
        <v>-6</v>
      </c>
    </row>
    <row r="557" spans="22:58" x14ac:dyDescent="0.3">
      <c r="V557" s="29">
        <v>6.5300000000000802</v>
      </c>
      <c r="W557" s="38">
        <f t="shared" si="344"/>
        <v>33884415.613926567</v>
      </c>
      <c r="X557" s="30">
        <f t="shared" si="343"/>
        <v>3.5218251811136261</v>
      </c>
      <c r="Y557" s="31">
        <f t="shared" si="345"/>
        <v>-96.933876165601504</v>
      </c>
      <c r="Z557" s="31">
        <f t="shared" si="346"/>
        <v>-89.99918449087636</v>
      </c>
      <c r="AA557" s="31">
        <f t="shared" si="347"/>
        <v>60.347804716805634</v>
      </c>
      <c r="AB557" s="31">
        <f t="shared" si="348"/>
        <v>-89.94495315108729</v>
      </c>
      <c r="AC557" s="31">
        <f t="shared" si="349"/>
        <v>17.020979393595411</v>
      </c>
      <c r="AD557" s="31">
        <f t="shared" si="350"/>
        <v>81.899319521048753</v>
      </c>
      <c r="AE557" s="31">
        <f t="shared" si="351"/>
        <v>-16.043266874086832</v>
      </c>
      <c r="AF557" s="31">
        <f t="shared" si="352"/>
        <v>-98.044818120914911</v>
      </c>
      <c r="AG557" s="31">
        <f t="shared" si="340"/>
        <v>92.110410468749379</v>
      </c>
      <c r="AH557" s="31">
        <f t="shared" si="353"/>
        <v>-185.40809334181293</v>
      </c>
      <c r="AI557" s="31">
        <f t="shared" si="354"/>
        <v>-89.999999969259008</v>
      </c>
      <c r="AJ557" s="31">
        <f t="shared" si="355"/>
        <v>113.34865004783801</v>
      </c>
      <c r="AK557" s="31">
        <f t="shared" si="356"/>
        <v>89.999876777467577</v>
      </c>
      <c r="AL557" s="32">
        <f t="shared" si="357"/>
        <v>-59.803639498776711</v>
      </c>
      <c r="AM557" s="31">
        <f t="shared" si="358"/>
        <v>-89.941394181845666</v>
      </c>
      <c r="AN557" s="31">
        <f t="shared" si="359"/>
        <v>-39.752672324002255</v>
      </c>
      <c r="AO557" s="31">
        <f t="shared" si="360"/>
        <v>-89.941517373637097</v>
      </c>
      <c r="AP557" s="30">
        <f t="shared" si="341"/>
        <v>23.609121289162623</v>
      </c>
      <c r="AQ557" s="30">
        <f t="shared" si="342"/>
        <v>-29.542425094393248</v>
      </c>
      <c r="AR557" s="31">
        <f t="shared" si="361"/>
        <v>-61.729243003319709</v>
      </c>
      <c r="AS557" s="33">
        <f t="shared" si="362"/>
        <v>-187.98633549455201</v>
      </c>
      <c r="AT557" s="31">
        <f t="shared" si="363"/>
        <v>4.9885612466813315E-3</v>
      </c>
      <c r="AU557" s="31">
        <f t="shared" si="364"/>
        <v>1.9416750895186143</v>
      </c>
      <c r="AV557" s="32">
        <f t="shared" si="365"/>
        <v>-5.5460269260179736E-6</v>
      </c>
      <c r="AW557" s="31">
        <f t="shared" si="366"/>
        <v>-6.4747263420835935E-2</v>
      </c>
      <c r="AX557" s="34">
        <f t="shared" si="367"/>
        <v>4.9830152197553133E-3</v>
      </c>
      <c r="AY557" s="35">
        <f t="shared" si="368"/>
        <v>1.8769278260977784</v>
      </c>
      <c r="AZ557" s="10">
        <f t="shared" si="369"/>
        <v>-61.724259988099952</v>
      </c>
      <c r="BA557" s="10">
        <f t="shared" si="370"/>
        <v>-186.10940766845422</v>
      </c>
      <c r="BB557" s="10">
        <f t="shared" si="371"/>
        <v>-6.1094076684542244</v>
      </c>
      <c r="BC557" s="37"/>
      <c r="BD557" s="46">
        <f t="shared" si="372"/>
        <v>-62</v>
      </c>
      <c r="BE557" s="46">
        <f t="shared" si="373"/>
        <v>-186</v>
      </c>
      <c r="BF557" s="46">
        <f t="shared" si="374"/>
        <v>-6</v>
      </c>
    </row>
    <row r="558" spans="22:58" x14ac:dyDescent="0.3">
      <c r="V558" s="29">
        <v>6.54000000000008</v>
      </c>
      <c r="W558" s="36">
        <f t="shared" si="344"/>
        <v>34673685.045259625</v>
      </c>
      <c r="X558" s="30">
        <f t="shared" si="343"/>
        <v>3.5218251811136261</v>
      </c>
      <c r="Y558" s="31">
        <f t="shared" si="345"/>
        <v>-97.133876165561901</v>
      </c>
      <c r="Z558" s="31">
        <f t="shared" si="346"/>
        <v>-89.999203054130348</v>
      </c>
      <c r="AA558" s="31">
        <f t="shared" si="347"/>
        <v>60.547804536384291</v>
      </c>
      <c r="AB558" s="31">
        <f t="shared" si="348"/>
        <v>-89.946206169601254</v>
      </c>
      <c r="AC558" s="31">
        <f t="shared" si="349"/>
        <v>17.217096418846591</v>
      </c>
      <c r="AD558" s="31">
        <f t="shared" si="350"/>
        <v>82.081347716356902</v>
      </c>
      <c r="AE558" s="31">
        <f t="shared" si="351"/>
        <v>-15.847150029217392</v>
      </c>
      <c r="AF558" s="31">
        <f t="shared" si="352"/>
        <v>-97.864061507374686</v>
      </c>
      <c r="AG558" s="31">
        <f t="shared" si="340"/>
        <v>92.110410468749379</v>
      </c>
      <c r="AH558" s="31">
        <f t="shared" si="353"/>
        <v>-185.60809334181295</v>
      </c>
      <c r="AI558" s="31">
        <f t="shared" si="354"/>
        <v>-89.999999969958751</v>
      </c>
      <c r="AJ558" s="31">
        <f t="shared" si="355"/>
        <v>113.5486500478371</v>
      </c>
      <c r="AK558" s="31">
        <f t="shared" si="356"/>
        <v>89.999879582354865</v>
      </c>
      <c r="AL558" s="32">
        <f t="shared" si="357"/>
        <v>-60.00363929427148</v>
      </c>
      <c r="AM558" s="31">
        <f t="shared" si="358"/>
        <v>-89.942728212236062</v>
      </c>
      <c r="AN558" s="31">
        <f t="shared" si="359"/>
        <v>-39.952672119497947</v>
      </c>
      <c r="AO558" s="31">
        <f t="shared" si="360"/>
        <v>-89.942848599839948</v>
      </c>
      <c r="AP558" s="30">
        <f t="shared" si="341"/>
        <v>23.609121289162623</v>
      </c>
      <c r="AQ558" s="30">
        <f t="shared" si="342"/>
        <v>-29.542425094393248</v>
      </c>
      <c r="AR558" s="31">
        <f t="shared" si="361"/>
        <v>-61.733125953945958</v>
      </c>
      <c r="AS558" s="33">
        <f t="shared" si="362"/>
        <v>-187.80691010721463</v>
      </c>
      <c r="AT558" s="31">
        <f t="shared" si="363"/>
        <v>5.223523563773624E-3</v>
      </c>
      <c r="AU558" s="31">
        <f t="shared" si="364"/>
        <v>1.9868666752486359</v>
      </c>
      <c r="AV558" s="32">
        <f t="shared" si="365"/>
        <v>-5.8074029495727824E-6</v>
      </c>
      <c r="AW558" s="31">
        <f t="shared" si="366"/>
        <v>-6.6255419598723941E-2</v>
      </c>
      <c r="AX558" s="34">
        <f t="shared" si="367"/>
        <v>5.217716160824051E-3</v>
      </c>
      <c r="AY558" s="35">
        <f t="shared" si="368"/>
        <v>1.920611255649912</v>
      </c>
      <c r="AZ558" s="10">
        <f t="shared" si="369"/>
        <v>-61.727908237785137</v>
      </c>
      <c r="BA558" s="10">
        <f t="shared" si="370"/>
        <v>-185.88629885156473</v>
      </c>
      <c r="BB558" s="10">
        <f t="shared" si="371"/>
        <v>-5.8862988515647316</v>
      </c>
      <c r="BC558" s="48"/>
      <c r="BD558" s="46">
        <f t="shared" si="372"/>
        <v>-62</v>
      </c>
      <c r="BE558" s="46">
        <f t="shared" si="373"/>
        <v>-186</v>
      </c>
      <c r="BF558" s="46">
        <f t="shared" si="374"/>
        <v>-6</v>
      </c>
    </row>
    <row r="559" spans="22:58" x14ac:dyDescent="0.3">
      <c r="V559" s="29">
        <v>6.5500000000000798</v>
      </c>
      <c r="W559" s="38">
        <f t="shared" si="344"/>
        <v>35481338.923364088</v>
      </c>
      <c r="X559" s="30">
        <f t="shared" si="343"/>
        <v>3.5218251811136261</v>
      </c>
      <c r="Y559" s="31">
        <f t="shared" si="345"/>
        <v>-97.33387616552406</v>
      </c>
      <c r="Z559" s="31">
        <f t="shared" si="346"/>
        <v>-89.999221194833098</v>
      </c>
      <c r="AA559" s="31">
        <f t="shared" si="347"/>
        <v>60.747804364083223</v>
      </c>
      <c r="AB559" s="31">
        <f t="shared" si="348"/>
        <v>-89.947430665981344</v>
      </c>
      <c r="AC559" s="31">
        <f t="shared" si="349"/>
        <v>17.413384963078901</v>
      </c>
      <c r="AD559" s="31">
        <f t="shared" si="350"/>
        <v>82.259388031042889</v>
      </c>
      <c r="AE559" s="31">
        <f t="shared" si="351"/>
        <v>-15.65086165724831</v>
      </c>
      <c r="AF559" s="31">
        <f t="shared" si="352"/>
        <v>-97.687263829771538</v>
      </c>
      <c r="AG559" s="31">
        <f t="shared" si="340"/>
        <v>92.110410468749379</v>
      </c>
      <c r="AH559" s="31">
        <f t="shared" si="353"/>
        <v>-185.80809334181288</v>
      </c>
      <c r="AI559" s="31">
        <f t="shared" si="354"/>
        <v>-89.999999970642577</v>
      </c>
      <c r="AJ559" s="31">
        <f t="shared" si="355"/>
        <v>113.74865004783622</v>
      </c>
      <c r="AK559" s="31">
        <f t="shared" si="356"/>
        <v>89.999882323395099</v>
      </c>
      <c r="AL559" s="32">
        <f t="shared" si="357"/>
        <v>-60.20363909897047</v>
      </c>
      <c r="AM559" s="31">
        <f t="shared" si="358"/>
        <v>-89.94403187644744</v>
      </c>
      <c r="AN559" s="31">
        <f t="shared" si="359"/>
        <v>-40.152671924197747</v>
      </c>
      <c r="AO559" s="31">
        <f t="shared" si="360"/>
        <v>-89.944149523694918</v>
      </c>
      <c r="AP559" s="30">
        <f t="shared" si="341"/>
        <v>23.609121289162623</v>
      </c>
      <c r="AQ559" s="30">
        <f t="shared" si="342"/>
        <v>-29.542425094393248</v>
      </c>
      <c r="AR559" s="31">
        <f t="shared" si="361"/>
        <v>-61.736837386676683</v>
      </c>
      <c r="AS559" s="33">
        <f t="shared" si="362"/>
        <v>-187.63141335346646</v>
      </c>
      <c r="AT559" s="31">
        <f t="shared" si="363"/>
        <v>5.4695456897687015E-3</v>
      </c>
      <c r="AU559" s="31">
        <f t="shared" si="364"/>
        <v>2.0331083477405314</v>
      </c>
      <c r="AV559" s="32">
        <f t="shared" si="365"/>
        <v>-6.0810972247696008E-6</v>
      </c>
      <c r="AW559" s="31">
        <f t="shared" si="366"/>
        <v>-6.7798705151760078E-2</v>
      </c>
      <c r="AX559" s="34">
        <f t="shared" si="367"/>
        <v>5.4634645925439318E-3</v>
      </c>
      <c r="AY559" s="35">
        <f t="shared" si="368"/>
        <v>1.9653096425887713</v>
      </c>
      <c r="AZ559" s="10">
        <f t="shared" si="369"/>
        <v>-61.731373922084138</v>
      </c>
      <c r="BA559" s="10">
        <f t="shared" si="370"/>
        <v>-185.66610371087768</v>
      </c>
      <c r="BB559" s="10">
        <f t="shared" si="371"/>
        <v>-5.6661037108776782</v>
      </c>
      <c r="BC559" s="37"/>
      <c r="BD559" s="46">
        <f t="shared" si="372"/>
        <v>-62</v>
      </c>
      <c r="BE559" s="46">
        <f t="shared" si="373"/>
        <v>-186</v>
      </c>
      <c r="BF559" s="46">
        <f t="shared" si="374"/>
        <v>-6</v>
      </c>
    </row>
    <row r="560" spans="22:58" x14ac:dyDescent="0.3">
      <c r="V560" s="29">
        <v>6.5600000000000804</v>
      </c>
      <c r="W560" s="38">
        <f t="shared" si="344"/>
        <v>36307805.477016889</v>
      </c>
      <c r="X560" s="30">
        <f t="shared" si="343"/>
        <v>3.5218251811136261</v>
      </c>
      <c r="Y560" s="31">
        <f t="shared" si="345"/>
        <v>-97.533876165487953</v>
      </c>
      <c r="Z560" s="31">
        <f t="shared" si="346"/>
        <v>-89.999238922603013</v>
      </c>
      <c r="AA560" s="31">
        <f t="shared" si="347"/>
        <v>60.947804199537003</v>
      </c>
      <c r="AB560" s="31">
        <f t="shared" si="348"/>
        <v>-89.948627289467296</v>
      </c>
      <c r="AC560" s="31">
        <f t="shared" si="349"/>
        <v>17.609837587010507</v>
      </c>
      <c r="AD560" s="31">
        <f t="shared" si="350"/>
        <v>82.433521104127607</v>
      </c>
      <c r="AE560" s="31">
        <f t="shared" si="351"/>
        <v>-15.454409197826816</v>
      </c>
      <c r="AF560" s="31">
        <f t="shared" si="352"/>
        <v>-97.514345107942717</v>
      </c>
      <c r="AG560" s="31">
        <f t="shared" si="340"/>
        <v>92.110410468749379</v>
      </c>
      <c r="AH560" s="31">
        <f t="shared" si="353"/>
        <v>-186.00809334181292</v>
      </c>
      <c r="AI560" s="31">
        <f t="shared" si="354"/>
        <v>-89.999999971310842</v>
      </c>
      <c r="AJ560" s="31">
        <f t="shared" si="355"/>
        <v>113.9486500478354</v>
      </c>
      <c r="AK560" s="31">
        <f t="shared" si="356"/>
        <v>89.999885002041665</v>
      </c>
      <c r="AL560" s="32">
        <f t="shared" si="357"/>
        <v>-60.403638912459471</v>
      </c>
      <c r="AM560" s="31">
        <f t="shared" si="358"/>
        <v>-89.945305865694422</v>
      </c>
      <c r="AN560" s="31">
        <f t="shared" si="359"/>
        <v>-40.352671737687615</v>
      </c>
      <c r="AO560" s="31">
        <f t="shared" si="360"/>
        <v>-89.945420834963599</v>
      </c>
      <c r="AP560" s="30">
        <f t="shared" si="341"/>
        <v>23.609121289162623</v>
      </c>
      <c r="AQ560" s="30">
        <f t="shared" si="342"/>
        <v>-29.542425094393248</v>
      </c>
      <c r="AR560" s="31">
        <f t="shared" si="361"/>
        <v>-61.740384740745057</v>
      </c>
      <c r="AS560" s="33">
        <f t="shared" si="362"/>
        <v>-187.4597659429063</v>
      </c>
      <c r="AT560" s="31">
        <f t="shared" si="363"/>
        <v>5.7271475446805066E-3</v>
      </c>
      <c r="AU560" s="31">
        <f t="shared" si="364"/>
        <v>2.080424383843297</v>
      </c>
      <c r="AV560" s="32">
        <f t="shared" si="365"/>
        <v>-6.3676902976198806E-6</v>
      </c>
      <c r="AW560" s="31">
        <f t="shared" si="366"/>
        <v>-6.937793834141015E-2</v>
      </c>
      <c r="AX560" s="34">
        <f t="shared" si="367"/>
        <v>5.720779854382887E-3</v>
      </c>
      <c r="AY560" s="35">
        <f t="shared" si="368"/>
        <v>2.0110464455018868</v>
      </c>
      <c r="AZ560" s="10">
        <f t="shared" si="369"/>
        <v>-61.734663960890671</v>
      </c>
      <c r="BA560" s="10">
        <f t="shared" si="370"/>
        <v>-185.44871949740443</v>
      </c>
      <c r="BB560" s="10">
        <f t="shared" si="371"/>
        <v>-5.4487194974044257</v>
      </c>
      <c r="BC560" s="37"/>
      <c r="BD560" s="46">
        <f t="shared" si="372"/>
        <v>-62</v>
      </c>
      <c r="BE560" s="46">
        <f t="shared" si="373"/>
        <v>-185</v>
      </c>
      <c r="BF560" s="46">
        <f t="shared" si="374"/>
        <v>-5</v>
      </c>
    </row>
    <row r="561" spans="22:58" x14ac:dyDescent="0.3">
      <c r="V561" s="29">
        <v>6.5700000000000802</v>
      </c>
      <c r="W561" s="36">
        <f t="shared" si="344"/>
        <v>37153522.909724161</v>
      </c>
      <c r="X561" s="30">
        <f t="shared" si="343"/>
        <v>3.5218251811136261</v>
      </c>
      <c r="Y561" s="31">
        <f t="shared" si="345"/>
        <v>-97.733876165453481</v>
      </c>
      <c r="Z561" s="31">
        <f t="shared" si="346"/>
        <v>-89.999256246839636</v>
      </c>
      <c r="AA561" s="31">
        <f t="shared" si="347"/>
        <v>61.147804042396565</v>
      </c>
      <c r="AB561" s="31">
        <f t="shared" si="348"/>
        <v>-89.949796674520556</v>
      </c>
      <c r="AC561" s="31">
        <f t="shared" si="349"/>
        <v>17.80644716215744</v>
      </c>
      <c r="AD561" s="31">
        <f t="shared" si="350"/>
        <v>82.603826389141503</v>
      </c>
      <c r="AE561" s="31">
        <f t="shared" si="351"/>
        <v>-15.257799779785849</v>
      </c>
      <c r="AF561" s="31">
        <f t="shared" si="352"/>
        <v>-97.345226532218689</v>
      </c>
      <c r="AG561" s="31">
        <f t="shared" si="340"/>
        <v>92.110410468749379</v>
      </c>
      <c r="AH561" s="31">
        <f t="shared" si="353"/>
        <v>-186.20809334181291</v>
      </c>
      <c r="AI561" s="31">
        <f t="shared" si="354"/>
        <v>-89.999999971963888</v>
      </c>
      <c r="AJ561" s="31">
        <f t="shared" si="355"/>
        <v>114.14865004783462</v>
      </c>
      <c r="AK561" s="31">
        <f t="shared" si="356"/>
        <v>89.999887619714784</v>
      </c>
      <c r="AL561" s="32">
        <f t="shared" si="357"/>
        <v>-60.603638734342837</v>
      </c>
      <c r="AM561" s="31">
        <f t="shared" si="358"/>
        <v>-89.946550855457943</v>
      </c>
      <c r="AN561" s="31">
        <f t="shared" si="359"/>
        <v>-40.552671559571749</v>
      </c>
      <c r="AO561" s="31">
        <f t="shared" si="360"/>
        <v>-89.946663207707047</v>
      </c>
      <c r="AP561" s="30">
        <f t="shared" si="341"/>
        <v>23.609121289162623</v>
      </c>
      <c r="AQ561" s="30">
        <f t="shared" si="342"/>
        <v>-29.542425094393248</v>
      </c>
      <c r="AR561" s="31">
        <f t="shared" si="361"/>
        <v>-61.743775144588227</v>
      </c>
      <c r="AS561" s="33">
        <f t="shared" si="362"/>
        <v>-187.29188973992575</v>
      </c>
      <c r="AT561" s="31">
        <f t="shared" si="363"/>
        <v>5.9968734252017165E-3</v>
      </c>
      <c r="AU561" s="31">
        <f t="shared" si="364"/>
        <v>2.1288396128495322</v>
      </c>
      <c r="AV561" s="32">
        <f t="shared" si="365"/>
        <v>-6.6677900664727283E-6</v>
      </c>
      <c r="AW561" s="31">
        <f t="shared" si="366"/>
        <v>-7.0993956488411017E-2</v>
      </c>
      <c r="AX561" s="34">
        <f t="shared" si="367"/>
        <v>5.9902056351352441E-3</v>
      </c>
      <c r="AY561" s="35">
        <f t="shared" si="368"/>
        <v>2.0578456563611209</v>
      </c>
      <c r="AZ561" s="10">
        <f t="shared" si="369"/>
        <v>-61.737784938953091</v>
      </c>
      <c r="BA561" s="10">
        <f t="shared" si="370"/>
        <v>-185.23404408356464</v>
      </c>
      <c r="BB561" s="10">
        <f t="shared" si="371"/>
        <v>-5.2340440835646405</v>
      </c>
      <c r="BC561" s="48"/>
      <c r="BD561" s="46">
        <f t="shared" si="372"/>
        <v>-62</v>
      </c>
      <c r="BE561" s="46">
        <f t="shared" si="373"/>
        <v>-185</v>
      </c>
      <c r="BF561" s="46">
        <f t="shared" si="374"/>
        <v>-5</v>
      </c>
    </row>
    <row r="562" spans="22:58" x14ac:dyDescent="0.3">
      <c r="V562" s="29">
        <v>6.58000000000008</v>
      </c>
      <c r="W562" s="38">
        <f t="shared" si="344"/>
        <v>38018939.632063188</v>
      </c>
      <c r="X562" s="30">
        <f t="shared" si="343"/>
        <v>3.5218251811136261</v>
      </c>
      <c r="Y562" s="31">
        <f t="shared" si="345"/>
        <v>-97.933876165420543</v>
      </c>
      <c r="Z562" s="31">
        <f t="shared" si="346"/>
        <v>-89.999273176728494</v>
      </c>
      <c r="AA562" s="31">
        <f t="shared" si="347"/>
        <v>61.347803892328614</v>
      </c>
      <c r="AB562" s="31">
        <f t="shared" si="348"/>
        <v>-89.950939441160642</v>
      </c>
      <c r="AC562" s="31">
        <f t="shared" si="349"/>
        <v>18.003206858878436</v>
      </c>
      <c r="AD562" s="31">
        <f t="shared" si="350"/>
        <v>82.770382140517313</v>
      </c>
      <c r="AE562" s="31">
        <f t="shared" si="351"/>
        <v>-15.061040233099867</v>
      </c>
      <c r="AF562" s="31">
        <f t="shared" si="352"/>
        <v>-97.179830477371809</v>
      </c>
      <c r="AG562" s="31">
        <f t="shared" si="340"/>
        <v>92.110410468749379</v>
      </c>
      <c r="AH562" s="31">
        <f t="shared" si="353"/>
        <v>-186.4080933418129</v>
      </c>
      <c r="AI562" s="31">
        <f t="shared" si="354"/>
        <v>-89.999999972602069</v>
      </c>
      <c r="AJ562" s="31">
        <f t="shared" si="355"/>
        <v>114.34865004783387</v>
      </c>
      <c r="AK562" s="31">
        <f t="shared" si="356"/>
        <v>89.999890177802385</v>
      </c>
      <c r="AL562" s="32">
        <f t="shared" si="357"/>
        <v>-60.80363856424276</v>
      </c>
      <c r="AM562" s="31">
        <f t="shared" si="358"/>
        <v>-89.947767505843316</v>
      </c>
      <c r="AN562" s="31">
        <f t="shared" si="359"/>
        <v>-40.752671389472411</v>
      </c>
      <c r="AO562" s="31">
        <f t="shared" si="360"/>
        <v>-89.947877300643</v>
      </c>
      <c r="AP562" s="30">
        <f t="shared" si="341"/>
        <v>23.609121289162623</v>
      </c>
      <c r="AQ562" s="30">
        <f t="shared" si="342"/>
        <v>-29.542425094393248</v>
      </c>
      <c r="AR562" s="31">
        <f t="shared" si="361"/>
        <v>-61.747015427802907</v>
      </c>
      <c r="AS562" s="33">
        <f t="shared" si="362"/>
        <v>-187.12770777801481</v>
      </c>
      <c r="AT562" s="31">
        <f t="shared" si="363"/>
        <v>6.2792931413812349E-3</v>
      </c>
      <c r="AU562" s="31">
        <f t="shared" si="364"/>
        <v>2.1783794284357691</v>
      </c>
      <c r="AV562" s="32">
        <f t="shared" si="365"/>
        <v>-6.98203307808583E-6</v>
      </c>
      <c r="AW562" s="31">
        <f t="shared" si="366"/>
        <v>-7.2647616416684421E-2</v>
      </c>
      <c r="AX562" s="34">
        <f t="shared" si="367"/>
        <v>6.2723111083031495E-3</v>
      </c>
      <c r="AY562" s="35">
        <f t="shared" si="368"/>
        <v>2.1057318120190849</v>
      </c>
      <c r="AZ562" s="10">
        <f t="shared" si="369"/>
        <v>-61.740743116694603</v>
      </c>
      <c r="BA562" s="10">
        <f t="shared" si="370"/>
        <v>-185.02197596599572</v>
      </c>
      <c r="BB562" s="10">
        <f t="shared" si="371"/>
        <v>-5.0219759659957219</v>
      </c>
      <c r="BC562" s="37"/>
      <c r="BD562" s="46">
        <f t="shared" si="372"/>
        <v>-62</v>
      </c>
      <c r="BE562" s="46">
        <f t="shared" si="373"/>
        <v>-185</v>
      </c>
      <c r="BF562" s="46">
        <f t="shared" si="374"/>
        <v>-5</v>
      </c>
    </row>
    <row r="563" spans="22:58" x14ac:dyDescent="0.3">
      <c r="V563" s="29">
        <v>6.5900000000000798</v>
      </c>
      <c r="W563" s="38">
        <f t="shared" si="344"/>
        <v>38904514.499435283</v>
      </c>
      <c r="X563" s="30">
        <f t="shared" si="343"/>
        <v>3.5218251811136261</v>
      </c>
      <c r="Y563" s="31">
        <f t="shared" si="345"/>
        <v>-98.133876165389069</v>
      </c>
      <c r="Z563" s="31">
        <f t="shared" si="346"/>
        <v>-89.999289721246029</v>
      </c>
      <c r="AA563" s="31">
        <f t="shared" si="347"/>
        <v>61.547803749014818</v>
      </c>
      <c r="AB563" s="31">
        <f t="shared" si="348"/>
        <v>-89.95205619529392</v>
      </c>
      <c r="AC563" s="31">
        <f t="shared" si="349"/>
        <v>18.200110134788861</v>
      </c>
      <c r="AD563" s="31">
        <f t="shared" si="350"/>
        <v>82.933265402709395</v>
      </c>
      <c r="AE563" s="31">
        <f t="shared" si="351"/>
        <v>-14.864137100471762</v>
      </c>
      <c r="AF563" s="31">
        <f t="shared" si="352"/>
        <v>-97.01808051383054</v>
      </c>
      <c r="AG563" s="31">
        <f t="shared" si="340"/>
        <v>92.110410468749379</v>
      </c>
      <c r="AH563" s="31">
        <f t="shared" si="353"/>
        <v>-186.60809334181292</v>
      </c>
      <c r="AI563" s="31">
        <f t="shared" si="354"/>
        <v>-89.999999973225712</v>
      </c>
      <c r="AJ563" s="31">
        <f t="shared" si="355"/>
        <v>114.54865004783315</v>
      </c>
      <c r="AK563" s="31">
        <f t="shared" si="356"/>
        <v>89.999892677660796</v>
      </c>
      <c r="AL563" s="32">
        <f t="shared" si="357"/>
        <v>-61.00363840179844</v>
      </c>
      <c r="AM563" s="31">
        <f t="shared" si="358"/>
        <v>-89.948956461930322</v>
      </c>
      <c r="AN563" s="31">
        <f t="shared" si="359"/>
        <v>-40.95267122702883</v>
      </c>
      <c r="AO563" s="31">
        <f t="shared" si="360"/>
        <v>-89.949063757495239</v>
      </c>
      <c r="AP563" s="30">
        <f t="shared" si="341"/>
        <v>23.609121289162623</v>
      </c>
      <c r="AQ563" s="30">
        <f t="shared" si="342"/>
        <v>-29.542425094393248</v>
      </c>
      <c r="AR563" s="31">
        <f t="shared" si="361"/>
        <v>-61.750112132731218</v>
      </c>
      <c r="AS563" s="33">
        <f t="shared" si="362"/>
        <v>-186.96714427132576</v>
      </c>
      <c r="AT563" s="31">
        <f t="shared" si="363"/>
        <v>6.5750032057067167E-3</v>
      </c>
      <c r="AU563" s="31">
        <f t="shared" si="364"/>
        <v>2.2290698008150795</v>
      </c>
      <c r="AV563" s="32">
        <f t="shared" si="365"/>
        <v>-7.3110858825217727E-6</v>
      </c>
      <c r="AW563" s="31">
        <f t="shared" si="366"/>
        <v>-7.4339794907586743E-2</v>
      </c>
      <c r="AX563" s="34">
        <f t="shared" si="367"/>
        <v>6.5676921198241948E-3</v>
      </c>
      <c r="AY563" s="35">
        <f t="shared" si="368"/>
        <v>2.154730005907493</v>
      </c>
      <c r="AZ563" s="10">
        <f t="shared" si="369"/>
        <v>-61.743544440611394</v>
      </c>
      <c r="BA563" s="10">
        <f t="shared" si="370"/>
        <v>-184.81241426541828</v>
      </c>
      <c r="BB563" s="10">
        <f t="shared" si="371"/>
        <v>-4.8124142654182833</v>
      </c>
      <c r="BC563" s="37"/>
      <c r="BD563" s="46">
        <f t="shared" si="372"/>
        <v>-62</v>
      </c>
      <c r="BE563" s="46">
        <f t="shared" si="373"/>
        <v>-185</v>
      </c>
      <c r="BF563" s="46">
        <f t="shared" si="374"/>
        <v>-5</v>
      </c>
    </row>
    <row r="564" spans="22:58" x14ac:dyDescent="0.3">
      <c r="V564" s="29">
        <v>6.6000000000000796</v>
      </c>
      <c r="W564" s="36">
        <f t="shared" si="344"/>
        <v>39810717.055357039</v>
      </c>
      <c r="X564" s="30">
        <f t="shared" si="343"/>
        <v>3.5218251811136261</v>
      </c>
      <c r="Y564" s="31">
        <f t="shared" si="345"/>
        <v>-98.333876165359015</v>
      </c>
      <c r="Z564" s="31">
        <f t="shared" si="346"/>
        <v>-89.999305889164347</v>
      </c>
      <c r="AA564" s="31">
        <f t="shared" si="347"/>
        <v>61.747803612151188</v>
      </c>
      <c r="AB564" s="31">
        <f t="shared" si="348"/>
        <v>-89.953147529034808</v>
      </c>
      <c r="AC564" s="31">
        <f t="shared" si="349"/>
        <v>18.397150723541092</v>
      </c>
      <c r="AD564" s="31">
        <f t="shared" si="350"/>
        <v>83.092552001846357</v>
      </c>
      <c r="AE564" s="31">
        <f t="shared" si="351"/>
        <v>-14.667096648553109</v>
      </c>
      <c r="AF564" s="31">
        <f t="shared" si="352"/>
        <v>-96.859901416352798</v>
      </c>
      <c r="AG564" s="31">
        <f t="shared" si="340"/>
        <v>92.110410468749379</v>
      </c>
      <c r="AH564" s="31">
        <f t="shared" si="353"/>
        <v>-186.80809334181291</v>
      </c>
      <c r="AI564" s="31">
        <f t="shared" si="354"/>
        <v>-89.999999973835173</v>
      </c>
      <c r="AJ564" s="31">
        <f t="shared" si="355"/>
        <v>114.74865004783243</v>
      </c>
      <c r="AK564" s="31">
        <f t="shared" si="356"/>
        <v>89.999895120615491</v>
      </c>
      <c r="AL564" s="32">
        <f t="shared" si="357"/>
        <v>-61.2036382466653</v>
      </c>
      <c r="AM564" s="31">
        <f t="shared" si="358"/>
        <v>-89.950118354115091</v>
      </c>
      <c r="AN564" s="31">
        <f t="shared" si="359"/>
        <v>-41.1526710718964</v>
      </c>
      <c r="AO564" s="31">
        <f t="shared" si="360"/>
        <v>-89.950223207334773</v>
      </c>
      <c r="AP564" s="30">
        <f t="shared" si="341"/>
        <v>23.609121289162623</v>
      </c>
      <c r="AQ564" s="30">
        <f t="shared" si="342"/>
        <v>-29.542425094393248</v>
      </c>
      <c r="AR564" s="31">
        <f t="shared" si="361"/>
        <v>-61.753071525680127</v>
      </c>
      <c r="AS564" s="33">
        <f t="shared" si="362"/>
        <v>-186.81012462368756</v>
      </c>
      <c r="AT564" s="31">
        <f t="shared" si="363"/>
        <v>6.8846280769455561E-3</v>
      </c>
      <c r="AU564" s="31">
        <f t="shared" si="364"/>
        <v>2.2809372891023409</v>
      </c>
      <c r="AV564" s="32">
        <f t="shared" si="365"/>
        <v>-7.6556464420482628E-6</v>
      </c>
      <c r="AW564" s="31">
        <f t="shared" si="366"/>
        <v>-7.6071389164737394E-2</v>
      </c>
      <c r="AX564" s="34">
        <f t="shared" si="367"/>
        <v>6.8769724305035081E-3</v>
      </c>
      <c r="AY564" s="35">
        <f t="shared" si="368"/>
        <v>2.2048658999376034</v>
      </c>
      <c r="AZ564" s="10">
        <f t="shared" si="369"/>
        <v>-61.746194553249623</v>
      </c>
      <c r="BA564" s="10">
        <f t="shared" si="370"/>
        <v>-184.60525872374996</v>
      </c>
      <c r="BB564" s="10">
        <f t="shared" si="371"/>
        <v>-4.6052587237499552</v>
      </c>
      <c r="BC564" s="48"/>
      <c r="BD564" s="46">
        <f t="shared" si="372"/>
        <v>-62</v>
      </c>
      <c r="BE564" s="46">
        <f t="shared" si="373"/>
        <v>-185</v>
      </c>
      <c r="BF564" s="46">
        <f t="shared" si="374"/>
        <v>-5</v>
      </c>
    </row>
    <row r="565" spans="22:58" x14ac:dyDescent="0.3">
      <c r="V565" s="29">
        <v>6.6100000000000803</v>
      </c>
      <c r="W565" s="38">
        <f t="shared" si="344"/>
        <v>40738027.780418836</v>
      </c>
      <c r="X565" s="30">
        <f t="shared" si="343"/>
        <v>3.5218251811136261</v>
      </c>
      <c r="Y565" s="31">
        <f t="shared" si="345"/>
        <v>-98.533876165330355</v>
      </c>
      <c r="Z565" s="31">
        <f t="shared" si="346"/>
        <v>-89.999321689055932</v>
      </c>
      <c r="AA565" s="31">
        <f t="shared" si="347"/>
        <v>61.947803481447458</v>
      </c>
      <c r="AB565" s="31">
        <f t="shared" si="348"/>
        <v>-89.954214021019752</v>
      </c>
      <c r="AC565" s="31">
        <f t="shared" si="349"/>
        <v>18.594322623967287</v>
      </c>
      <c r="AD565" s="31">
        <f t="shared" si="350"/>
        <v>83.248316539734176</v>
      </c>
      <c r="AE565" s="31">
        <f t="shared" si="351"/>
        <v>-14.469924878801983</v>
      </c>
      <c r="AF565" s="31">
        <f t="shared" si="352"/>
        <v>-96.705219170341522</v>
      </c>
      <c r="AG565" s="31">
        <f t="shared" si="340"/>
        <v>92.110410468749379</v>
      </c>
      <c r="AH565" s="31">
        <f t="shared" si="353"/>
        <v>-187.0080933418129</v>
      </c>
      <c r="AI565" s="31">
        <f t="shared" si="354"/>
        <v>-89.99999997443075</v>
      </c>
      <c r="AJ565" s="31">
        <f t="shared" si="355"/>
        <v>114.9486500478318</v>
      </c>
      <c r="AK565" s="31">
        <f t="shared" si="356"/>
        <v>89.999897507961748</v>
      </c>
      <c r="AL565" s="32">
        <f t="shared" si="357"/>
        <v>-61.403638098514328</v>
      </c>
      <c r="AM565" s="31">
        <f t="shared" si="358"/>
        <v>-89.951253798444441</v>
      </c>
      <c r="AN565" s="31">
        <f t="shared" si="359"/>
        <v>-41.352670923746039</v>
      </c>
      <c r="AO565" s="31">
        <f t="shared" si="360"/>
        <v>-89.951356264913443</v>
      </c>
      <c r="AP565" s="30">
        <f t="shared" si="341"/>
        <v>23.609121289162623</v>
      </c>
      <c r="AQ565" s="30">
        <f t="shared" si="342"/>
        <v>-29.542425094393248</v>
      </c>
      <c r="AR565" s="31">
        <f t="shared" si="361"/>
        <v>-61.755899607778645</v>
      </c>
      <c r="AS565" s="33">
        <f t="shared" si="362"/>
        <v>-186.65657543525498</v>
      </c>
      <c r="AT565" s="31">
        <f t="shared" si="363"/>
        <v>7.208821461216517E-3</v>
      </c>
      <c r="AU565" s="31">
        <f t="shared" si="364"/>
        <v>2.3340090538921565</v>
      </c>
      <c r="AV565" s="32">
        <f t="shared" si="365"/>
        <v>-8.0164456085073087E-6</v>
      </c>
      <c r="AW565" s="31">
        <f t="shared" si="366"/>
        <v>-7.7843317289672351E-2</v>
      </c>
      <c r="AX565" s="34">
        <f t="shared" si="367"/>
        <v>7.2008050156080099E-3</v>
      </c>
      <c r="AY565" s="35">
        <f t="shared" si="368"/>
        <v>2.2561657366024841</v>
      </c>
      <c r="AZ565" s="10">
        <f t="shared" si="369"/>
        <v>-61.748698802763037</v>
      </c>
      <c r="BA565" s="10">
        <f t="shared" si="370"/>
        <v>-184.40040969865248</v>
      </c>
      <c r="BB565" s="10">
        <f t="shared" si="371"/>
        <v>-4.4004096986524814</v>
      </c>
      <c r="BC565" s="37"/>
      <c r="BD565" s="46">
        <f t="shared" si="372"/>
        <v>-62</v>
      </c>
      <c r="BE565" s="46">
        <f t="shared" si="373"/>
        <v>-184</v>
      </c>
      <c r="BF565" s="46">
        <f t="shared" si="374"/>
        <v>-4</v>
      </c>
    </row>
    <row r="566" spans="22:58" x14ac:dyDescent="0.3">
      <c r="V566" s="29">
        <v>6.62000000000008</v>
      </c>
      <c r="W566" s="38">
        <f t="shared" si="344"/>
        <v>41686938.347041272</v>
      </c>
      <c r="X566" s="30">
        <f t="shared" si="343"/>
        <v>3.5218251811136261</v>
      </c>
      <c r="Y566" s="31">
        <f t="shared" si="345"/>
        <v>-98.733876165302959</v>
      </c>
      <c r="Z566" s="31">
        <f t="shared" si="346"/>
        <v>-89.999337129298084</v>
      </c>
      <c r="AA566" s="31">
        <f t="shared" si="347"/>
        <v>62.147803356626355</v>
      </c>
      <c r="AB566" s="31">
        <f t="shared" si="348"/>
        <v>-89.955256236713936</v>
      </c>
      <c r="AC566" s="31">
        <f t="shared" si="349"/>
        <v>18.791620089579641</v>
      </c>
      <c r="AD566" s="31">
        <f t="shared" si="350"/>
        <v>83.400632390035923</v>
      </c>
      <c r="AE566" s="31">
        <f t="shared" si="351"/>
        <v>-14.272627537983336</v>
      </c>
      <c r="AF566" s="31">
        <f t="shared" si="352"/>
        <v>-96.553960975976111</v>
      </c>
      <c r="AG566" s="31">
        <f t="shared" si="340"/>
        <v>92.110410468749379</v>
      </c>
      <c r="AH566" s="31">
        <f t="shared" si="353"/>
        <v>-187.20809334181291</v>
      </c>
      <c r="AI566" s="31">
        <f t="shared" si="354"/>
        <v>-89.999999975012784</v>
      </c>
      <c r="AJ566" s="31">
        <f t="shared" si="355"/>
        <v>115.14865004783118</v>
      </c>
      <c r="AK566" s="31">
        <f t="shared" si="356"/>
        <v>89.999899840965369</v>
      </c>
      <c r="AL566" s="32">
        <f t="shared" si="357"/>
        <v>-61.603637957031225</v>
      </c>
      <c r="AM566" s="31">
        <f t="shared" si="358"/>
        <v>-89.952363396942388</v>
      </c>
      <c r="AN566" s="31">
        <f t="shared" si="359"/>
        <v>-41.552670782263576</v>
      </c>
      <c r="AO566" s="31">
        <f t="shared" si="360"/>
        <v>-89.952463530989803</v>
      </c>
      <c r="AP566" s="30">
        <f t="shared" si="341"/>
        <v>23.609121289162623</v>
      </c>
      <c r="AQ566" s="30">
        <f t="shared" si="342"/>
        <v>-29.542425094393248</v>
      </c>
      <c r="AR566" s="31">
        <f t="shared" si="361"/>
        <v>-61.758602125477537</v>
      </c>
      <c r="AS566" s="33">
        <f t="shared" si="362"/>
        <v>-186.50642450696591</v>
      </c>
      <c r="AT566" s="31">
        <f t="shared" si="363"/>
        <v>7.5482676728164987E-3</v>
      </c>
      <c r="AU566" s="31">
        <f t="shared" si="364"/>
        <v>2.3883128700489906</v>
      </c>
      <c r="AV566" s="32">
        <f t="shared" si="365"/>
        <v>-8.3942486874757819E-6</v>
      </c>
      <c r="AW566" s="31">
        <f t="shared" si="366"/>
        <v>-7.9656518768571799E-2</v>
      </c>
      <c r="AX566" s="34">
        <f t="shared" si="367"/>
        <v>7.5398734241290226E-3</v>
      </c>
      <c r="AY566" s="35">
        <f t="shared" si="368"/>
        <v>2.308656351280419</v>
      </c>
      <c r="AZ566" s="10">
        <f t="shared" si="369"/>
        <v>-61.751062252053408</v>
      </c>
      <c r="BA566" s="10">
        <f t="shared" si="370"/>
        <v>-184.19776815568548</v>
      </c>
      <c r="BB566" s="10">
        <f t="shared" si="371"/>
        <v>-4.1977681556854805</v>
      </c>
      <c r="BC566" s="37"/>
      <c r="BD566" s="46">
        <f t="shared" si="372"/>
        <v>-62</v>
      </c>
      <c r="BE566" s="46">
        <f t="shared" si="373"/>
        <v>-184</v>
      </c>
      <c r="BF566" s="46">
        <f t="shared" si="374"/>
        <v>-4</v>
      </c>
    </row>
    <row r="567" spans="22:58" x14ac:dyDescent="0.3">
      <c r="V567" s="29">
        <v>6.6300000000000798</v>
      </c>
      <c r="W567" s="36">
        <f t="shared" si="344"/>
        <v>42657951.880167171</v>
      </c>
      <c r="X567" s="30">
        <f t="shared" si="343"/>
        <v>3.5218251811136261</v>
      </c>
      <c r="Y567" s="31">
        <f t="shared" si="345"/>
        <v>-98.933876165276786</v>
      </c>
      <c r="Z567" s="31">
        <f t="shared" si="346"/>
        <v>-89.999352218077405</v>
      </c>
      <c r="AA567" s="31">
        <f t="shared" si="347"/>
        <v>62.347803237423122</v>
      </c>
      <c r="AB567" s="31">
        <f t="shared" si="348"/>
        <v>-89.956274728711179</v>
      </c>
      <c r="AC567" s="31">
        <f t="shared" si="349"/>
        <v>18.989037618423129</v>
      </c>
      <c r="AD567" s="31">
        <f t="shared" si="350"/>
        <v>83.549571696464696</v>
      </c>
      <c r="AE567" s="31">
        <f t="shared" si="351"/>
        <v>-14.075210128316908</v>
      </c>
      <c r="AF567" s="31">
        <f t="shared" si="352"/>
        <v>-96.406055250323888</v>
      </c>
      <c r="AG567" s="31">
        <f t="shared" si="340"/>
        <v>92.110410468749379</v>
      </c>
      <c r="AH567" s="31">
        <f t="shared" si="353"/>
        <v>-187.4080933418129</v>
      </c>
      <c r="AI567" s="31">
        <f t="shared" si="354"/>
        <v>-89.999999975581559</v>
      </c>
      <c r="AJ567" s="31">
        <f t="shared" si="355"/>
        <v>115.34865004783057</v>
      </c>
      <c r="AK567" s="31">
        <f t="shared" si="356"/>
        <v>89.999902120863339</v>
      </c>
      <c r="AL567" s="32">
        <f t="shared" si="357"/>
        <v>-61.803637821915906</v>
      </c>
      <c r="AM567" s="31">
        <f t="shared" si="358"/>
        <v>-89.953447737929437</v>
      </c>
      <c r="AN567" s="31">
        <f t="shared" si="359"/>
        <v>-41.752670647148854</v>
      </c>
      <c r="AO567" s="31">
        <f t="shared" si="360"/>
        <v>-89.953545592647657</v>
      </c>
      <c r="AP567" s="30">
        <f t="shared" si="341"/>
        <v>23.609121289162623</v>
      </c>
      <c r="AQ567" s="30">
        <f t="shared" si="342"/>
        <v>-29.542425094393248</v>
      </c>
      <c r="AR567" s="31">
        <f t="shared" si="361"/>
        <v>-61.76118458069638</v>
      </c>
      <c r="AS567" s="33">
        <f t="shared" si="362"/>
        <v>-186.35960084297153</v>
      </c>
      <c r="AT567" s="31">
        <f t="shared" si="363"/>
        <v>7.9036830575225144E-3</v>
      </c>
      <c r="AU567" s="31">
        <f t="shared" si="364"/>
        <v>2.443877139708944</v>
      </c>
      <c r="AV567" s="32">
        <f t="shared" si="365"/>
        <v>-8.7898570390724434E-6</v>
      </c>
      <c r="AW567" s="31">
        <f t="shared" si="366"/>
        <v>-8.151195497032504E-2</v>
      </c>
      <c r="AX567" s="34">
        <f t="shared" si="367"/>
        <v>7.8948932004834424E-3</v>
      </c>
      <c r="AY567" s="35">
        <f t="shared" si="368"/>
        <v>2.3623651847386191</v>
      </c>
      <c r="AZ567" s="10">
        <f t="shared" si="369"/>
        <v>-61.753289687495894</v>
      </c>
      <c r="BA567" s="10">
        <f t="shared" si="370"/>
        <v>-183.99723565823291</v>
      </c>
      <c r="BB567" s="10">
        <f t="shared" si="371"/>
        <v>-3.9972356582329098</v>
      </c>
      <c r="BC567" s="48"/>
      <c r="BD567" s="46">
        <f t="shared" si="372"/>
        <v>-62</v>
      </c>
      <c r="BE567" s="46">
        <f t="shared" si="373"/>
        <v>-184</v>
      </c>
      <c r="BF567" s="46">
        <f t="shared" si="374"/>
        <v>-4</v>
      </c>
    </row>
    <row r="568" spans="22:58" x14ac:dyDescent="0.3">
      <c r="V568" s="29">
        <v>6.6400000000000796</v>
      </c>
      <c r="W568" s="38">
        <f t="shared" si="344"/>
        <v>43651583.224024683</v>
      </c>
      <c r="X568" s="30">
        <f t="shared" si="343"/>
        <v>3.5218251811136261</v>
      </c>
      <c r="Y568" s="31">
        <f t="shared" si="345"/>
        <v>-99.13387616525182</v>
      </c>
      <c r="Z568" s="31">
        <f t="shared" si="346"/>
        <v>-89.999366963394166</v>
      </c>
      <c r="AA568" s="31">
        <f t="shared" si="347"/>
        <v>62.547803123584906</v>
      </c>
      <c r="AB568" s="31">
        <f t="shared" si="348"/>
        <v>-89.957270037026817</v>
      </c>
      <c r="AC568" s="31">
        <f t="shared" si="349"/>
        <v>19.186569943274257</v>
      </c>
      <c r="AD568" s="31">
        <f t="shared" si="350"/>
        <v>83.695205372834849</v>
      </c>
      <c r="AE568" s="31">
        <f t="shared" si="351"/>
        <v>-13.87767791727903</v>
      </c>
      <c r="AF568" s="31">
        <f t="shared" si="352"/>
        <v>-96.261431627586134</v>
      </c>
      <c r="AG568" s="31">
        <f t="shared" si="340"/>
        <v>92.110410468749379</v>
      </c>
      <c r="AH568" s="31">
        <f t="shared" si="353"/>
        <v>-187.60809334181292</v>
      </c>
      <c r="AI568" s="31">
        <f t="shared" si="354"/>
        <v>-89.999999976137389</v>
      </c>
      <c r="AJ568" s="31">
        <f t="shared" si="355"/>
        <v>115.54865004782999</v>
      </c>
      <c r="AK568" s="31">
        <f t="shared" si="356"/>
        <v>89.999904348864504</v>
      </c>
      <c r="AL568" s="32">
        <f t="shared" si="357"/>
        <v>-62.003637692881775</v>
      </c>
      <c r="AM568" s="31">
        <f t="shared" si="358"/>
        <v>-89.954507396334421</v>
      </c>
      <c r="AN568" s="31">
        <f t="shared" si="359"/>
        <v>-41.952670518115319</v>
      </c>
      <c r="AO568" s="31">
        <f t="shared" si="360"/>
        <v>-89.954603023607305</v>
      </c>
      <c r="AP568" s="30">
        <f t="shared" si="341"/>
        <v>23.609121289162623</v>
      </c>
      <c r="AQ568" s="30">
        <f t="shared" si="342"/>
        <v>-29.542425094393248</v>
      </c>
      <c r="AR568" s="31">
        <f t="shared" si="361"/>
        <v>-61.763652240624978</v>
      </c>
      <c r="AS568" s="33">
        <f t="shared" si="362"/>
        <v>-186.21603465119344</v>
      </c>
      <c r="AT568" s="31">
        <f t="shared" si="363"/>
        <v>8.2758174811274933E-3</v>
      </c>
      <c r="AU568" s="31">
        <f t="shared" si="364"/>
        <v>2.5007309054918632</v>
      </c>
      <c r="AV568" s="32">
        <f t="shared" si="365"/>
        <v>-9.2041097993082109E-6</v>
      </c>
      <c r="AW568" s="31">
        <f t="shared" si="366"/>
        <v>-8.3410609656190682E-2</v>
      </c>
      <c r="AX568" s="34">
        <f t="shared" si="367"/>
        <v>8.2666133713281843E-3</v>
      </c>
      <c r="AY568" s="35">
        <f t="shared" si="368"/>
        <v>2.4173202958356725</v>
      </c>
      <c r="AZ568" s="10">
        <f t="shared" si="369"/>
        <v>-61.755385627253652</v>
      </c>
      <c r="BA568" s="10">
        <f t="shared" si="370"/>
        <v>-183.79871435535776</v>
      </c>
      <c r="BB568" s="10">
        <f t="shared" si="371"/>
        <v>-3.7987143553577596</v>
      </c>
      <c r="BC568" s="37"/>
      <c r="BD568" s="46">
        <f t="shared" si="372"/>
        <v>-62</v>
      </c>
      <c r="BE568" s="46">
        <f t="shared" si="373"/>
        <v>-184</v>
      </c>
      <c r="BF568" s="46">
        <f t="shared" si="374"/>
        <v>-4</v>
      </c>
    </row>
    <row r="569" spans="22:58" x14ac:dyDescent="0.3">
      <c r="V569" s="29">
        <v>6.6500000000000803</v>
      </c>
      <c r="W569" s="38">
        <f t="shared" si="344"/>
        <v>44668359.215104662</v>
      </c>
      <c r="X569" s="30">
        <f t="shared" si="343"/>
        <v>3.5218251811136261</v>
      </c>
      <c r="Y569" s="31">
        <f t="shared" si="345"/>
        <v>-99.333876165227963</v>
      </c>
      <c r="Z569" s="31">
        <f t="shared" si="346"/>
        <v>-89.999381373066569</v>
      </c>
      <c r="AA569" s="31">
        <f t="shared" si="347"/>
        <v>62.747803014870271</v>
      </c>
      <c r="AB569" s="31">
        <f t="shared" si="348"/>
        <v>-89.958242689384107</v>
      </c>
      <c r="AC569" s="31">
        <f t="shared" si="349"/>
        <v>19.384212022179604</v>
      </c>
      <c r="AD569" s="31">
        <f t="shared" si="350"/>
        <v>83.837603104825362</v>
      </c>
      <c r="AE569" s="31">
        <f t="shared" si="351"/>
        <v>-13.680035947064461</v>
      </c>
      <c r="AF569" s="31">
        <f t="shared" si="352"/>
        <v>-96.120020957625329</v>
      </c>
      <c r="AG569" s="31">
        <f t="shared" si="340"/>
        <v>92.110410468749379</v>
      </c>
      <c r="AH569" s="31">
        <f t="shared" si="353"/>
        <v>-187.80809334181293</v>
      </c>
      <c r="AI569" s="31">
        <f t="shared" si="354"/>
        <v>-89.99999997668057</v>
      </c>
      <c r="AJ569" s="31">
        <f t="shared" si="355"/>
        <v>115.74865004782949</v>
      </c>
      <c r="AK569" s="31">
        <f t="shared" si="356"/>
        <v>89.99990652615017</v>
      </c>
      <c r="AL569" s="32">
        <f t="shared" si="357"/>
        <v>-62.20363756965515</v>
      </c>
      <c r="AM569" s="31">
        <f t="shared" si="358"/>
        <v>-89.955542933999325</v>
      </c>
      <c r="AN569" s="31">
        <f t="shared" si="359"/>
        <v>-42.152670394889221</v>
      </c>
      <c r="AO569" s="31">
        <f t="shared" si="360"/>
        <v>-89.955636384529726</v>
      </c>
      <c r="AP569" s="30">
        <f t="shared" si="341"/>
        <v>23.609121289162623</v>
      </c>
      <c r="AQ569" s="30">
        <f t="shared" si="342"/>
        <v>-29.542425094393248</v>
      </c>
      <c r="AR569" s="31">
        <f t="shared" si="361"/>
        <v>-61.766010147184303</v>
      </c>
      <c r="AS569" s="33">
        <f t="shared" si="362"/>
        <v>-186.07565734215507</v>
      </c>
      <c r="AT569" s="31">
        <f t="shared" si="363"/>
        <v>8.6654558860884238E-3</v>
      </c>
      <c r="AU569" s="31">
        <f t="shared" si="364"/>
        <v>2.5589038639223061</v>
      </c>
      <c r="AV569" s="32">
        <f t="shared" si="365"/>
        <v>-9.6378856496552567E-6</v>
      </c>
      <c r="AW569" s="31">
        <f t="shared" si="366"/>
        <v>-8.5353489501325916E-2</v>
      </c>
      <c r="AX569" s="34">
        <f t="shared" si="367"/>
        <v>8.655818000438768E-3</v>
      </c>
      <c r="AY569" s="35">
        <f t="shared" si="368"/>
        <v>2.4735503744209804</v>
      </c>
      <c r="AZ569" s="10">
        <f t="shared" si="369"/>
        <v>-61.757354329183862</v>
      </c>
      <c r="BA569" s="10">
        <f t="shared" si="370"/>
        <v>-183.6021069677341</v>
      </c>
      <c r="BB569" s="10">
        <f t="shared" si="371"/>
        <v>-3.6021069677341018</v>
      </c>
      <c r="BC569" s="37"/>
      <c r="BD569" s="46">
        <f t="shared" si="372"/>
        <v>-62</v>
      </c>
      <c r="BE569" s="46">
        <f t="shared" si="373"/>
        <v>-184</v>
      </c>
      <c r="BF569" s="46">
        <f t="shared" si="374"/>
        <v>-4</v>
      </c>
    </row>
    <row r="570" spans="22:58" x14ac:dyDescent="0.3">
      <c r="V570" s="29">
        <v>6.6600000000000801</v>
      </c>
      <c r="W570" s="36">
        <f t="shared" si="344"/>
        <v>45708818.961495966</v>
      </c>
      <c r="X570" s="30">
        <f t="shared" si="343"/>
        <v>3.5218251811136261</v>
      </c>
      <c r="Y570" s="31">
        <f t="shared" si="345"/>
        <v>-99.533876165205157</v>
      </c>
      <c r="Z570" s="31">
        <f t="shared" si="346"/>
        <v>-89.999395454734753</v>
      </c>
      <c r="AA570" s="31">
        <f t="shared" si="347"/>
        <v>62.947802911048569</v>
      </c>
      <c r="AB570" s="31">
        <f t="shared" si="348"/>
        <v>-89.959193201493974</v>
      </c>
      <c r="AC570" s="31">
        <f t="shared" si="349"/>
        <v>19.581959029327045</v>
      </c>
      <c r="AD570" s="31">
        <f t="shared" si="350"/>
        <v>83.976833353318241</v>
      </c>
      <c r="AE570" s="31">
        <f t="shared" si="351"/>
        <v>-13.482289043715916</v>
      </c>
      <c r="AF570" s="31">
        <f t="shared" si="352"/>
        <v>-95.981755302910486</v>
      </c>
      <c r="AG570" s="31">
        <f t="shared" si="340"/>
        <v>92.110410468749379</v>
      </c>
      <c r="AH570" s="31">
        <f t="shared" si="353"/>
        <v>-188.00809334181292</v>
      </c>
      <c r="AI570" s="31">
        <f t="shared" si="354"/>
        <v>-89.999999977211388</v>
      </c>
      <c r="AJ570" s="31">
        <f t="shared" si="355"/>
        <v>115.94865004782895</v>
      </c>
      <c r="AK570" s="31">
        <f t="shared" si="356"/>
        <v>89.999908653874755</v>
      </c>
      <c r="AL570" s="32">
        <f t="shared" si="357"/>
        <v>-62.403637451974603</v>
      </c>
      <c r="AM570" s="31">
        <f t="shared" si="358"/>
        <v>-89.956554899977249</v>
      </c>
      <c r="AN570" s="31">
        <f t="shared" si="359"/>
        <v>-42.352670277209199</v>
      </c>
      <c r="AO570" s="31">
        <f t="shared" si="360"/>
        <v>-89.956646223313882</v>
      </c>
      <c r="AP570" s="30">
        <f t="shared" si="341"/>
        <v>23.609121289162623</v>
      </c>
      <c r="AQ570" s="30">
        <f t="shared" si="342"/>
        <v>-29.542425094393248</v>
      </c>
      <c r="AR570" s="31">
        <f t="shared" si="361"/>
        <v>-61.768263126155745</v>
      </c>
      <c r="AS570" s="33">
        <f t="shared" si="362"/>
        <v>-185.93840152622437</v>
      </c>
      <c r="AT570" s="31">
        <f t="shared" si="363"/>
        <v>9.0734199193417686E-3</v>
      </c>
      <c r="AU570" s="31">
        <f t="shared" si="364"/>
        <v>2.6184263790572126</v>
      </c>
      <c r="AV570" s="32">
        <f t="shared" si="365"/>
        <v>-1.0092104678229927E-5</v>
      </c>
      <c r="AW570" s="31">
        <f t="shared" si="366"/>
        <v>-8.734162462845857E-2</v>
      </c>
      <c r="AX570" s="34">
        <f t="shared" si="367"/>
        <v>9.0633278146635392E-3</v>
      </c>
      <c r="AY570" s="35">
        <f t="shared" si="368"/>
        <v>2.531084754428754</v>
      </c>
      <c r="AZ570" s="10">
        <f t="shared" si="369"/>
        <v>-61.759199798341079</v>
      </c>
      <c r="BA570" s="10">
        <f t="shared" si="370"/>
        <v>-183.40731677179562</v>
      </c>
      <c r="BB570" s="10">
        <f t="shared" si="371"/>
        <v>-3.407316771795621</v>
      </c>
      <c r="BC570" s="48"/>
      <c r="BD570" s="46">
        <f t="shared" si="372"/>
        <v>-62</v>
      </c>
      <c r="BE570" s="46">
        <f t="shared" si="373"/>
        <v>-183</v>
      </c>
      <c r="BF570" s="46">
        <f t="shared" si="374"/>
        <v>-3</v>
      </c>
    </row>
    <row r="571" spans="22:58" x14ac:dyDescent="0.3">
      <c r="V571" s="29">
        <v>6.6700000000000799</v>
      </c>
      <c r="W571" s="38">
        <f t="shared" si="344"/>
        <v>46773514.128728472</v>
      </c>
      <c r="X571" s="30">
        <f t="shared" si="343"/>
        <v>3.5218251811136261</v>
      </c>
      <c r="Y571" s="31">
        <f t="shared" si="345"/>
        <v>-99.733876165183389</v>
      </c>
      <c r="Z571" s="31">
        <f t="shared" si="346"/>
        <v>-89.999409215865057</v>
      </c>
      <c r="AA571" s="31">
        <f t="shared" si="347"/>
        <v>63.147802811899624</v>
      </c>
      <c r="AB571" s="31">
        <f t="shared" si="348"/>
        <v>-89.960122077328393</v>
      </c>
      <c r="AC571" s="31">
        <f t="shared" si="349"/>
        <v>19.779806346242648</v>
      </c>
      <c r="AD571" s="31">
        <f t="shared" si="350"/>
        <v>84.112963359182231</v>
      </c>
      <c r="AE571" s="31">
        <f t="shared" si="351"/>
        <v>-13.284441825927491</v>
      </c>
      <c r="AF571" s="31">
        <f t="shared" si="352"/>
        <v>-95.846567934011205</v>
      </c>
      <c r="AG571" s="31">
        <f t="shared" si="340"/>
        <v>92.110410468749379</v>
      </c>
      <c r="AH571" s="31">
        <f t="shared" si="353"/>
        <v>-188.20809334181291</v>
      </c>
      <c r="AI571" s="31">
        <f t="shared" si="354"/>
        <v>-89.999999977730127</v>
      </c>
      <c r="AJ571" s="31">
        <f t="shared" si="355"/>
        <v>116.14865004782844</v>
      </c>
      <c r="AK571" s="31">
        <f t="shared" si="356"/>
        <v>89.999910733166431</v>
      </c>
      <c r="AL571" s="32">
        <f t="shared" si="357"/>
        <v>-62.60363733959057</v>
      </c>
      <c r="AM571" s="31">
        <f t="shared" si="358"/>
        <v>-89.957543830823397</v>
      </c>
      <c r="AN571" s="31">
        <f t="shared" si="359"/>
        <v>-42.552670164825663</v>
      </c>
      <c r="AO571" s="31">
        <f t="shared" si="360"/>
        <v>-89.957633075387093</v>
      </c>
      <c r="AP571" s="30">
        <f t="shared" si="341"/>
        <v>23.609121289162623</v>
      </c>
      <c r="AQ571" s="30">
        <f t="shared" si="342"/>
        <v>-29.542425094393248</v>
      </c>
      <c r="AR571" s="31">
        <f t="shared" si="361"/>
        <v>-61.77041579598378</v>
      </c>
      <c r="AS571" s="33">
        <f t="shared" si="362"/>
        <v>-185.8042010093983</v>
      </c>
      <c r="AT571" s="31">
        <f t="shared" si="363"/>
        <v>9.5005696344002983E-3</v>
      </c>
      <c r="AU571" s="31">
        <f t="shared" si="364"/>
        <v>2.6793294963177798</v>
      </c>
      <c r="AV571" s="32">
        <f t="shared" si="365"/>
        <v>-1.05677303403044E-5</v>
      </c>
      <c r="AW571" s="31">
        <f t="shared" si="366"/>
        <v>-8.9376069153987978E-2</v>
      </c>
      <c r="AX571" s="34">
        <f t="shared" si="367"/>
        <v>9.4900019040599932E-3</v>
      </c>
      <c r="AY571" s="35">
        <f t="shared" si="368"/>
        <v>2.5899534271637918</v>
      </c>
      <c r="AZ571" s="10">
        <f t="shared" si="369"/>
        <v>-61.760925794079718</v>
      </c>
      <c r="BA571" s="10">
        <f t="shared" si="370"/>
        <v>-183.21424758223452</v>
      </c>
      <c r="BB571" s="10">
        <f t="shared" si="371"/>
        <v>-3.2142475822345205</v>
      </c>
      <c r="BC571" s="37"/>
      <c r="BD571" s="46">
        <f t="shared" si="372"/>
        <v>-62</v>
      </c>
      <c r="BE571" s="46">
        <f t="shared" si="373"/>
        <v>-183</v>
      </c>
      <c r="BF571" s="46">
        <f t="shared" si="374"/>
        <v>-3</v>
      </c>
    </row>
    <row r="572" spans="22:58" x14ac:dyDescent="0.3">
      <c r="V572" s="29">
        <v>6.6800000000000797</v>
      </c>
      <c r="W572" s="38">
        <f t="shared" si="344"/>
        <v>47863009.232272685</v>
      </c>
      <c r="X572" s="30">
        <f t="shared" si="343"/>
        <v>3.5218251811136261</v>
      </c>
      <c r="Y572" s="31">
        <f t="shared" si="345"/>
        <v>-99.933876165162602</v>
      </c>
      <c r="Z572" s="31">
        <f t="shared" si="346"/>
        <v>-89.999422663753776</v>
      </c>
      <c r="AA572" s="31">
        <f t="shared" si="347"/>
        <v>63.347802717213128</v>
      </c>
      <c r="AB572" s="31">
        <f t="shared" si="348"/>
        <v>-89.961029809387696</v>
      </c>
      <c r="AC572" s="31">
        <f t="shared" si="349"/>
        <v>19.977749553305213</v>
      </c>
      <c r="AD572" s="31">
        <f t="shared" si="350"/>
        <v>84.246059149380116</v>
      </c>
      <c r="AE572" s="31">
        <f t="shared" si="351"/>
        <v>-13.086498713530634</v>
      </c>
      <c r="AF572" s="31">
        <f t="shared" si="352"/>
        <v>-95.714393323761342</v>
      </c>
      <c r="AG572" s="31">
        <f t="shared" si="340"/>
        <v>92.110410468749379</v>
      </c>
      <c r="AH572" s="31">
        <f t="shared" si="353"/>
        <v>-188.4080933418129</v>
      </c>
      <c r="AI572" s="31">
        <f t="shared" si="354"/>
        <v>-89.999999978237042</v>
      </c>
      <c r="AJ572" s="31">
        <f t="shared" si="355"/>
        <v>116.34865004782796</v>
      </c>
      <c r="AK572" s="31">
        <f t="shared" si="356"/>
        <v>89.999912765127632</v>
      </c>
      <c r="AL572" s="32">
        <f t="shared" si="357"/>
        <v>-62.803637232264641</v>
      </c>
      <c r="AM572" s="31">
        <f t="shared" si="358"/>
        <v>-89.958510250879641</v>
      </c>
      <c r="AN572" s="31">
        <f t="shared" si="359"/>
        <v>-42.752670057500204</v>
      </c>
      <c r="AO572" s="31">
        <f t="shared" si="360"/>
        <v>-89.958597463989051</v>
      </c>
      <c r="AP572" s="30">
        <f t="shared" si="341"/>
        <v>23.609121289162623</v>
      </c>
      <c r="AQ572" s="30">
        <f t="shared" si="342"/>
        <v>-29.542425094393248</v>
      </c>
      <c r="AR572" s="31">
        <f t="shared" si="361"/>
        <v>-61.772472576261464</v>
      </c>
      <c r="AS572" s="33">
        <f t="shared" si="362"/>
        <v>-185.67299078775039</v>
      </c>
      <c r="AT572" s="31">
        <f t="shared" si="363"/>
        <v>9.947805271030178E-3</v>
      </c>
      <c r="AU572" s="31">
        <f t="shared" si="364"/>
        <v>2.7416449565222063</v>
      </c>
      <c r="AV572" s="32">
        <f t="shared" si="365"/>
        <v>-1.1065771493074813E-5</v>
      </c>
      <c r="AW572" s="31">
        <f t="shared" si="366"/>
        <v>-9.1457901746798478E-2</v>
      </c>
      <c r="AX572" s="34">
        <f t="shared" si="367"/>
        <v>9.9367394995371026E-3</v>
      </c>
      <c r="AY572" s="35">
        <f t="shared" si="368"/>
        <v>2.6501870547754076</v>
      </c>
      <c r="AZ572" s="10">
        <f t="shared" si="369"/>
        <v>-61.762535836761927</v>
      </c>
      <c r="BA572" s="10">
        <f t="shared" si="370"/>
        <v>-183.02280373297498</v>
      </c>
      <c r="BB572" s="10">
        <f t="shared" si="371"/>
        <v>-3.0228037329749782</v>
      </c>
      <c r="BC572" s="37"/>
      <c r="BD572" s="46">
        <f t="shared" si="372"/>
        <v>-62</v>
      </c>
      <c r="BE572" s="46">
        <f t="shared" si="373"/>
        <v>-183</v>
      </c>
      <c r="BF572" s="46">
        <f t="shared" si="374"/>
        <v>-3</v>
      </c>
    </row>
    <row r="573" spans="22:58" x14ac:dyDescent="0.3">
      <c r="V573" s="29">
        <v>6.6900000000000803</v>
      </c>
      <c r="W573" s="36">
        <f t="shared" si="344"/>
        <v>48977881.936853759</v>
      </c>
      <c r="X573" s="30">
        <f t="shared" si="343"/>
        <v>3.5218251811136261</v>
      </c>
      <c r="Y573" s="31">
        <f t="shared" si="345"/>
        <v>-100.13387616514278</v>
      </c>
      <c r="Z573" s="31">
        <f t="shared" si="346"/>
        <v>-89.999435805531178</v>
      </c>
      <c r="AA573" s="31">
        <f t="shared" si="347"/>
        <v>63.547802626788226</v>
      </c>
      <c r="AB573" s="31">
        <f t="shared" si="348"/>
        <v>-89.961916878961603</v>
      </c>
      <c r="AC573" s="31">
        <f t="shared" si="349"/>
        <v>20.175784421571095</v>
      </c>
      <c r="AD573" s="31">
        <f t="shared" si="350"/>
        <v>84.376185544285605</v>
      </c>
      <c r="AE573" s="31">
        <f t="shared" si="351"/>
        <v>-12.888463935669833</v>
      </c>
      <c r="AF573" s="31">
        <f t="shared" si="352"/>
        <v>-95.58516714020719</v>
      </c>
      <c r="AG573" s="31">
        <f t="shared" si="340"/>
        <v>92.110410468749379</v>
      </c>
      <c r="AH573" s="31">
        <f t="shared" si="353"/>
        <v>-188.60809334181295</v>
      </c>
      <c r="AI573" s="31">
        <f t="shared" si="354"/>
        <v>-89.999999978732433</v>
      </c>
      <c r="AJ573" s="31">
        <f t="shared" si="355"/>
        <v>116.54865004782752</v>
      </c>
      <c r="AK573" s="31">
        <f t="shared" si="356"/>
        <v>89.999914750835757</v>
      </c>
      <c r="AL573" s="32">
        <f t="shared" si="357"/>
        <v>-63.003637129769189</v>
      </c>
      <c r="AM573" s="31">
        <f t="shared" si="358"/>
        <v>-89.959454672552511</v>
      </c>
      <c r="AN573" s="31">
        <f t="shared" si="359"/>
        <v>-42.952669955005234</v>
      </c>
      <c r="AO573" s="31">
        <f t="shared" si="360"/>
        <v>-89.959539900449187</v>
      </c>
      <c r="AP573" s="30">
        <f t="shared" si="341"/>
        <v>23.609121289162623</v>
      </c>
      <c r="AQ573" s="30">
        <f t="shared" si="342"/>
        <v>-29.542425094393248</v>
      </c>
      <c r="AR573" s="31">
        <f t="shared" si="361"/>
        <v>-61.774437695905689</v>
      </c>
      <c r="AS573" s="33">
        <f t="shared" si="362"/>
        <v>-185.54470704065636</v>
      </c>
      <c r="AT573" s="31">
        <f t="shared" si="363"/>
        <v>1.0416069115857041E-2</v>
      </c>
      <c r="AU573" s="31">
        <f t="shared" si="364"/>
        <v>2.8054052101156679</v>
      </c>
      <c r="AV573" s="32">
        <f t="shared" si="365"/>
        <v>-1.1587284539401973E-5</v>
      </c>
      <c r="AW573" s="31">
        <f t="shared" si="366"/>
        <v>-9.3588226200086791E-2</v>
      </c>
      <c r="AX573" s="34">
        <f t="shared" si="367"/>
        <v>1.040448183131764E-2</v>
      </c>
      <c r="AY573" s="35">
        <f t="shared" si="368"/>
        <v>2.7118169839155812</v>
      </c>
      <c r="AZ573" s="10">
        <f t="shared" si="369"/>
        <v>-61.764033214074374</v>
      </c>
      <c r="BA573" s="10">
        <f t="shared" si="370"/>
        <v>-182.83289005674078</v>
      </c>
      <c r="BB573" s="10">
        <f t="shared" si="371"/>
        <v>-2.83289005674078</v>
      </c>
      <c r="BC573" s="48"/>
      <c r="BD573" s="46">
        <f t="shared" si="372"/>
        <v>-62</v>
      </c>
      <c r="BE573" s="46">
        <f t="shared" si="373"/>
        <v>-183</v>
      </c>
      <c r="BF573" s="46">
        <f t="shared" si="374"/>
        <v>-3</v>
      </c>
    </row>
    <row r="574" spans="22:58" x14ac:dyDescent="0.3">
      <c r="V574" s="29">
        <v>6.7000000000000801</v>
      </c>
      <c r="W574" s="38">
        <f t="shared" si="344"/>
        <v>50118723.362736568</v>
      </c>
      <c r="X574" s="30">
        <f t="shared" si="343"/>
        <v>3.5218251811136261</v>
      </c>
      <c r="Y574" s="31">
        <f t="shared" si="345"/>
        <v>-100.33387616512384</v>
      </c>
      <c r="Z574" s="31">
        <f t="shared" si="346"/>
        <v>-89.999448648165213</v>
      </c>
      <c r="AA574" s="31">
        <f t="shared" si="347"/>
        <v>63.747802540433092</v>
      </c>
      <c r="AB574" s="31">
        <f t="shared" si="348"/>
        <v>-89.962783756384439</v>
      </c>
      <c r="AC574" s="31">
        <f t="shared" si="349"/>
        <v>20.373906904901034</v>
      </c>
      <c r="AD574" s="31">
        <f t="shared" si="350"/>
        <v>84.50340616610201</v>
      </c>
      <c r="AE574" s="31">
        <f t="shared" si="351"/>
        <v>-12.690341538676087</v>
      </c>
      <c r="AF574" s="31">
        <f t="shared" si="352"/>
        <v>-95.458826238447628</v>
      </c>
      <c r="AG574" s="31">
        <f t="shared" si="340"/>
        <v>92.110410468749379</v>
      </c>
      <c r="AH574" s="31">
        <f t="shared" si="353"/>
        <v>-188.80809334181293</v>
      </c>
      <c r="AI574" s="31">
        <f t="shared" si="354"/>
        <v>-89.99999997921654</v>
      </c>
      <c r="AJ574" s="31">
        <f t="shared" si="355"/>
        <v>116.7486500478271</v>
      </c>
      <c r="AK574" s="31">
        <f t="shared" si="356"/>
        <v>89.999916691343643</v>
      </c>
      <c r="AL574" s="32">
        <f t="shared" si="357"/>
        <v>-63.203637031886771</v>
      </c>
      <c r="AM574" s="31">
        <f t="shared" si="358"/>
        <v>-89.960377596584806</v>
      </c>
      <c r="AN574" s="31">
        <f t="shared" si="359"/>
        <v>-43.152669857123229</v>
      </c>
      <c r="AO574" s="31">
        <f t="shared" si="360"/>
        <v>-89.960460884457703</v>
      </c>
      <c r="AP574" s="30">
        <f t="shared" si="341"/>
        <v>23.609121289162623</v>
      </c>
      <c r="AQ574" s="30">
        <f t="shared" si="342"/>
        <v>-29.542425094393248</v>
      </c>
      <c r="AR574" s="31">
        <f t="shared" si="361"/>
        <v>-61.776315201029945</v>
      </c>
      <c r="AS574" s="33">
        <f t="shared" si="362"/>
        <v>-185.41928712290533</v>
      </c>
      <c r="AT574" s="31">
        <f t="shared" si="363"/>
        <v>1.0906347447511535E-2</v>
      </c>
      <c r="AU574" s="31">
        <f t="shared" si="364"/>
        <v>2.8706434315929328</v>
      </c>
      <c r="AV574" s="32">
        <f t="shared" si="365"/>
        <v>-1.2133375672810408E-5</v>
      </c>
      <c r="AW574" s="31">
        <f t="shared" si="366"/>
        <v>-9.5768172016501993E-2</v>
      </c>
      <c r="AX574" s="34">
        <f t="shared" si="367"/>
        <v>1.0894214071838725E-2</v>
      </c>
      <c r="AY574" s="35">
        <f t="shared" si="368"/>
        <v>2.7748752595764308</v>
      </c>
      <c r="AZ574" s="10">
        <f t="shared" si="369"/>
        <v>-61.765420986958105</v>
      </c>
      <c r="BA574" s="10">
        <f t="shared" si="370"/>
        <v>-182.64441186332891</v>
      </c>
      <c r="BB574" s="10">
        <f t="shared" si="371"/>
        <v>-2.6444118633289122</v>
      </c>
      <c r="BC574" s="37"/>
      <c r="BD574" s="46">
        <f t="shared" si="372"/>
        <v>-62</v>
      </c>
      <c r="BE574" s="46">
        <f t="shared" si="373"/>
        <v>-183</v>
      </c>
      <c r="BF574" s="46">
        <f t="shared" si="374"/>
        <v>-3</v>
      </c>
    </row>
    <row r="575" spans="22:58" x14ac:dyDescent="0.3">
      <c r="V575" s="29">
        <v>6.7100000000000799</v>
      </c>
      <c r="W575" s="38">
        <f t="shared" si="344"/>
        <v>51286138.399145961</v>
      </c>
      <c r="X575" s="30">
        <f t="shared" si="343"/>
        <v>3.5218251811136261</v>
      </c>
      <c r="Y575" s="31">
        <f t="shared" si="345"/>
        <v>-100.53387616510571</v>
      </c>
      <c r="Z575" s="31">
        <f t="shared" si="346"/>
        <v>-89.999461198465212</v>
      </c>
      <c r="AA575" s="31">
        <f t="shared" si="347"/>
        <v>63.947802457964578</v>
      </c>
      <c r="AB575" s="31">
        <f t="shared" si="348"/>
        <v>-89.963630901284503</v>
      </c>
      <c r="AC575" s="31">
        <f t="shared" si="349"/>
        <v>20.572113132381141</v>
      </c>
      <c r="AD575" s="31">
        <f t="shared" si="350"/>
        <v>84.627783448282756</v>
      </c>
      <c r="AE575" s="31">
        <f t="shared" si="351"/>
        <v>-12.492135393646365</v>
      </c>
      <c r="AF575" s="31">
        <f t="shared" si="352"/>
        <v>-95.335308651466946</v>
      </c>
      <c r="AG575" s="31">
        <f t="shared" si="340"/>
        <v>92.110410468749379</v>
      </c>
      <c r="AH575" s="31">
        <f t="shared" si="353"/>
        <v>-189.0080933418129</v>
      </c>
      <c r="AI575" s="31">
        <f t="shared" si="354"/>
        <v>-89.999999979689633</v>
      </c>
      <c r="AJ575" s="31">
        <f t="shared" si="355"/>
        <v>116.94865004782667</v>
      </c>
      <c r="AK575" s="31">
        <f t="shared" si="356"/>
        <v>89.999918587680185</v>
      </c>
      <c r="AL575" s="32">
        <f t="shared" si="357"/>
        <v>-63.403636938409775</v>
      </c>
      <c r="AM575" s="31">
        <f t="shared" si="358"/>
        <v>-89.961279512321141</v>
      </c>
      <c r="AN575" s="31">
        <f t="shared" si="359"/>
        <v>-43.352669763646617</v>
      </c>
      <c r="AO575" s="31">
        <f t="shared" si="360"/>
        <v>-89.96136090433059</v>
      </c>
      <c r="AP575" s="30">
        <f t="shared" si="341"/>
        <v>23.609121289162623</v>
      </c>
      <c r="AQ575" s="30">
        <f t="shared" si="342"/>
        <v>-29.542425094393248</v>
      </c>
      <c r="AR575" s="31">
        <f t="shared" si="361"/>
        <v>-61.778108962523604</v>
      </c>
      <c r="AS575" s="33">
        <f t="shared" si="362"/>
        <v>-185.29666955579754</v>
      </c>
      <c r="AT575" s="31">
        <f t="shared" si="363"/>
        <v>1.1419672569926136E-2</v>
      </c>
      <c r="AU575" s="31">
        <f t="shared" si="364"/>
        <v>2.9373935341085184</v>
      </c>
      <c r="AV575" s="32">
        <f t="shared" si="365"/>
        <v>-1.2705203216031472E-5</v>
      </c>
      <c r="AW575" s="31">
        <f t="shared" si="366"/>
        <v>-9.7998895006911113E-2</v>
      </c>
      <c r="AX575" s="34">
        <f t="shared" si="367"/>
        <v>1.1406967366710105E-2</v>
      </c>
      <c r="AY575" s="35">
        <f t="shared" si="368"/>
        <v>2.8393946391016072</v>
      </c>
      <c r="AZ575" s="10">
        <f t="shared" si="369"/>
        <v>-61.766701995156893</v>
      </c>
      <c r="BA575" s="10">
        <f t="shared" si="370"/>
        <v>-182.45727491669592</v>
      </c>
      <c r="BB575" s="10">
        <f t="shared" si="371"/>
        <v>-2.4572749166959227</v>
      </c>
      <c r="BC575" s="37"/>
      <c r="BD575" s="46">
        <f t="shared" si="372"/>
        <v>-62</v>
      </c>
      <c r="BE575" s="46">
        <f t="shared" si="373"/>
        <v>-182</v>
      </c>
      <c r="BF575" s="46">
        <f t="shared" si="374"/>
        <v>-2</v>
      </c>
    </row>
    <row r="576" spans="22:58" x14ac:dyDescent="0.3">
      <c r="V576" s="29">
        <v>6.7200000000000797</v>
      </c>
      <c r="W576" s="36">
        <f t="shared" si="344"/>
        <v>52480746.024986945</v>
      </c>
      <c r="X576" s="30">
        <f t="shared" si="343"/>
        <v>3.5218251811136261</v>
      </c>
      <c r="Y576" s="31">
        <f t="shared" si="345"/>
        <v>-100.73387616508842</v>
      </c>
      <c r="Z576" s="31">
        <f t="shared" si="346"/>
        <v>-89.999473463085479</v>
      </c>
      <c r="AA576" s="31">
        <f t="shared" si="347"/>
        <v>64.147802379207761</v>
      </c>
      <c r="AB576" s="31">
        <f t="shared" si="348"/>
        <v>-89.964458762827761</v>
      </c>
      <c r="AC576" s="31">
        <f t="shared" si="349"/>
        <v>20.770399401029632</v>
      </c>
      <c r="AD576" s="31">
        <f t="shared" si="350"/>
        <v>84.749378645859096</v>
      </c>
      <c r="AE576" s="31">
        <f t="shared" si="351"/>
        <v>-12.293849203737398</v>
      </c>
      <c r="AF576" s="31">
        <f t="shared" si="352"/>
        <v>-95.214553580054158</v>
      </c>
      <c r="AG576" s="31">
        <f t="shared" si="340"/>
        <v>92.110410468749379</v>
      </c>
      <c r="AH576" s="31">
        <f t="shared" si="353"/>
        <v>-189.20809334181288</v>
      </c>
      <c r="AI576" s="31">
        <f t="shared" si="354"/>
        <v>-89.999999980151955</v>
      </c>
      <c r="AJ576" s="31">
        <f t="shared" si="355"/>
        <v>117.14865004782627</v>
      </c>
      <c r="AK576" s="31">
        <f t="shared" si="356"/>
        <v>89.999920440850829</v>
      </c>
      <c r="AL576" s="32">
        <f t="shared" si="357"/>
        <v>-63.603636849139953</v>
      </c>
      <c r="AM576" s="31">
        <f t="shared" si="358"/>
        <v>-89.962160897967394</v>
      </c>
      <c r="AN576" s="31">
        <f t="shared" si="359"/>
        <v>-43.552669674377192</v>
      </c>
      <c r="AO576" s="31">
        <f t="shared" si="360"/>
        <v>-89.96224043726852</v>
      </c>
      <c r="AP576" s="30">
        <f t="shared" si="341"/>
        <v>23.609121289162623</v>
      </c>
      <c r="AQ576" s="30">
        <f t="shared" si="342"/>
        <v>-29.542425094393248</v>
      </c>
      <c r="AR576" s="31">
        <f t="shared" si="361"/>
        <v>-61.779822683345216</v>
      </c>
      <c r="AS576" s="33">
        <f t="shared" si="362"/>
        <v>-185.17679401732266</v>
      </c>
      <c r="AT576" s="31">
        <f t="shared" si="363"/>
        <v>1.1957124937652159E-2</v>
      </c>
      <c r="AU576" s="31">
        <f t="shared" si="364"/>
        <v>3.0056901842683263</v>
      </c>
      <c r="AV576" s="32">
        <f t="shared" si="365"/>
        <v>-1.330398007912779E-5</v>
      </c>
      <c r="AW576" s="31">
        <f t="shared" si="366"/>
        <v>-0.10028157790310459</v>
      </c>
      <c r="AX576" s="34">
        <f t="shared" si="367"/>
        <v>1.194382095757303E-2</v>
      </c>
      <c r="AY576" s="35">
        <f t="shared" si="368"/>
        <v>2.9054086063652216</v>
      </c>
      <c r="AZ576" s="10">
        <f t="shared" si="369"/>
        <v>-61.76787886238764</v>
      </c>
      <c r="BA576" s="10">
        <f t="shared" si="370"/>
        <v>-182.27138541095744</v>
      </c>
      <c r="BB576" s="10">
        <f t="shared" si="371"/>
        <v>-2.2713854109574356</v>
      </c>
      <c r="BC576" s="48"/>
      <c r="BD576" s="46">
        <f t="shared" si="372"/>
        <v>-62</v>
      </c>
      <c r="BE576" s="46">
        <f t="shared" si="373"/>
        <v>-182</v>
      </c>
      <c r="BF576" s="46">
        <f t="shared" si="374"/>
        <v>-2</v>
      </c>
    </row>
    <row r="577" spans="22:58" x14ac:dyDescent="0.3">
      <c r="V577" s="29">
        <v>6.7300000000000804</v>
      </c>
      <c r="W577" s="38">
        <f t="shared" si="344"/>
        <v>53703179.637035273</v>
      </c>
      <c r="X577" s="30">
        <f t="shared" si="343"/>
        <v>3.5218251811136261</v>
      </c>
      <c r="Y577" s="31">
        <f t="shared" si="345"/>
        <v>-100.93387616507194</v>
      </c>
      <c r="Z577" s="31">
        <f t="shared" si="346"/>
        <v>-89.99948544852893</v>
      </c>
      <c r="AA577" s="31">
        <f t="shared" si="347"/>
        <v>64.347802303995607</v>
      </c>
      <c r="AB577" s="31">
        <f t="shared" si="348"/>
        <v>-89.96526777995598</v>
      </c>
      <c r="AC577" s="31">
        <f t="shared" si="349"/>
        <v>20.968762168781137</v>
      </c>
      <c r="AD577" s="31">
        <f t="shared" si="350"/>
        <v>84.868251846586816</v>
      </c>
      <c r="AE577" s="31">
        <f t="shared" si="351"/>
        <v>-12.095486511181566</v>
      </c>
      <c r="AF577" s="31">
        <f t="shared" si="352"/>
        <v>-95.096501381898094</v>
      </c>
      <c r="AG577" s="31">
        <f t="shared" si="340"/>
        <v>92.110410468749379</v>
      </c>
      <c r="AH577" s="31">
        <f t="shared" si="353"/>
        <v>-189.40809334181293</v>
      </c>
      <c r="AI577" s="31">
        <f t="shared" si="354"/>
        <v>-89.999999980603747</v>
      </c>
      <c r="AJ577" s="31">
        <f t="shared" si="355"/>
        <v>117.34865004782591</v>
      </c>
      <c r="AK577" s="31">
        <f t="shared" si="356"/>
        <v>89.999922251838157</v>
      </c>
      <c r="AL577" s="32">
        <f t="shared" si="357"/>
        <v>-63.803636763887951</v>
      </c>
      <c r="AM577" s="31">
        <f t="shared" si="358"/>
        <v>-89.963022220844238</v>
      </c>
      <c r="AN577" s="31">
        <f t="shared" si="359"/>
        <v>-43.752669589125588</v>
      </c>
      <c r="AO577" s="31">
        <f t="shared" si="360"/>
        <v>-89.963099949609827</v>
      </c>
      <c r="AP577" s="30">
        <f t="shared" si="341"/>
        <v>23.609121289162623</v>
      </c>
      <c r="AQ577" s="30">
        <f t="shared" si="342"/>
        <v>-29.542425094393248</v>
      </c>
      <c r="AR577" s="31">
        <f t="shared" si="361"/>
        <v>-61.781459905537773</v>
      </c>
      <c r="AS577" s="33">
        <f t="shared" si="362"/>
        <v>-185.05960133150791</v>
      </c>
      <c r="AT577" s="31">
        <f t="shared" si="363"/>
        <v>1.2519835377141207E-2</v>
      </c>
      <c r="AU577" s="31">
        <f t="shared" si="364"/>
        <v>3.0755688170959532</v>
      </c>
      <c r="AV577" s="32">
        <f t="shared" si="365"/>
        <v>-1.3930976338163828E-5</v>
      </c>
      <c r="AW577" s="31">
        <f t="shared" si="366"/>
        <v>-0.10261743098476674</v>
      </c>
      <c r="AX577" s="34">
        <f t="shared" si="367"/>
        <v>1.2505904400803044E-2</v>
      </c>
      <c r="AY577" s="35">
        <f t="shared" si="368"/>
        <v>2.9729513861111863</v>
      </c>
      <c r="AZ577" s="10">
        <f t="shared" si="369"/>
        <v>-61.768954001136969</v>
      </c>
      <c r="BA577" s="10">
        <f t="shared" si="370"/>
        <v>-182.08664994539672</v>
      </c>
      <c r="BB577" s="10">
        <f t="shared" si="371"/>
        <v>-2.0866499453967151</v>
      </c>
      <c r="BC577" s="37"/>
      <c r="BD577" s="46">
        <f t="shared" si="372"/>
        <v>-62</v>
      </c>
      <c r="BE577" s="46">
        <f t="shared" si="373"/>
        <v>-182</v>
      </c>
      <c r="BF577" s="46">
        <f t="shared" si="374"/>
        <v>-2</v>
      </c>
    </row>
    <row r="578" spans="22:58" x14ac:dyDescent="0.3">
      <c r="V578" s="29">
        <v>6.7400000000000801</v>
      </c>
      <c r="W578" s="38">
        <f t="shared" si="344"/>
        <v>54954087.385772683</v>
      </c>
      <c r="X578" s="30">
        <f t="shared" si="343"/>
        <v>3.5218251811136261</v>
      </c>
      <c r="Y578" s="31">
        <f t="shared" si="345"/>
        <v>-101.13387616505618</v>
      </c>
      <c r="Z578" s="31">
        <f t="shared" si="346"/>
        <v>-89.999497161150373</v>
      </c>
      <c r="AA578" s="31">
        <f t="shared" si="347"/>
        <v>64.547802232168536</v>
      </c>
      <c r="AB578" s="31">
        <f t="shared" si="348"/>
        <v>-89.966058381619433</v>
      </c>
      <c r="AC578" s="31">
        <f t="shared" si="349"/>
        <v>21.167198047740445</v>
      </c>
      <c r="AD578" s="31">
        <f t="shared" si="350"/>
        <v>84.984461982829913</v>
      </c>
      <c r="AE578" s="31">
        <f t="shared" si="351"/>
        <v>-11.897050704033571</v>
      </c>
      <c r="AF578" s="31">
        <f t="shared" si="352"/>
        <v>-94.981093559939893</v>
      </c>
      <c r="AG578" s="31">
        <f t="shared" si="340"/>
        <v>92.110410468749379</v>
      </c>
      <c r="AH578" s="31">
        <f t="shared" si="353"/>
        <v>-189.60809334181292</v>
      </c>
      <c r="AI578" s="31">
        <f t="shared" si="354"/>
        <v>-89.999999981045249</v>
      </c>
      <c r="AJ578" s="31">
        <f t="shared" si="355"/>
        <v>117.54865004782556</v>
      </c>
      <c r="AK578" s="31">
        <f t="shared" si="356"/>
        <v>89.999924021602396</v>
      </c>
      <c r="AL578" s="32">
        <f t="shared" si="357"/>
        <v>-64.003636682472887</v>
      </c>
      <c r="AM578" s="31">
        <f t="shared" si="358"/>
        <v>-89.963863937634898</v>
      </c>
      <c r="AN578" s="31">
        <f t="shared" si="359"/>
        <v>-43.952669507710866</v>
      </c>
      <c r="AO578" s="31">
        <f t="shared" si="360"/>
        <v>-89.963939897077751</v>
      </c>
      <c r="AP578" s="30">
        <f t="shared" si="341"/>
        <v>23.609121289162623</v>
      </c>
      <c r="AQ578" s="30">
        <f t="shared" si="342"/>
        <v>-29.542425094393248</v>
      </c>
      <c r="AR578" s="31">
        <f t="shared" si="361"/>
        <v>-61.783024016975062</v>
      </c>
      <c r="AS578" s="33">
        <f t="shared" si="362"/>
        <v>-184.94503345701764</v>
      </c>
      <c r="AT578" s="31">
        <f t="shared" si="363"/>
        <v>1.3108987408140539E-2</v>
      </c>
      <c r="AU578" s="31">
        <f t="shared" si="364"/>
        <v>3.1470656511659429</v>
      </c>
      <c r="AV578" s="32">
        <f t="shared" si="365"/>
        <v>-1.4587521922851145E-5</v>
      </c>
      <c r="AW578" s="31">
        <f t="shared" si="366"/>
        <v>-0.10500769272104335</v>
      </c>
      <c r="AX578" s="34">
        <f t="shared" si="367"/>
        <v>1.3094399886217689E-2</v>
      </c>
      <c r="AY578" s="35">
        <f t="shared" si="368"/>
        <v>3.0420579584448997</v>
      </c>
      <c r="AZ578" s="10">
        <f t="shared" si="369"/>
        <v>-61.769929617088842</v>
      </c>
      <c r="BA578" s="10">
        <f t="shared" si="370"/>
        <v>-181.90297549857274</v>
      </c>
      <c r="BB578" s="10">
        <f t="shared" si="371"/>
        <v>-1.9029754985727436</v>
      </c>
      <c r="BC578" s="37"/>
      <c r="BD578" s="46">
        <f t="shared" si="372"/>
        <v>-62</v>
      </c>
      <c r="BE578" s="46">
        <f t="shared" si="373"/>
        <v>-182</v>
      </c>
      <c r="BF578" s="46">
        <f t="shared" si="374"/>
        <v>-2</v>
      </c>
    </row>
    <row r="579" spans="22:58" x14ac:dyDescent="0.3">
      <c r="V579" s="29">
        <v>6.7500000000000799</v>
      </c>
      <c r="W579" s="36">
        <f t="shared" si="344"/>
        <v>56234132.519045368</v>
      </c>
      <c r="X579" s="30">
        <f t="shared" si="343"/>
        <v>3.5218251811136261</v>
      </c>
      <c r="Y579" s="31">
        <f t="shared" si="345"/>
        <v>-101.3338761650411</v>
      </c>
      <c r="Z579" s="31">
        <f t="shared" si="346"/>
        <v>-89.999508607159996</v>
      </c>
      <c r="AA579" s="31">
        <f t="shared" si="347"/>
        <v>64.747802163574221</v>
      </c>
      <c r="AB579" s="31">
        <f t="shared" si="348"/>
        <v>-89.966830987004414</v>
      </c>
      <c r="AC579" s="31">
        <f t="shared" si="349"/>
        <v>21.365703797697492</v>
      </c>
      <c r="AD579" s="31">
        <f t="shared" si="350"/>
        <v>85.098066844103982</v>
      </c>
      <c r="AE579" s="31">
        <f t="shared" si="351"/>
        <v>-11.698545022655765</v>
      </c>
      <c r="AF579" s="31">
        <f t="shared" si="352"/>
        <v>-94.868272750060441</v>
      </c>
      <c r="AG579" s="31">
        <f t="shared" si="340"/>
        <v>92.110410468749379</v>
      </c>
      <c r="AH579" s="31">
        <f t="shared" si="353"/>
        <v>-189.80809334181291</v>
      </c>
      <c r="AI579" s="31">
        <f t="shared" si="354"/>
        <v>-89.999999981476719</v>
      </c>
      <c r="AJ579" s="31">
        <f t="shared" si="355"/>
        <v>117.74865004782519</v>
      </c>
      <c r="AK579" s="31">
        <f t="shared" si="356"/>
        <v>89.999925751081861</v>
      </c>
      <c r="AL579" s="32">
        <f t="shared" si="357"/>
        <v>-64.203636604722121</v>
      </c>
      <c r="AM579" s="31">
        <f t="shared" si="358"/>
        <v>-89.964686494627301</v>
      </c>
      <c r="AN579" s="31">
        <f t="shared" si="359"/>
        <v>-44.152669429960454</v>
      </c>
      <c r="AO579" s="31">
        <f t="shared" si="360"/>
        <v>-89.96476072502216</v>
      </c>
      <c r="AP579" s="30">
        <f t="shared" si="341"/>
        <v>23.609121289162623</v>
      </c>
      <c r="AQ579" s="30">
        <f t="shared" si="342"/>
        <v>-29.542425094393248</v>
      </c>
      <c r="AR579" s="31">
        <f t="shared" si="361"/>
        <v>-61.784518257846841</v>
      </c>
      <c r="AS579" s="33">
        <f t="shared" si="362"/>
        <v>-184.8330334750826</v>
      </c>
      <c r="AT579" s="31">
        <f t="shared" si="363"/>
        <v>1.3725819669444301E-2</v>
      </c>
      <c r="AU579" s="31">
        <f t="shared" si="364"/>
        <v>3.2202177038952891</v>
      </c>
      <c r="AV579" s="32">
        <f t="shared" si="365"/>
        <v>-1.5275009441134376E-5</v>
      </c>
      <c r="AW579" s="31">
        <f t="shared" si="366"/>
        <v>-0.10745363042704707</v>
      </c>
      <c r="AX579" s="34">
        <f t="shared" si="367"/>
        <v>1.3710544660003167E-2</v>
      </c>
      <c r="AY579" s="35">
        <f t="shared" si="368"/>
        <v>3.112764073468242</v>
      </c>
      <c r="AZ579" s="10">
        <f t="shared" si="369"/>
        <v>-61.770807713186841</v>
      </c>
      <c r="BA579" s="10">
        <f t="shared" si="370"/>
        <v>-181.72026940161436</v>
      </c>
      <c r="BB579" s="10">
        <f t="shared" si="371"/>
        <v>-1.7202694016143596</v>
      </c>
      <c r="BC579" s="48"/>
      <c r="BD579" s="46">
        <f t="shared" si="372"/>
        <v>-62</v>
      </c>
      <c r="BE579" s="46">
        <f t="shared" si="373"/>
        <v>-182</v>
      </c>
      <c r="BF579" s="46">
        <f t="shared" si="374"/>
        <v>-2</v>
      </c>
    </row>
    <row r="580" spans="22:58" x14ac:dyDescent="0.3">
      <c r="V580" s="29">
        <v>6.7600000000000797</v>
      </c>
      <c r="W580" s="38">
        <f t="shared" si="344"/>
        <v>57543993.733726382</v>
      </c>
      <c r="X580" s="30">
        <f t="shared" si="343"/>
        <v>3.5218251811136261</v>
      </c>
      <c r="Y580" s="31">
        <f t="shared" si="345"/>
        <v>-101.53387616502673</v>
      </c>
      <c r="Z580" s="31">
        <f t="shared" si="346"/>
        <v>-89.999519792626643</v>
      </c>
      <c r="AA580" s="31">
        <f t="shared" si="347"/>
        <v>64.947802098067143</v>
      </c>
      <c r="AB580" s="31">
        <f t="shared" si="348"/>
        <v>-89.967586005755365</v>
      </c>
      <c r="AC580" s="31">
        <f t="shared" si="349"/>
        <v>21.564276319895171</v>
      </c>
      <c r="AD580" s="31">
        <f t="shared" si="350"/>
        <v>85.209123090207626</v>
      </c>
      <c r="AE580" s="31">
        <f t="shared" si="351"/>
        <v>-11.499972565950785</v>
      </c>
      <c r="AF580" s="31">
        <f t="shared" si="352"/>
        <v>-94.757982708174396</v>
      </c>
      <c r="AG580" s="31">
        <f t="shared" ref="AG580:AG643" si="375">DC_gain_comp</f>
        <v>92.110410468749379</v>
      </c>
      <c r="AH580" s="31">
        <f t="shared" si="353"/>
        <v>-190.00809334181292</v>
      </c>
      <c r="AI580" s="31">
        <f t="shared" si="354"/>
        <v>-89.999999981898355</v>
      </c>
      <c r="AJ580" s="31">
        <f t="shared" si="355"/>
        <v>117.94865004782487</v>
      </c>
      <c r="AK580" s="31">
        <f t="shared" si="356"/>
        <v>89.999927441193591</v>
      </c>
      <c r="AL580" s="32">
        <f t="shared" si="357"/>
        <v>-64.403636530470706</v>
      </c>
      <c r="AM580" s="31">
        <f t="shared" si="358"/>
        <v>-89.965490327950704</v>
      </c>
      <c r="AN580" s="31">
        <f t="shared" si="359"/>
        <v>-44.352669355709381</v>
      </c>
      <c r="AO580" s="31">
        <f t="shared" si="360"/>
        <v>-89.965562868655468</v>
      </c>
      <c r="AP580" s="30">
        <f t="shared" ref="AP580:AP643" si="376">-20*LOG(GmPS*Rsns)</f>
        <v>23.609121289162623</v>
      </c>
      <c r="AQ580" s="30">
        <f t="shared" ref="AQ580:AQ643" si="377">20*LOG(Vref/Vout)</f>
        <v>-29.542425094393248</v>
      </c>
      <c r="AR580" s="31">
        <f t="shared" si="361"/>
        <v>-61.785945726890787</v>
      </c>
      <c r="AS580" s="33">
        <f t="shared" si="362"/>
        <v>-184.72354557682985</v>
      </c>
      <c r="AT580" s="31">
        <f t="shared" si="363"/>
        <v>1.43716284535067E-2</v>
      </c>
      <c r="AU580" s="31">
        <f t="shared" si="364"/>
        <v>3.2950628069833057</v>
      </c>
      <c r="AV580" s="32">
        <f t="shared" si="365"/>
        <v>-1.5994897133003929E-5</v>
      </c>
      <c r="AW580" s="31">
        <f t="shared" si="366"/>
        <v>-0.109956540935645</v>
      </c>
      <c r="AX580" s="34">
        <f t="shared" si="367"/>
        <v>1.4355633556373697E-2</v>
      </c>
      <c r="AY580" s="35">
        <f t="shared" si="368"/>
        <v>3.1851062660476606</v>
      </c>
      <c r="AZ580" s="10">
        <f t="shared" si="369"/>
        <v>-61.771590093334417</v>
      </c>
      <c r="BA580" s="10">
        <f t="shared" si="370"/>
        <v>-181.53843931078219</v>
      </c>
      <c r="BB580" s="10">
        <f t="shared" si="371"/>
        <v>-1.538439310782195</v>
      </c>
      <c r="BC580" s="37"/>
      <c r="BD580" s="46">
        <f t="shared" si="372"/>
        <v>-62</v>
      </c>
      <c r="BE580" s="46">
        <f t="shared" si="373"/>
        <v>-182</v>
      </c>
      <c r="BF580" s="46">
        <f t="shared" si="374"/>
        <v>-2</v>
      </c>
    </row>
    <row r="581" spans="22:58" x14ac:dyDescent="0.3">
      <c r="V581" s="29">
        <v>6.7700000000000804</v>
      </c>
      <c r="W581" s="38">
        <f t="shared" si="344"/>
        <v>58884365.535569832</v>
      </c>
      <c r="X581" s="30">
        <f t="shared" ref="X581:X644" si="378">DC_gain_power</f>
        <v>3.5218251811136261</v>
      </c>
      <c r="Y581" s="31">
        <f t="shared" si="345"/>
        <v>-101.733876165013</v>
      </c>
      <c r="Z581" s="31">
        <f t="shared" si="346"/>
        <v>-89.999530723480973</v>
      </c>
      <c r="AA581" s="31">
        <f t="shared" si="347"/>
        <v>65.147802035508377</v>
      </c>
      <c r="AB581" s="31">
        <f t="shared" si="348"/>
        <v>-89.968323838192191</v>
      </c>
      <c r="AC581" s="31">
        <f t="shared" si="349"/>
        <v>21.762912651042168</v>
      </c>
      <c r="AD581" s="31">
        <f t="shared" si="350"/>
        <v>85.317686264874851</v>
      </c>
      <c r="AE581" s="31">
        <f t="shared" si="351"/>
        <v>-11.301336297348829</v>
      </c>
      <c r="AF581" s="31">
        <f t="shared" si="352"/>
        <v>-94.650168296798313</v>
      </c>
      <c r="AG581" s="31">
        <f t="shared" si="375"/>
        <v>92.110410468749379</v>
      </c>
      <c r="AH581" s="31">
        <f t="shared" si="353"/>
        <v>-190.20809334181291</v>
      </c>
      <c r="AI581" s="31">
        <f t="shared" si="354"/>
        <v>-89.999999982310399</v>
      </c>
      <c r="AJ581" s="31">
        <f t="shared" si="355"/>
        <v>118.14865004782456</v>
      </c>
      <c r="AK581" s="31">
        <f t="shared" si="356"/>
        <v>89.999929092833653</v>
      </c>
      <c r="AL581" s="32">
        <f t="shared" si="357"/>
        <v>-64.603636459561159</v>
      </c>
      <c r="AM581" s="31">
        <f t="shared" si="358"/>
        <v>-89.966275863806899</v>
      </c>
      <c r="AN581" s="31">
        <f t="shared" si="359"/>
        <v>-44.552669284800132</v>
      </c>
      <c r="AO581" s="31">
        <f t="shared" si="360"/>
        <v>-89.966346753283645</v>
      </c>
      <c r="AP581" s="30">
        <f t="shared" si="376"/>
        <v>23.609121289162623</v>
      </c>
      <c r="AQ581" s="30">
        <f t="shared" si="377"/>
        <v>-29.542425094393248</v>
      </c>
      <c r="AR581" s="31">
        <f t="shared" si="361"/>
        <v>-61.78730938737958</v>
      </c>
      <c r="AS581" s="33">
        <f t="shared" si="362"/>
        <v>-184.61651505008194</v>
      </c>
      <c r="AT581" s="31">
        <f t="shared" si="363"/>
        <v>1.5047770354435268E-2</v>
      </c>
      <c r="AU581" s="31">
        <f t="shared" si="364"/>
        <v>3.3716396219890248</v>
      </c>
      <c r="AV581" s="32">
        <f t="shared" si="365"/>
        <v>-1.6748711956429043E-5</v>
      </c>
      <c r="AW581" s="31">
        <f t="shared" si="366"/>
        <v>-0.11251775128488646</v>
      </c>
      <c r="AX581" s="34">
        <f t="shared" si="367"/>
        <v>1.503102164247884E-2</v>
      </c>
      <c r="AY581" s="35">
        <f t="shared" si="368"/>
        <v>3.2591218707041385</v>
      </c>
      <c r="AZ581" s="10">
        <f t="shared" si="369"/>
        <v>-61.772278365737101</v>
      </c>
      <c r="BA581" s="10">
        <f t="shared" si="370"/>
        <v>-181.35739317937779</v>
      </c>
      <c r="BB581" s="10">
        <f t="shared" si="371"/>
        <v>-1.3573931793777945</v>
      </c>
      <c r="BC581" s="37"/>
      <c r="BD581" s="46">
        <f t="shared" si="372"/>
        <v>-62</v>
      </c>
      <c r="BE581" s="46">
        <f t="shared" si="373"/>
        <v>-181</v>
      </c>
      <c r="BF581" s="46">
        <f t="shared" si="374"/>
        <v>-1</v>
      </c>
    </row>
    <row r="582" spans="22:58" x14ac:dyDescent="0.3">
      <c r="V582" s="29">
        <v>6.7800000000000802</v>
      </c>
      <c r="W582" s="36">
        <f t="shared" si="344"/>
        <v>60255958.607446961</v>
      </c>
      <c r="X582" s="30">
        <f t="shared" si="378"/>
        <v>3.5218251811136261</v>
      </c>
      <c r="Y582" s="31">
        <f t="shared" si="345"/>
        <v>-101.93387616499989</v>
      </c>
      <c r="Z582" s="31">
        <f t="shared" si="346"/>
        <v>-89.999541405518684</v>
      </c>
      <c r="AA582" s="31">
        <f t="shared" si="347"/>
        <v>65.347801975765222</v>
      </c>
      <c r="AB582" s="31">
        <f t="shared" si="348"/>
        <v>-89.969044875522457</v>
      </c>
      <c r="AC582" s="31">
        <f t="shared" si="349"/>
        <v>21.961609957562629</v>
      </c>
      <c r="AD582" s="31">
        <f t="shared" si="350"/>
        <v>85.423810809886064</v>
      </c>
      <c r="AE582" s="31">
        <f t="shared" si="351"/>
        <v>-11.102639050558409</v>
      </c>
      <c r="AF582" s="31">
        <f t="shared" si="352"/>
        <v>-94.544775471155091</v>
      </c>
      <c r="AG582" s="31">
        <f t="shared" si="375"/>
        <v>92.110410468749379</v>
      </c>
      <c r="AH582" s="31">
        <f t="shared" si="353"/>
        <v>-190.4080933418129</v>
      </c>
      <c r="AI582" s="31">
        <f t="shared" si="354"/>
        <v>-89.999999982713078</v>
      </c>
      <c r="AJ582" s="31">
        <f t="shared" si="355"/>
        <v>118.34865004782426</v>
      </c>
      <c r="AK582" s="31">
        <f t="shared" si="356"/>
        <v>89.999930706877819</v>
      </c>
      <c r="AL582" s="32">
        <f t="shared" si="357"/>
        <v>-64.803636391843057</v>
      </c>
      <c r="AM582" s="31">
        <f t="shared" si="358"/>
        <v>-89.967043518696229</v>
      </c>
      <c r="AN582" s="31">
        <f t="shared" si="359"/>
        <v>-44.752669217082314</v>
      </c>
      <c r="AO582" s="31">
        <f t="shared" si="360"/>
        <v>-89.967112794531488</v>
      </c>
      <c r="AP582" s="30">
        <f t="shared" si="376"/>
        <v>23.609121289162623</v>
      </c>
      <c r="AQ582" s="30">
        <f t="shared" si="377"/>
        <v>-29.542425094393248</v>
      </c>
      <c r="AR582" s="31">
        <f t="shared" si="361"/>
        <v>-61.788612072871345</v>
      </c>
      <c r="AS582" s="33">
        <f t="shared" si="362"/>
        <v>-184.51188826568659</v>
      </c>
      <c r="AT582" s="31">
        <f t="shared" si="363"/>
        <v>1.575566503424642E-2</v>
      </c>
      <c r="AU582" s="31">
        <f t="shared" si="364"/>
        <v>3.4499876560339242</v>
      </c>
      <c r="AV582" s="32">
        <f t="shared" si="365"/>
        <v>-1.7538052839163404E-5</v>
      </c>
      <c r="AW582" s="31">
        <f t="shared" si="366"/>
        <v>-0.11513861942143366</v>
      </c>
      <c r="AX582" s="34">
        <f t="shared" si="367"/>
        <v>1.5738126981407256E-2</v>
      </c>
      <c r="AY582" s="35">
        <f t="shared" si="368"/>
        <v>3.3348490366124905</v>
      </c>
      <c r="AZ582" s="10">
        <f t="shared" si="369"/>
        <v>-61.772873945889941</v>
      </c>
      <c r="BA582" s="10">
        <f t="shared" si="370"/>
        <v>-181.1770392290741</v>
      </c>
      <c r="BB582" s="10">
        <f t="shared" si="371"/>
        <v>-1.1770392290740972</v>
      </c>
      <c r="BC582" s="48"/>
      <c r="BD582" s="46">
        <f t="shared" si="372"/>
        <v>-62</v>
      </c>
      <c r="BE582" s="46">
        <f t="shared" si="373"/>
        <v>-181</v>
      </c>
      <c r="BF582" s="46">
        <f t="shared" si="374"/>
        <v>-1</v>
      </c>
    </row>
    <row r="583" spans="22:58" x14ac:dyDescent="0.3">
      <c r="V583" s="29">
        <v>6.79000000000008</v>
      </c>
      <c r="W583" s="38">
        <f t="shared" si="344"/>
        <v>61659500.186159655</v>
      </c>
      <c r="X583" s="30">
        <f t="shared" si="378"/>
        <v>3.5218251811136261</v>
      </c>
      <c r="Y583" s="31">
        <f t="shared" si="345"/>
        <v>-102.13387616498737</v>
      </c>
      <c r="Z583" s="31">
        <f t="shared" si="346"/>
        <v>-89.999551844403527</v>
      </c>
      <c r="AA583" s="31">
        <f t="shared" si="347"/>
        <v>65.547801918710945</v>
      </c>
      <c r="AB583" s="31">
        <f t="shared" si="348"/>
        <v>-89.969749500048749</v>
      </c>
      <c r="AC583" s="31">
        <f t="shared" si="349"/>
        <v>22.160365530074863</v>
      </c>
      <c r="AD583" s="31">
        <f t="shared" si="350"/>
        <v>85.527550079579996</v>
      </c>
      <c r="AE583" s="31">
        <f t="shared" si="351"/>
        <v>-10.903883535087935</v>
      </c>
      <c r="AF583" s="31">
        <f t="shared" si="352"/>
        <v>-94.441751264872281</v>
      </c>
      <c r="AG583" s="31">
        <f t="shared" si="375"/>
        <v>92.110410468749379</v>
      </c>
      <c r="AH583" s="31">
        <f t="shared" si="353"/>
        <v>-190.60809334181289</v>
      </c>
      <c r="AI583" s="31">
        <f t="shared" si="354"/>
        <v>-89.999999983106576</v>
      </c>
      <c r="AJ583" s="31">
        <f t="shared" si="355"/>
        <v>118.54865004782397</v>
      </c>
      <c r="AK583" s="31">
        <f t="shared" si="356"/>
        <v>89.999932284181853</v>
      </c>
      <c r="AL583" s="32">
        <f t="shared" si="357"/>
        <v>-65.003636327172785</v>
      </c>
      <c r="AM583" s="31">
        <f t="shared" si="358"/>
        <v>-89.967793699638364</v>
      </c>
      <c r="AN583" s="31">
        <f t="shared" si="359"/>
        <v>-44.952669152412327</v>
      </c>
      <c r="AO583" s="31">
        <f t="shared" si="360"/>
        <v>-89.967861398563088</v>
      </c>
      <c r="AP583" s="30">
        <f t="shared" si="376"/>
        <v>23.609121289162623</v>
      </c>
      <c r="AQ583" s="30">
        <f t="shared" si="377"/>
        <v>-29.542425094393248</v>
      </c>
      <c r="AR583" s="31">
        <f t="shared" si="361"/>
        <v>-61.789856492730891</v>
      </c>
      <c r="AS583" s="33">
        <f t="shared" si="362"/>
        <v>-184.40961266343538</v>
      </c>
      <c r="AT583" s="31">
        <f t="shared" si="363"/>
        <v>1.6496798112209381E-2</v>
      </c>
      <c r="AU583" s="31">
        <f t="shared" si="364"/>
        <v>3.5301472776165279</v>
      </c>
      <c r="AV583" s="32">
        <f t="shared" si="365"/>
        <v>-1.8364594057850941E-5</v>
      </c>
      <c r="AW583" s="31">
        <f t="shared" si="366"/>
        <v>-0.11782053492036744</v>
      </c>
      <c r="AX583" s="34">
        <f t="shared" si="367"/>
        <v>1.6478433518151529E-2</v>
      </c>
      <c r="AY583" s="35">
        <f t="shared" si="368"/>
        <v>3.4123267426961603</v>
      </c>
      <c r="AZ583" s="10">
        <f t="shared" si="369"/>
        <v>-61.773378059212739</v>
      </c>
      <c r="BA583" s="10">
        <f t="shared" si="370"/>
        <v>-180.99728592073922</v>
      </c>
      <c r="BB583" s="10">
        <f t="shared" si="371"/>
        <v>-0.99728592073921618</v>
      </c>
      <c r="BC583" s="37"/>
      <c r="BD583" s="46">
        <f t="shared" si="372"/>
        <v>-62</v>
      </c>
      <c r="BE583" s="46">
        <f t="shared" si="373"/>
        <v>-181</v>
      </c>
      <c r="BF583" s="46">
        <f t="shared" si="374"/>
        <v>-1</v>
      </c>
    </row>
    <row r="584" spans="22:58" x14ac:dyDescent="0.3">
      <c r="V584" s="29">
        <v>6.8000000000000798</v>
      </c>
      <c r="W584" s="38">
        <f t="shared" si="344"/>
        <v>63095734.448031031</v>
      </c>
      <c r="X584" s="30">
        <f t="shared" si="378"/>
        <v>3.5218251811136261</v>
      </c>
      <c r="Y584" s="31">
        <f t="shared" si="345"/>
        <v>-102.33387616497541</v>
      </c>
      <c r="Z584" s="31">
        <f t="shared" si="346"/>
        <v>-89.999562045670359</v>
      </c>
      <c r="AA584" s="31">
        <f t="shared" si="347"/>
        <v>65.747801864224542</v>
      </c>
      <c r="AB584" s="31">
        <f t="shared" si="348"/>
        <v>-89.970438085371498</v>
      </c>
      <c r="AC584" s="31">
        <f t="shared" si="349"/>
        <v>22.359176778091228</v>
      </c>
      <c r="AD584" s="31">
        <f t="shared" si="350"/>
        <v>85.628956355712134</v>
      </c>
      <c r="AE584" s="31">
        <f t="shared" si="351"/>
        <v>-10.705072341546011</v>
      </c>
      <c r="AF584" s="31">
        <f t="shared" si="352"/>
        <v>-94.341043775329709</v>
      </c>
      <c r="AG584" s="31">
        <f t="shared" si="375"/>
        <v>92.110410468749379</v>
      </c>
      <c r="AH584" s="31">
        <f t="shared" si="353"/>
        <v>-190.80809334181293</v>
      </c>
      <c r="AI584" s="31">
        <f t="shared" si="354"/>
        <v>-89.999999983491108</v>
      </c>
      <c r="AJ584" s="31">
        <f t="shared" si="355"/>
        <v>118.7486500478237</v>
      </c>
      <c r="AK584" s="31">
        <f t="shared" si="356"/>
        <v>89.999933825582062</v>
      </c>
      <c r="AL584" s="32">
        <f t="shared" si="357"/>
        <v>-65.203636265413138</v>
      </c>
      <c r="AM584" s="31">
        <f t="shared" si="358"/>
        <v>-89.968526804388134</v>
      </c>
      <c r="AN584" s="31">
        <f t="shared" si="359"/>
        <v>-45.152669090652992</v>
      </c>
      <c r="AO584" s="31">
        <f t="shared" si="360"/>
        <v>-89.96859296229718</v>
      </c>
      <c r="AP584" s="30">
        <f t="shared" si="376"/>
        <v>23.609121289162623</v>
      </c>
      <c r="AQ584" s="30">
        <f t="shared" si="377"/>
        <v>-29.542425094393248</v>
      </c>
      <c r="AR584" s="31">
        <f t="shared" si="361"/>
        <v>-61.791045237429628</v>
      </c>
      <c r="AS584" s="33">
        <f t="shared" si="362"/>
        <v>-184.30963673762687</v>
      </c>
      <c r="AT584" s="31">
        <f t="shared" si="363"/>
        <v>1.7272724182513126E-2</v>
      </c>
      <c r="AU584" s="31">
        <f t="shared" si="364"/>
        <v>3.6121597325239838</v>
      </c>
      <c r="AV584" s="32">
        <f t="shared" si="365"/>
        <v>-1.9230088794577818E-5</v>
      </c>
      <c r="AW584" s="31">
        <f t="shared" si="366"/>
        <v>-0.1205649197217487</v>
      </c>
      <c r="AX584" s="34">
        <f t="shared" si="367"/>
        <v>1.7253494093718548E-2</v>
      </c>
      <c r="AY584" s="35">
        <f t="shared" si="368"/>
        <v>3.4915948128022349</v>
      </c>
      <c r="AZ584" s="10">
        <f t="shared" si="369"/>
        <v>-61.773791743335913</v>
      </c>
      <c r="BA584" s="10">
        <f t="shared" si="370"/>
        <v>-180.81804192482463</v>
      </c>
      <c r="BB584" s="10">
        <f t="shared" si="371"/>
        <v>-0.81804192482462668</v>
      </c>
      <c r="BC584" s="37"/>
      <c r="BD584" s="46">
        <f t="shared" si="372"/>
        <v>-62</v>
      </c>
      <c r="BE584" s="46">
        <f t="shared" si="373"/>
        <v>-181</v>
      </c>
      <c r="BF584" s="46">
        <f t="shared" si="374"/>
        <v>-1</v>
      </c>
    </row>
    <row r="585" spans="22:58" x14ac:dyDescent="0.3">
      <c r="V585" s="29">
        <v>6.8100000000000804</v>
      </c>
      <c r="W585" s="36">
        <f t="shared" si="344"/>
        <v>64565422.903477632</v>
      </c>
      <c r="X585" s="30">
        <f t="shared" si="378"/>
        <v>3.5218251811136261</v>
      </c>
      <c r="Y585" s="31">
        <f t="shared" si="345"/>
        <v>-102.533876164964</v>
      </c>
      <c r="Z585" s="31">
        <f t="shared" si="346"/>
        <v>-89.999572014727988</v>
      </c>
      <c r="AA585" s="31">
        <f t="shared" si="347"/>
        <v>65.947801812190434</v>
      </c>
      <c r="AB585" s="31">
        <f t="shared" si="348"/>
        <v>-89.97111099658693</v>
      </c>
      <c r="AC585" s="31">
        <f t="shared" si="349"/>
        <v>22.558041224931664</v>
      </c>
      <c r="AD585" s="31">
        <f t="shared" si="350"/>
        <v>85.728080862610014</v>
      </c>
      <c r="AE585" s="31">
        <f t="shared" si="351"/>
        <v>-10.506207946728274</v>
      </c>
      <c r="AF585" s="31">
        <f t="shared" si="352"/>
        <v>-94.242602148704904</v>
      </c>
      <c r="AG585" s="31">
        <f t="shared" si="375"/>
        <v>92.110410468749379</v>
      </c>
      <c r="AH585" s="31">
        <f t="shared" si="353"/>
        <v>-191.00809334181292</v>
      </c>
      <c r="AI585" s="31">
        <f t="shared" si="354"/>
        <v>-89.9999999838669</v>
      </c>
      <c r="AJ585" s="31">
        <f t="shared" si="355"/>
        <v>118.94865004782345</v>
      </c>
      <c r="AK585" s="31">
        <f t="shared" si="356"/>
        <v>89.999935331895713</v>
      </c>
      <c r="AL585" s="32">
        <f t="shared" si="357"/>
        <v>-65.403636206433163</v>
      </c>
      <c r="AM585" s="31">
        <f t="shared" si="358"/>
        <v>-89.969243221646423</v>
      </c>
      <c r="AN585" s="31">
        <f t="shared" si="359"/>
        <v>-45.352669031673258</v>
      </c>
      <c r="AO585" s="31">
        <f t="shared" si="360"/>
        <v>-89.969307873617609</v>
      </c>
      <c r="AP585" s="30">
        <f t="shared" si="376"/>
        <v>23.609121289162623</v>
      </c>
      <c r="AQ585" s="30">
        <f t="shared" si="377"/>
        <v>-29.542425094393248</v>
      </c>
      <c r="AR585" s="31">
        <f t="shared" si="361"/>
        <v>-61.792180783632162</v>
      </c>
      <c r="AS585" s="33">
        <f t="shared" si="362"/>
        <v>-184.21191002232251</v>
      </c>
      <c r="AT585" s="31">
        <f t="shared" si="363"/>
        <v>1.808506996546886E-2</v>
      </c>
      <c r="AU585" s="31">
        <f t="shared" si="364"/>
        <v>3.696067159824223</v>
      </c>
      <c r="AV585" s="32">
        <f t="shared" si="365"/>
        <v>-2.0136372858335209E-5</v>
      </c>
      <c r="AW585" s="31">
        <f t="shared" si="366"/>
        <v>-0.12337322888432578</v>
      </c>
      <c r="AX585" s="34">
        <f t="shared" si="367"/>
        <v>1.8064933592610525E-2</v>
      </c>
      <c r="AY585" s="35">
        <f t="shared" si="368"/>
        <v>3.5726939309398973</v>
      </c>
      <c r="AZ585" s="10">
        <f t="shared" si="369"/>
        <v>-61.77411585003955</v>
      </c>
      <c r="BA585" s="10">
        <f t="shared" si="370"/>
        <v>-180.63921609138262</v>
      </c>
      <c r="BB585" s="10">
        <f t="shared" si="371"/>
        <v>-0.6392160913826217</v>
      </c>
      <c r="BC585" s="48"/>
      <c r="BD585" s="46">
        <f t="shared" si="372"/>
        <v>-62</v>
      </c>
      <c r="BE585" s="46">
        <f t="shared" si="373"/>
        <v>-181</v>
      </c>
      <c r="BF585" s="46">
        <f t="shared" si="374"/>
        <v>-1</v>
      </c>
    </row>
    <row r="586" spans="22:58" x14ac:dyDescent="0.3">
      <c r="V586" s="29">
        <v>6.8200000000000802</v>
      </c>
      <c r="W586" s="38">
        <f t="shared" si="344"/>
        <v>66069344.800771847</v>
      </c>
      <c r="X586" s="30">
        <f t="shared" si="378"/>
        <v>3.5218251811136261</v>
      </c>
      <c r="Y586" s="31">
        <f t="shared" si="345"/>
        <v>-102.73387616495307</v>
      </c>
      <c r="Z586" s="31">
        <f t="shared" si="346"/>
        <v>-89.999581756862185</v>
      </c>
      <c r="AA586" s="31">
        <f t="shared" si="347"/>
        <v>66.147801762498219</v>
      </c>
      <c r="AB586" s="31">
        <f t="shared" si="348"/>
        <v>-89.97176859048075</v>
      </c>
      <c r="AC586" s="31">
        <f t="shared" si="349"/>
        <v>22.756956502843195</v>
      </c>
      <c r="AD586" s="31">
        <f t="shared" si="350"/>
        <v>85.824973782578894</v>
      </c>
      <c r="AE586" s="31">
        <f t="shared" si="351"/>
        <v>-10.307292718498033</v>
      </c>
      <c r="AF586" s="31">
        <f t="shared" si="352"/>
        <v>-94.14637656476404</v>
      </c>
      <c r="AG586" s="31">
        <f t="shared" si="375"/>
        <v>92.110410468749379</v>
      </c>
      <c r="AH586" s="31">
        <f t="shared" si="353"/>
        <v>-191.20809334181291</v>
      </c>
      <c r="AI586" s="31">
        <f t="shared" si="354"/>
        <v>-89.999999984234137</v>
      </c>
      <c r="AJ586" s="31">
        <f t="shared" si="355"/>
        <v>119.1486500478232</v>
      </c>
      <c r="AK586" s="31">
        <f t="shared" si="356"/>
        <v>89.999936803921486</v>
      </c>
      <c r="AL586" s="32">
        <f t="shared" si="357"/>
        <v>-65.60363615010769</v>
      </c>
      <c r="AM586" s="31">
        <f t="shared" si="358"/>
        <v>-89.969943331266265</v>
      </c>
      <c r="AN586" s="31">
        <f t="shared" si="359"/>
        <v>-45.552668975348027</v>
      </c>
      <c r="AO586" s="31">
        <f t="shared" si="360"/>
        <v>-89.970006511578916</v>
      </c>
      <c r="AP586" s="30">
        <f t="shared" si="376"/>
        <v>23.609121289162623</v>
      </c>
      <c r="AQ586" s="30">
        <f t="shared" si="377"/>
        <v>-29.542425094393248</v>
      </c>
      <c r="AR586" s="31">
        <f t="shared" si="361"/>
        <v>-61.793265499076682</v>
      </c>
      <c r="AS586" s="33">
        <f t="shared" si="362"/>
        <v>-184.11638307634297</v>
      </c>
      <c r="AT586" s="31">
        <f t="shared" si="363"/>
        <v>1.8935537597765645E-2</v>
      </c>
      <c r="AU586" s="31">
        <f t="shared" si="364"/>
        <v>3.781912607920626</v>
      </c>
      <c r="AV586" s="32">
        <f t="shared" si="365"/>
        <v>-2.1085368570429645E-5</v>
      </c>
      <c r="AW586" s="31">
        <f t="shared" si="366"/>
        <v>-0.12624695135678404</v>
      </c>
      <c r="AX586" s="34">
        <f t="shared" si="367"/>
        <v>1.8914452229195217E-2</v>
      </c>
      <c r="AY586" s="35">
        <f t="shared" si="368"/>
        <v>3.6556656565638419</v>
      </c>
      <c r="AZ586" s="10">
        <f t="shared" si="369"/>
        <v>-61.774351046847485</v>
      </c>
      <c r="BA586" s="10">
        <f t="shared" si="370"/>
        <v>-180.46071741977912</v>
      </c>
      <c r="BB586" s="10">
        <f t="shared" si="371"/>
        <v>-0.46071741977911529</v>
      </c>
      <c r="BC586" s="37"/>
      <c r="BD586" s="46">
        <f t="shared" si="372"/>
        <v>-62</v>
      </c>
      <c r="BE586" s="46">
        <f t="shared" si="373"/>
        <v>-180</v>
      </c>
      <c r="BF586" s="46">
        <f t="shared" si="374"/>
        <v>0</v>
      </c>
    </row>
    <row r="587" spans="22:58" x14ac:dyDescent="0.3">
      <c r="V587" s="29">
        <v>6.83000000000008</v>
      </c>
      <c r="W587" s="38">
        <f t="shared" si="344"/>
        <v>67608297.539210707</v>
      </c>
      <c r="X587" s="30">
        <f t="shared" si="378"/>
        <v>3.5218251811136261</v>
      </c>
      <c r="Y587" s="31">
        <f t="shared" si="345"/>
        <v>-102.93387616494266</v>
      </c>
      <c r="Z587" s="31">
        <f t="shared" si="346"/>
        <v>-89.999591277238295</v>
      </c>
      <c r="AA587" s="31">
        <f t="shared" si="347"/>
        <v>66.34780171504255</v>
      </c>
      <c r="AB587" s="31">
        <f t="shared" si="348"/>
        <v>-89.972411215717258</v>
      </c>
      <c r="AC587" s="31">
        <f t="shared" si="349"/>
        <v>22.955920348318514</v>
      </c>
      <c r="AD587" s="31">
        <f t="shared" si="350"/>
        <v>85.919684271514498</v>
      </c>
      <c r="AE587" s="31">
        <f t="shared" si="351"/>
        <v>-10.108328920467969</v>
      </c>
      <c r="AF587" s="31">
        <f t="shared" si="352"/>
        <v>-94.052318221441041</v>
      </c>
      <c r="AG587" s="31">
        <f t="shared" si="375"/>
        <v>92.110410468749379</v>
      </c>
      <c r="AH587" s="31">
        <f t="shared" si="353"/>
        <v>-191.4080933418129</v>
      </c>
      <c r="AI587" s="31">
        <f t="shared" si="354"/>
        <v>-89.999999984593018</v>
      </c>
      <c r="AJ587" s="31">
        <f t="shared" si="355"/>
        <v>119.34865004782294</v>
      </c>
      <c r="AK587" s="31">
        <f t="shared" si="356"/>
        <v>89.999938242439853</v>
      </c>
      <c r="AL587" s="32">
        <f t="shared" si="357"/>
        <v>-65.803636096317291</v>
      </c>
      <c r="AM587" s="31">
        <f t="shared" si="358"/>
        <v>-89.970627504454185</v>
      </c>
      <c r="AN587" s="31">
        <f t="shared" si="359"/>
        <v>-45.75266892155787</v>
      </c>
      <c r="AO587" s="31">
        <f t="shared" si="360"/>
        <v>-89.97068924660735</v>
      </c>
      <c r="AP587" s="30">
        <f t="shared" si="376"/>
        <v>23.609121289162623</v>
      </c>
      <c r="AQ587" s="30">
        <f t="shared" si="377"/>
        <v>-29.542425094393248</v>
      </c>
      <c r="AR587" s="31">
        <f t="shared" si="361"/>
        <v>-61.794301647256461</v>
      </c>
      <c r="AS587" s="33">
        <f t="shared" si="362"/>
        <v>-184.02300746804838</v>
      </c>
      <c r="AT587" s="31">
        <f t="shared" si="363"/>
        <v>1.9825908067426092E-2</v>
      </c>
      <c r="AU587" s="31">
        <f t="shared" si="364"/>
        <v>3.8697400506495447</v>
      </c>
      <c r="AV587" s="32">
        <f t="shared" si="365"/>
        <v>-2.2079088849522147E-5</v>
      </c>
      <c r="AW587" s="31">
        <f t="shared" si="366"/>
        <v>-0.12918761076695057</v>
      </c>
      <c r="AX587" s="34">
        <f t="shared" si="367"/>
        <v>1.9803828978576569E-2</v>
      </c>
      <c r="AY587" s="35">
        <f t="shared" si="368"/>
        <v>3.740552439882594</v>
      </c>
      <c r="AZ587" s="10">
        <f t="shared" si="369"/>
        <v>-61.774497818277887</v>
      </c>
      <c r="BA587" s="10">
        <f t="shared" si="370"/>
        <v>-180.28245502816577</v>
      </c>
      <c r="BB587" s="10">
        <f t="shared" si="371"/>
        <v>-0.28245502816577073</v>
      </c>
      <c r="BC587" s="37"/>
      <c r="BD587" s="46">
        <f t="shared" si="372"/>
        <v>-62</v>
      </c>
      <c r="BE587" s="46">
        <f t="shared" si="373"/>
        <v>-180</v>
      </c>
      <c r="BF587" s="46">
        <f t="shared" si="374"/>
        <v>0</v>
      </c>
    </row>
    <row r="588" spans="22:58" x14ac:dyDescent="0.3">
      <c r="V588" s="29">
        <v>6.8400000000000798</v>
      </c>
      <c r="W588" s="36">
        <f t="shared" si="344"/>
        <v>69183097.091906458</v>
      </c>
      <c r="X588" s="30">
        <f t="shared" si="378"/>
        <v>3.5218251811136261</v>
      </c>
      <c r="Y588" s="31">
        <f t="shared" si="345"/>
        <v>-103.13387616493272</v>
      </c>
      <c r="Z588" s="31">
        <f t="shared" si="346"/>
        <v>-89.999600580904229</v>
      </c>
      <c r="AA588" s="31">
        <f t="shared" si="347"/>
        <v>66.547801669722716</v>
      </c>
      <c r="AB588" s="31">
        <f t="shared" si="348"/>
        <v>-89.973039213024194</v>
      </c>
      <c r="AC588" s="31">
        <f t="shared" si="349"/>
        <v>23.154930597605773</v>
      </c>
      <c r="AD588" s="31">
        <f t="shared" si="350"/>
        <v>86.012260474683586</v>
      </c>
      <c r="AE588" s="31">
        <f t="shared" si="351"/>
        <v>-9.9093187164905991</v>
      </c>
      <c r="AF588" s="31">
        <f t="shared" si="352"/>
        <v>-93.960379319244822</v>
      </c>
      <c r="AG588" s="31">
        <f t="shared" si="375"/>
        <v>92.110410468749379</v>
      </c>
      <c r="AH588" s="31">
        <f t="shared" si="353"/>
        <v>-191.60809334181292</v>
      </c>
      <c r="AI588" s="31">
        <f t="shared" si="354"/>
        <v>-89.999999984943713</v>
      </c>
      <c r="AJ588" s="31">
        <f t="shared" si="355"/>
        <v>119.54865004782272</v>
      </c>
      <c r="AK588" s="31">
        <f t="shared" si="356"/>
        <v>89.999939648213555</v>
      </c>
      <c r="AL588" s="32">
        <f t="shared" si="357"/>
        <v>-66.003636044947854</v>
      </c>
      <c r="AM588" s="31">
        <f t="shared" si="358"/>
        <v>-89.971296103967106</v>
      </c>
      <c r="AN588" s="31">
        <f t="shared" si="359"/>
        <v>-45.952668870188674</v>
      </c>
      <c r="AO588" s="31">
        <f t="shared" si="360"/>
        <v>-89.971356440697264</v>
      </c>
      <c r="AP588" s="30">
        <f t="shared" si="376"/>
        <v>23.609121289162623</v>
      </c>
      <c r="AQ588" s="30">
        <f t="shared" si="377"/>
        <v>-29.542425094393248</v>
      </c>
      <c r="AR588" s="31">
        <f t="shared" si="361"/>
        <v>-61.795291391909899</v>
      </c>
      <c r="AS588" s="33">
        <f t="shared" si="362"/>
        <v>-183.93173575994209</v>
      </c>
      <c r="AT588" s="31">
        <f t="shared" si="363"/>
        <v>2.0758044799310382E-2</v>
      </c>
      <c r="AU588" s="31">
        <f t="shared" si="364"/>
        <v>3.9595944033988189</v>
      </c>
      <c r="AV588" s="32">
        <f t="shared" si="365"/>
        <v>-2.3119641478939547E-5</v>
      </c>
      <c r="AW588" s="31">
        <f t="shared" si="366"/>
        <v>-0.13219676622936338</v>
      </c>
      <c r="AX588" s="34">
        <f t="shared" si="367"/>
        <v>2.0734925157831444E-2</v>
      </c>
      <c r="AY588" s="35">
        <f t="shared" si="368"/>
        <v>3.8273976371694554</v>
      </c>
      <c r="AZ588" s="10">
        <f t="shared" si="369"/>
        <v>-61.774556466752067</v>
      </c>
      <c r="BA588" s="10">
        <f t="shared" si="370"/>
        <v>-180.10433812277262</v>
      </c>
      <c r="BB588" s="10">
        <f t="shared" si="371"/>
        <v>-0.10433812277261723</v>
      </c>
      <c r="BC588" s="48"/>
      <c r="BD588" s="46">
        <f t="shared" si="372"/>
        <v>-62</v>
      </c>
      <c r="BE588" s="46">
        <f t="shared" si="373"/>
        <v>-180</v>
      </c>
      <c r="BF588" s="46">
        <f t="shared" si="374"/>
        <v>0</v>
      </c>
    </row>
    <row r="589" spans="22:58" x14ac:dyDescent="0.3">
      <c r="V589" s="29">
        <v>6.8500000000000796</v>
      </c>
      <c r="W589" s="38">
        <f t="shared" si="344"/>
        <v>70794578.438426882</v>
      </c>
      <c r="X589" s="30">
        <f t="shared" si="378"/>
        <v>3.5218251811136261</v>
      </c>
      <c r="Y589" s="31">
        <f t="shared" si="345"/>
        <v>-103.33387616492323</v>
      </c>
      <c r="Z589" s="31">
        <f t="shared" si="346"/>
        <v>-89.999609672792843</v>
      </c>
      <c r="AA589" s="31">
        <f t="shared" si="347"/>
        <v>66.747801626442623</v>
      </c>
      <c r="AB589" s="31">
        <f t="shared" si="348"/>
        <v>-89.973652915373478</v>
      </c>
      <c r="AC589" s="31">
        <f t="shared" si="349"/>
        <v>23.353985182403349</v>
      </c>
      <c r="AD589" s="31">
        <f t="shared" si="350"/>
        <v>86.102749542634967</v>
      </c>
      <c r="AE589" s="31">
        <f t="shared" si="351"/>
        <v>-9.7102641749636263</v>
      </c>
      <c r="AF589" s="31">
        <f t="shared" si="352"/>
        <v>-93.870513045531368</v>
      </c>
      <c r="AG589" s="31">
        <f t="shared" si="375"/>
        <v>92.110410468749379</v>
      </c>
      <c r="AH589" s="31">
        <f t="shared" si="353"/>
        <v>-191.80809334181291</v>
      </c>
      <c r="AI589" s="31">
        <f t="shared" si="354"/>
        <v>-89.999999985286436</v>
      </c>
      <c r="AJ589" s="31">
        <f t="shared" si="355"/>
        <v>119.74865004782251</v>
      </c>
      <c r="AK589" s="31">
        <f t="shared" si="356"/>
        <v>89.999941021987937</v>
      </c>
      <c r="AL589" s="32">
        <f t="shared" si="357"/>
        <v>-66.203635995890423</v>
      </c>
      <c r="AM589" s="31">
        <f t="shared" si="358"/>
        <v>-89.971949484304588</v>
      </c>
      <c r="AN589" s="31">
        <f t="shared" si="359"/>
        <v>-46.152668821131442</v>
      </c>
      <c r="AO589" s="31">
        <f t="shared" si="360"/>
        <v>-89.972008447603088</v>
      </c>
      <c r="AP589" s="30">
        <f t="shared" si="376"/>
        <v>23.609121289162623</v>
      </c>
      <c r="AQ589" s="30">
        <f t="shared" si="377"/>
        <v>-29.542425094393248</v>
      </c>
      <c r="AR589" s="31">
        <f t="shared" si="361"/>
        <v>-61.796236801325691</v>
      </c>
      <c r="AS589" s="33">
        <f t="shared" si="362"/>
        <v>-183.84252149313446</v>
      </c>
      <c r="AT589" s="31">
        <f t="shared" si="363"/>
        <v>2.173389739718757E-2</v>
      </c>
      <c r="AU589" s="31">
        <f t="shared" si="364"/>
        <v>4.0515215392238684</v>
      </c>
      <c r="AV589" s="32">
        <f t="shared" si="365"/>
        <v>-2.4209233576510243E-5</v>
      </c>
      <c r="AW589" s="31">
        <f t="shared" si="366"/>
        <v>-0.13527601317163973</v>
      </c>
      <c r="AX589" s="34">
        <f t="shared" si="367"/>
        <v>2.170968816361106E-2</v>
      </c>
      <c r="AY589" s="35">
        <f t="shared" si="368"/>
        <v>3.9162455260522284</v>
      </c>
      <c r="AZ589" s="10">
        <f t="shared" si="369"/>
        <v>-61.77452711316208</v>
      </c>
      <c r="BA589" s="10">
        <f t="shared" si="370"/>
        <v>-179.92627596708223</v>
      </c>
      <c r="BB589" s="10">
        <f t="shared" si="371"/>
        <v>7.3724032917766635E-2</v>
      </c>
      <c r="BC589" s="37"/>
      <c r="BD589" s="46">
        <f t="shared" si="372"/>
        <v>-62</v>
      </c>
      <c r="BE589" s="46">
        <f t="shared" si="373"/>
        <v>-180</v>
      </c>
      <c r="BF589" s="46">
        <f t="shared" si="374"/>
        <v>0</v>
      </c>
    </row>
    <row r="590" spans="22:58" x14ac:dyDescent="0.3">
      <c r="V590" s="29">
        <v>6.8600000000000803</v>
      </c>
      <c r="W590" s="38">
        <f t="shared" si="344"/>
        <v>72443596.007512525</v>
      </c>
      <c r="X590" s="30">
        <f t="shared" si="378"/>
        <v>3.5218251811136261</v>
      </c>
      <c r="Y590" s="31">
        <f t="shared" si="345"/>
        <v>-103.53387616491416</v>
      </c>
      <c r="Z590" s="31">
        <f t="shared" si="346"/>
        <v>-89.999618557724816</v>
      </c>
      <c r="AA590" s="31">
        <f t="shared" si="347"/>
        <v>66.947801585110469</v>
      </c>
      <c r="AB590" s="31">
        <f t="shared" si="348"/>
        <v>-89.974252648157602</v>
      </c>
      <c r="AC590" s="31">
        <f t="shared" si="349"/>
        <v>23.553082125732256</v>
      </c>
      <c r="AD590" s="31">
        <f t="shared" si="350"/>
        <v>86.191197647207517</v>
      </c>
      <c r="AE590" s="31">
        <f t="shared" si="351"/>
        <v>-9.5111672729578096</v>
      </c>
      <c r="AF590" s="31">
        <f t="shared" si="352"/>
        <v>-93.782673558674887</v>
      </c>
      <c r="AG590" s="31">
        <f t="shared" si="375"/>
        <v>92.110410468749379</v>
      </c>
      <c r="AH590" s="31">
        <f t="shared" si="353"/>
        <v>-192.00809334181292</v>
      </c>
      <c r="AI590" s="31">
        <f t="shared" si="354"/>
        <v>-89.999999985621358</v>
      </c>
      <c r="AJ590" s="31">
        <f t="shared" si="355"/>
        <v>119.9486500478223</v>
      </c>
      <c r="AK590" s="31">
        <f t="shared" si="356"/>
        <v>89.999942364491389</v>
      </c>
      <c r="AL590" s="32">
        <f t="shared" si="357"/>
        <v>-66.403635949040961</v>
      </c>
      <c r="AM590" s="31">
        <f t="shared" si="358"/>
        <v>-89.972587991896873</v>
      </c>
      <c r="AN590" s="31">
        <f t="shared" si="359"/>
        <v>-46.352668774282208</v>
      </c>
      <c r="AO590" s="31">
        <f t="shared" si="360"/>
        <v>-89.972645613026842</v>
      </c>
      <c r="AP590" s="30">
        <f t="shared" si="376"/>
        <v>23.609121289162623</v>
      </c>
      <c r="AQ590" s="30">
        <f t="shared" si="377"/>
        <v>-29.542425094393248</v>
      </c>
      <c r="AR590" s="31">
        <f t="shared" si="361"/>
        <v>-61.797139852470636</v>
      </c>
      <c r="AS590" s="33">
        <f t="shared" si="362"/>
        <v>-183.75531917170173</v>
      </c>
      <c r="AT590" s="31">
        <f t="shared" si="363"/>
        <v>2.2755505548580648E-2</v>
      </c>
      <c r="AU590" s="31">
        <f t="shared" si="364"/>
        <v>4.1455683049354475</v>
      </c>
      <c r="AV590" s="32">
        <f t="shared" si="365"/>
        <v>-2.5350176274640439E-5</v>
      </c>
      <c r="AW590" s="31">
        <f t="shared" si="366"/>
        <v>-0.13842698418007596</v>
      </c>
      <c r="AX590" s="34">
        <f t="shared" si="367"/>
        <v>2.2730155372306007E-2</v>
      </c>
      <c r="AY590" s="35">
        <f t="shared" si="368"/>
        <v>4.0071413207553714</v>
      </c>
      <c r="AZ590" s="10">
        <f t="shared" si="369"/>
        <v>-61.774409697098328</v>
      </c>
      <c r="BA590" s="10">
        <f t="shared" si="370"/>
        <v>-179.74817785094635</v>
      </c>
      <c r="BB590" s="10">
        <f t="shared" si="371"/>
        <v>0.25182214905365186</v>
      </c>
      <c r="BC590" s="37"/>
      <c r="BD590" s="46">
        <f t="shared" si="372"/>
        <v>-62</v>
      </c>
      <c r="BE590" s="46">
        <f t="shared" si="373"/>
        <v>-180</v>
      </c>
      <c r="BF590" s="46">
        <f t="shared" si="374"/>
        <v>0</v>
      </c>
    </row>
    <row r="591" spans="22:58" x14ac:dyDescent="0.3">
      <c r="V591" s="29">
        <v>6.87000000000008</v>
      </c>
      <c r="W591" s="36">
        <f t="shared" si="344"/>
        <v>74131024.130105585</v>
      </c>
      <c r="X591" s="30">
        <f t="shared" si="378"/>
        <v>3.5218251811136261</v>
      </c>
      <c r="Y591" s="31">
        <f t="shared" si="345"/>
        <v>-103.73387616490548</v>
      </c>
      <c r="Z591" s="31">
        <f t="shared" si="346"/>
        <v>-89.999627240411044</v>
      </c>
      <c r="AA591" s="31">
        <f t="shared" si="347"/>
        <v>67.147801545638558</v>
      </c>
      <c r="AB591" s="31">
        <f t="shared" si="348"/>
        <v>-89.974838729362332</v>
      </c>
      <c r="AC591" s="31">
        <f t="shared" si="349"/>
        <v>23.752219537979748</v>
      </c>
      <c r="AD591" s="31">
        <f t="shared" si="350"/>
        <v>86.277649997603646</v>
      </c>
      <c r="AE591" s="31">
        <f t="shared" si="351"/>
        <v>-9.3120299001735489</v>
      </c>
      <c r="AF591" s="31">
        <f t="shared" si="352"/>
        <v>-93.69681597216973</v>
      </c>
      <c r="AG591" s="31">
        <f t="shared" si="375"/>
        <v>92.110410468749379</v>
      </c>
      <c r="AH591" s="31">
        <f t="shared" si="353"/>
        <v>-192.20809334181294</v>
      </c>
      <c r="AI591" s="31">
        <f t="shared" si="354"/>
        <v>-89.999999985948648</v>
      </c>
      <c r="AJ591" s="31">
        <f t="shared" si="355"/>
        <v>120.1486500478221</v>
      </c>
      <c r="AK591" s="31">
        <f t="shared" si="356"/>
        <v>89.999943676435748</v>
      </c>
      <c r="AL591" s="32">
        <f t="shared" si="357"/>
        <v>-66.603635904300063</v>
      </c>
      <c r="AM591" s="31">
        <f t="shared" si="358"/>
        <v>-89.973211965288485</v>
      </c>
      <c r="AN591" s="31">
        <f t="shared" si="359"/>
        <v>-46.552668729541523</v>
      </c>
      <c r="AO591" s="31">
        <f t="shared" si="360"/>
        <v>-89.973268274801384</v>
      </c>
      <c r="AP591" s="30">
        <f t="shared" si="376"/>
        <v>23.609121289162623</v>
      </c>
      <c r="AQ591" s="30">
        <f t="shared" si="377"/>
        <v>-29.542425094393248</v>
      </c>
      <c r="AR591" s="31">
        <f t="shared" si="361"/>
        <v>-61.798002434945701</v>
      </c>
      <c r="AS591" s="33">
        <f t="shared" si="362"/>
        <v>-183.6700842469711</v>
      </c>
      <c r="AT591" s="31">
        <f t="shared" si="363"/>
        <v>2.3825003098797249E-2</v>
      </c>
      <c r="AU591" s="31">
        <f t="shared" si="364"/>
        <v>4.241782537130999</v>
      </c>
      <c r="AV591" s="32">
        <f t="shared" si="365"/>
        <v>-2.6544889624133277E-5</v>
      </c>
      <c r="AW591" s="31">
        <f t="shared" si="366"/>
        <v>-0.14165134986492534</v>
      </c>
      <c r="AX591" s="34">
        <f t="shared" si="367"/>
        <v>2.3798458209173114E-2</v>
      </c>
      <c r="AY591" s="35">
        <f t="shared" si="368"/>
        <v>4.100131187266074</v>
      </c>
      <c r="AZ591" s="10">
        <f t="shared" si="369"/>
        <v>-61.77420397673653</v>
      </c>
      <c r="BA591" s="10">
        <f t="shared" si="370"/>
        <v>-179.56995305970503</v>
      </c>
      <c r="BB591" s="10">
        <f t="shared" si="371"/>
        <v>0.43004694029497159</v>
      </c>
      <c r="BC591" s="48"/>
      <c r="BD591" s="46">
        <f t="shared" si="372"/>
        <v>-62</v>
      </c>
      <c r="BE591" s="46">
        <f t="shared" si="373"/>
        <v>-180</v>
      </c>
      <c r="BF591" s="46">
        <f t="shared" si="374"/>
        <v>0</v>
      </c>
    </row>
    <row r="592" spans="22:58" x14ac:dyDescent="0.3">
      <c r="V592" s="29">
        <v>6.8800000000000798</v>
      </c>
      <c r="W592" s="38">
        <f t="shared" si="344"/>
        <v>75857757.502932385</v>
      </c>
      <c r="X592" s="30">
        <f t="shared" si="378"/>
        <v>3.5218251811136261</v>
      </c>
      <c r="Y592" s="31">
        <f t="shared" si="345"/>
        <v>-103.9338761648972</v>
      </c>
      <c r="Z592" s="31">
        <f t="shared" si="346"/>
        <v>-89.999635725455207</v>
      </c>
      <c r="AA592" s="31">
        <f t="shared" si="347"/>
        <v>67.347801507943146</v>
      </c>
      <c r="AB592" s="31">
        <f t="shared" si="348"/>
        <v>-89.975411469735192</v>
      </c>
      <c r="AC592" s="31">
        <f t="shared" si="349"/>
        <v>23.951395613107728</v>
      </c>
      <c r="AD592" s="31">
        <f t="shared" si="350"/>
        <v>86.36215085649944</v>
      </c>
      <c r="AE592" s="31">
        <f t="shared" si="351"/>
        <v>-9.1128538627326989</v>
      </c>
      <c r="AF592" s="31">
        <f t="shared" si="352"/>
        <v>-93.612896338690959</v>
      </c>
      <c r="AG592" s="31">
        <f t="shared" si="375"/>
        <v>92.110410468749379</v>
      </c>
      <c r="AH592" s="31">
        <f t="shared" si="353"/>
        <v>-192.4080933418129</v>
      </c>
      <c r="AI592" s="31">
        <f t="shared" si="354"/>
        <v>-89.999999986268506</v>
      </c>
      <c r="AJ592" s="31">
        <f t="shared" si="355"/>
        <v>120.34865004782191</v>
      </c>
      <c r="AK592" s="31">
        <f t="shared" si="356"/>
        <v>89.999944958516579</v>
      </c>
      <c r="AL592" s="32">
        <f t="shared" si="357"/>
        <v>-66.803635861572801</v>
      </c>
      <c r="AM592" s="31">
        <f t="shared" si="358"/>
        <v>-89.973821735317799</v>
      </c>
      <c r="AN592" s="31">
        <f t="shared" si="359"/>
        <v>-46.752668686814417</v>
      </c>
      <c r="AO592" s="31">
        <f t="shared" si="360"/>
        <v>-89.973876763069725</v>
      </c>
      <c r="AP592" s="30">
        <f t="shared" si="376"/>
        <v>23.609121289162623</v>
      </c>
      <c r="AQ592" s="30">
        <f t="shared" si="377"/>
        <v>-29.542425094393248</v>
      </c>
      <c r="AR592" s="31">
        <f t="shared" si="361"/>
        <v>-61.798826354777745</v>
      </c>
      <c r="AS592" s="33">
        <f t="shared" si="362"/>
        <v>-183.58677310176068</v>
      </c>
      <c r="AT592" s="31">
        <f t="shared" si="363"/>
        <v>2.4944622300690365E-2</v>
      </c>
      <c r="AU592" s="31">
        <f t="shared" si="364"/>
        <v>4.3402130781392119</v>
      </c>
      <c r="AV592" s="32">
        <f t="shared" si="365"/>
        <v>-2.7795907727538474E-5</v>
      </c>
      <c r="AW592" s="31">
        <f t="shared" si="366"/>
        <v>-0.14495081974581492</v>
      </c>
      <c r="AX592" s="34">
        <f t="shared" si="367"/>
        <v>2.4916826392962825E-2</v>
      </c>
      <c r="AY592" s="35">
        <f t="shared" si="368"/>
        <v>4.1952622583933969</v>
      </c>
      <c r="AZ592" s="10">
        <f t="shared" si="369"/>
        <v>-61.773909528384785</v>
      </c>
      <c r="BA592" s="10">
        <f t="shared" si="370"/>
        <v>-179.39151084336729</v>
      </c>
      <c r="BB592" s="10">
        <f t="shared" si="371"/>
        <v>0.60848915663271441</v>
      </c>
      <c r="BC592" s="37"/>
      <c r="BD592" s="46">
        <f t="shared" si="372"/>
        <v>-62</v>
      </c>
      <c r="BE592" s="46">
        <f t="shared" si="373"/>
        <v>-179</v>
      </c>
      <c r="BF592" s="46">
        <f t="shared" si="374"/>
        <v>1</v>
      </c>
    </row>
    <row r="593" spans="22:58" x14ac:dyDescent="0.3">
      <c r="V593" s="29">
        <v>6.8900000000000796</v>
      </c>
      <c r="W593" s="38">
        <f t="shared" si="344"/>
        <v>77624711.662883505</v>
      </c>
      <c r="X593" s="30">
        <f t="shared" si="378"/>
        <v>3.5218251811136261</v>
      </c>
      <c r="Y593" s="31">
        <f t="shared" si="345"/>
        <v>-104.1338761648893</v>
      </c>
      <c r="Z593" s="31">
        <f t="shared" si="346"/>
        <v>-89.999644017356175</v>
      </c>
      <c r="AA593" s="31">
        <f t="shared" si="347"/>
        <v>67.547801471944325</v>
      </c>
      <c r="AB593" s="31">
        <f t="shared" si="348"/>
        <v>-89.975971172950238</v>
      </c>
      <c r="AC593" s="31">
        <f t="shared" si="349"/>
        <v>24.150608625019622</v>
      </c>
      <c r="AD593" s="31">
        <f t="shared" si="350"/>
        <v>86.44474355616515</v>
      </c>
      <c r="AE593" s="31">
        <f t="shared" si="351"/>
        <v>-8.9136408868117272</v>
      </c>
      <c r="AF593" s="31">
        <f t="shared" si="352"/>
        <v>-93.530871634141278</v>
      </c>
      <c r="AG593" s="31">
        <f t="shared" si="375"/>
        <v>92.110410468749379</v>
      </c>
      <c r="AH593" s="31">
        <f t="shared" si="353"/>
        <v>-192.60809334181289</v>
      </c>
      <c r="AI593" s="31">
        <f t="shared" si="354"/>
        <v>-89.999999986581074</v>
      </c>
      <c r="AJ593" s="31">
        <f t="shared" si="355"/>
        <v>120.54865004782172</v>
      </c>
      <c r="AK593" s="31">
        <f t="shared" si="356"/>
        <v>89.999946211413715</v>
      </c>
      <c r="AL593" s="32">
        <f t="shared" si="357"/>
        <v>-67.003635820768608</v>
      </c>
      <c r="AM593" s="31">
        <f t="shared" si="358"/>
        <v>-89.974417625292403</v>
      </c>
      <c r="AN593" s="31">
        <f t="shared" si="359"/>
        <v>-46.952668646010395</v>
      </c>
      <c r="AO593" s="31">
        <f t="shared" si="360"/>
        <v>-89.974471400459763</v>
      </c>
      <c r="AP593" s="30">
        <f t="shared" si="376"/>
        <v>23.609121289162623</v>
      </c>
      <c r="AQ593" s="30">
        <f t="shared" si="377"/>
        <v>-29.542425094393248</v>
      </c>
      <c r="AR593" s="31">
        <f t="shared" si="361"/>
        <v>-61.799613338052751</v>
      </c>
      <c r="AS593" s="33">
        <f t="shared" si="362"/>
        <v>-183.50534303460103</v>
      </c>
      <c r="AT593" s="31">
        <f t="shared" si="363"/>
        <v>2.6116698246961001E-2</v>
      </c>
      <c r="AU593" s="31">
        <f t="shared" si="364"/>
        <v>4.4409097918445672</v>
      </c>
      <c r="AV593" s="32">
        <f t="shared" si="365"/>
        <v>-2.9105884110713496E-5</v>
      </c>
      <c r="AW593" s="31">
        <f t="shared" si="366"/>
        <v>-0.14832714315776532</v>
      </c>
      <c r="AX593" s="34">
        <f t="shared" si="367"/>
        <v>2.6087592362850288E-2</v>
      </c>
      <c r="AY593" s="35">
        <f t="shared" si="368"/>
        <v>4.2925826486868015</v>
      </c>
      <c r="AZ593" s="10">
        <f t="shared" si="369"/>
        <v>-61.773525745689902</v>
      </c>
      <c r="BA593" s="10">
        <f t="shared" si="370"/>
        <v>-179.21276038591424</v>
      </c>
      <c r="BB593" s="10">
        <f t="shared" si="371"/>
        <v>0.78723961408576315</v>
      </c>
      <c r="BC593" s="37"/>
      <c r="BD593" s="46">
        <f t="shared" si="372"/>
        <v>-62</v>
      </c>
      <c r="BE593" s="46">
        <f t="shared" si="373"/>
        <v>-179</v>
      </c>
      <c r="BF593" s="46">
        <f t="shared" si="374"/>
        <v>1</v>
      </c>
    </row>
    <row r="594" spans="22:58" x14ac:dyDescent="0.3">
      <c r="V594" s="29">
        <v>6.9000000000000803</v>
      </c>
      <c r="W594" s="36">
        <f t="shared" si="344"/>
        <v>79432823.472442955</v>
      </c>
      <c r="X594" s="30">
        <f t="shared" si="378"/>
        <v>3.5218251811136261</v>
      </c>
      <c r="Y594" s="31">
        <f t="shared" si="345"/>
        <v>-104.33387616488177</v>
      </c>
      <c r="Z594" s="31">
        <f t="shared" si="346"/>
        <v>-89.999652120510433</v>
      </c>
      <c r="AA594" s="31">
        <f t="shared" si="347"/>
        <v>67.747801437565741</v>
      </c>
      <c r="AB594" s="31">
        <f t="shared" si="348"/>
        <v>-89.976518135769098</v>
      </c>
      <c r="AC594" s="31">
        <f t="shared" si="349"/>
        <v>24.349856924079507</v>
      </c>
      <c r="AD594" s="31">
        <f t="shared" si="350"/>
        <v>86.525470514571481</v>
      </c>
      <c r="AE594" s="31">
        <f t="shared" si="351"/>
        <v>-8.7143926221228973</v>
      </c>
      <c r="AF594" s="31">
        <f t="shared" si="352"/>
        <v>-93.450699741708064</v>
      </c>
      <c r="AG594" s="31">
        <f t="shared" si="375"/>
        <v>92.110410468749379</v>
      </c>
      <c r="AH594" s="31">
        <f t="shared" si="353"/>
        <v>-192.80809334181293</v>
      </c>
      <c r="AI594" s="31">
        <f t="shared" si="354"/>
        <v>-89.999999986886522</v>
      </c>
      <c r="AJ594" s="31">
        <f t="shared" si="355"/>
        <v>120.74865004782156</v>
      </c>
      <c r="AK594" s="31">
        <f t="shared" si="356"/>
        <v>89.999947435791412</v>
      </c>
      <c r="AL594" s="32">
        <f t="shared" si="357"/>
        <v>-67.203635781800926</v>
      </c>
      <c r="AM594" s="31">
        <f t="shared" si="358"/>
        <v>-89.974999951160527</v>
      </c>
      <c r="AN594" s="31">
        <f t="shared" si="359"/>
        <v>-47.152668607042926</v>
      </c>
      <c r="AO594" s="31">
        <f t="shared" si="360"/>
        <v>-89.975052502255636</v>
      </c>
      <c r="AP594" s="30">
        <f t="shared" si="376"/>
        <v>23.609121289162623</v>
      </c>
      <c r="AQ594" s="30">
        <f t="shared" si="377"/>
        <v>-29.542425094393248</v>
      </c>
      <c r="AR594" s="31">
        <f t="shared" si="361"/>
        <v>-61.800365034396449</v>
      </c>
      <c r="AS594" s="33">
        <f t="shared" si="362"/>
        <v>-183.4257522439637</v>
      </c>
      <c r="AT594" s="31">
        <f t="shared" si="363"/>
        <v>2.7343673491859729E-2</v>
      </c>
      <c r="AU594" s="31">
        <f t="shared" si="364"/>
        <v>4.5439235793559876</v>
      </c>
      <c r="AV594" s="32">
        <f t="shared" si="365"/>
        <v>-3.0477597355742291E-5</v>
      </c>
      <c r="AW594" s="31">
        <f t="shared" si="366"/>
        <v>-0.15178211017829224</v>
      </c>
      <c r="AX594" s="34">
        <f t="shared" si="367"/>
        <v>2.7313195894503987E-2</v>
      </c>
      <c r="AY594" s="35">
        <f t="shared" si="368"/>
        <v>4.3921414691776954</v>
      </c>
      <c r="AZ594" s="10">
        <f t="shared" si="369"/>
        <v>-61.773051838501942</v>
      </c>
      <c r="BA594" s="10">
        <f t="shared" si="370"/>
        <v>-179.03361077478601</v>
      </c>
      <c r="BB594" s="10">
        <f t="shared" si="371"/>
        <v>0.9663892252139874</v>
      </c>
      <c r="BC594" s="48"/>
      <c r="BD594" s="46">
        <f t="shared" si="372"/>
        <v>-62</v>
      </c>
      <c r="BE594" s="46">
        <f t="shared" si="373"/>
        <v>-179</v>
      </c>
      <c r="BF594" s="46">
        <f t="shared" si="374"/>
        <v>1</v>
      </c>
    </row>
    <row r="595" spans="22:58" x14ac:dyDescent="0.3">
      <c r="V595" s="29">
        <v>6.9100000000000801</v>
      </c>
      <c r="W595" s="38">
        <f t="shared" si="344"/>
        <v>81283051.616425052</v>
      </c>
      <c r="X595" s="30">
        <f t="shared" si="378"/>
        <v>3.5218251811136261</v>
      </c>
      <c r="Y595" s="31">
        <f t="shared" si="345"/>
        <v>-104.53387616487456</v>
      </c>
      <c r="Z595" s="31">
        <f t="shared" si="346"/>
        <v>-89.999660039214405</v>
      </c>
      <c r="AA595" s="31">
        <f t="shared" si="347"/>
        <v>67.947801404734435</v>
      </c>
      <c r="AB595" s="31">
        <f t="shared" si="348"/>
        <v>-89.97705264819831</v>
      </c>
      <c r="AC595" s="31">
        <f t="shared" si="349"/>
        <v>24.549138933777815</v>
      </c>
      <c r="AD595" s="31">
        <f t="shared" si="350"/>
        <v>86.60437325145972</v>
      </c>
      <c r="AE595" s="31">
        <f t="shared" si="351"/>
        <v>-8.5151106452486793</v>
      </c>
      <c r="AF595" s="31">
        <f t="shared" si="352"/>
        <v>-93.372339435952995</v>
      </c>
      <c r="AG595" s="31">
        <f t="shared" si="375"/>
        <v>92.110410468749379</v>
      </c>
      <c r="AH595" s="31">
        <f t="shared" si="353"/>
        <v>-193.00809334181292</v>
      </c>
      <c r="AI595" s="31">
        <f t="shared" si="354"/>
        <v>-89.999999987185021</v>
      </c>
      <c r="AJ595" s="31">
        <f t="shared" si="355"/>
        <v>120.94865004782139</v>
      </c>
      <c r="AK595" s="31">
        <f t="shared" si="356"/>
        <v>89.999948632298882</v>
      </c>
      <c r="AL595" s="32">
        <f t="shared" si="357"/>
        <v>-67.403635744587049</v>
      </c>
      <c r="AM595" s="31">
        <f t="shared" si="358"/>
        <v>-89.975569021678567</v>
      </c>
      <c r="AN595" s="31">
        <f t="shared" si="359"/>
        <v>-47.352668569829206</v>
      </c>
      <c r="AO595" s="31">
        <f t="shared" si="360"/>
        <v>-89.975620376564706</v>
      </c>
      <c r="AP595" s="30">
        <f t="shared" si="376"/>
        <v>23.609121289162623</v>
      </c>
      <c r="AQ595" s="30">
        <f t="shared" si="377"/>
        <v>-29.542425094393248</v>
      </c>
      <c r="AR595" s="31">
        <f t="shared" si="361"/>
        <v>-61.801083020308511</v>
      </c>
      <c r="AS595" s="33">
        <f t="shared" si="362"/>
        <v>-183.3479598125177</v>
      </c>
      <c r="AT595" s="31">
        <f t="shared" si="363"/>
        <v>2.8628102869487741E-2</v>
      </c>
      <c r="AU595" s="31">
        <f t="shared" si="364"/>
        <v>4.6493063944808357</v>
      </c>
      <c r="AV595" s="32">
        <f t="shared" si="365"/>
        <v>-3.1913956990392331E-5</v>
      </c>
      <c r="AW595" s="31">
        <f t="shared" si="366"/>
        <v>-0.1553175525760811</v>
      </c>
      <c r="AX595" s="34">
        <f t="shared" si="367"/>
        <v>2.859618891249735E-2</v>
      </c>
      <c r="AY595" s="35">
        <f t="shared" si="368"/>
        <v>4.4939888419047547</v>
      </c>
      <c r="AZ595" s="10">
        <f t="shared" si="369"/>
        <v>-61.772486831396016</v>
      </c>
      <c r="BA595" s="10">
        <f t="shared" si="370"/>
        <v>-178.85397097061295</v>
      </c>
      <c r="BB595" s="10">
        <f t="shared" si="371"/>
        <v>1.1460290293870514</v>
      </c>
      <c r="BC595" s="37"/>
      <c r="BD595" s="46">
        <f t="shared" si="372"/>
        <v>-62</v>
      </c>
      <c r="BE595" s="46">
        <f t="shared" si="373"/>
        <v>-179</v>
      </c>
      <c r="BF595" s="46">
        <f t="shared" si="374"/>
        <v>1</v>
      </c>
    </row>
    <row r="596" spans="22:58" x14ac:dyDescent="0.3">
      <c r="V596" s="29">
        <v>6.9200000000000799</v>
      </c>
      <c r="W596" s="38">
        <f t="shared" si="344"/>
        <v>83176377.110282585</v>
      </c>
      <c r="X596" s="30">
        <f t="shared" si="378"/>
        <v>3.5218251811136261</v>
      </c>
      <c r="Y596" s="31">
        <f t="shared" si="345"/>
        <v>-104.73387616486768</v>
      </c>
      <c r="Z596" s="31">
        <f t="shared" si="346"/>
        <v>-89.999667777666644</v>
      </c>
      <c r="AA596" s="31">
        <f t="shared" si="347"/>
        <v>68.147801373380773</v>
      </c>
      <c r="AB596" s="31">
        <f t="shared" si="348"/>
        <v>-89.97757499364306</v>
      </c>
      <c r="AC596" s="31">
        <f t="shared" si="349"/>
        <v>24.748453147537894</v>
      </c>
      <c r="AD596" s="31">
        <f t="shared" si="350"/>
        <v>86.681492404355211</v>
      </c>
      <c r="AE596" s="31">
        <f t="shared" si="351"/>
        <v>-8.3157964628353866</v>
      </c>
      <c r="AF596" s="31">
        <f t="shared" si="352"/>
        <v>-93.295750366954493</v>
      </c>
      <c r="AG596" s="31">
        <f t="shared" si="375"/>
        <v>92.110410468749379</v>
      </c>
      <c r="AH596" s="31">
        <f t="shared" si="353"/>
        <v>-193.20809334181291</v>
      </c>
      <c r="AI596" s="31">
        <f t="shared" si="354"/>
        <v>-89.999999987476727</v>
      </c>
      <c r="AJ596" s="31">
        <f t="shared" si="355"/>
        <v>121.14865004782125</v>
      </c>
      <c r="AK596" s="31">
        <f t="shared" si="356"/>
        <v>89.999949801570523</v>
      </c>
      <c r="AL596" s="32">
        <f t="shared" si="357"/>
        <v>-67.603635709048092</v>
      </c>
      <c r="AM596" s="31">
        <f t="shared" si="358"/>
        <v>-89.976125138574815</v>
      </c>
      <c r="AN596" s="31">
        <f t="shared" si="359"/>
        <v>-47.552668534290376</v>
      </c>
      <c r="AO596" s="31">
        <f t="shared" si="360"/>
        <v>-89.976175324481019</v>
      </c>
      <c r="AP596" s="30">
        <f t="shared" si="376"/>
        <v>23.609121289162623</v>
      </c>
      <c r="AQ596" s="30">
        <f t="shared" si="377"/>
        <v>-29.542425094393248</v>
      </c>
      <c r="AR596" s="31">
        <f t="shared" si="361"/>
        <v>-61.801768802356392</v>
      </c>
      <c r="AS596" s="33">
        <f t="shared" si="362"/>
        <v>-183.27192569143551</v>
      </c>
      <c r="AT596" s="31">
        <f t="shared" si="363"/>
        <v>2.9972658515885833E-2</v>
      </c>
      <c r="AU596" s="31">
        <f t="shared" si="364"/>
        <v>4.7571112589622597</v>
      </c>
      <c r="AV596" s="32">
        <f t="shared" si="365"/>
        <v>-3.3418009659185084E-5</v>
      </c>
      <c r="AW596" s="31">
        <f t="shared" si="366"/>
        <v>-0.15893534478173674</v>
      </c>
      <c r="AX596" s="34">
        <f t="shared" si="367"/>
        <v>2.993924050622665E-2</v>
      </c>
      <c r="AY596" s="35">
        <f t="shared" si="368"/>
        <v>4.5981759141805227</v>
      </c>
      <c r="AZ596" s="10">
        <f t="shared" si="369"/>
        <v>-61.771829561850168</v>
      </c>
      <c r="BA596" s="10">
        <f t="shared" si="370"/>
        <v>-178.67374977725498</v>
      </c>
      <c r="BB596" s="10">
        <f t="shared" si="371"/>
        <v>1.326250222745017</v>
      </c>
      <c r="BC596" s="37"/>
      <c r="BD596" s="46">
        <f t="shared" si="372"/>
        <v>-62</v>
      </c>
      <c r="BE596" s="46">
        <f t="shared" si="373"/>
        <v>-179</v>
      </c>
      <c r="BF596" s="46">
        <f t="shared" si="374"/>
        <v>1</v>
      </c>
    </row>
    <row r="597" spans="22:58" x14ac:dyDescent="0.3">
      <c r="V597" s="29">
        <v>6.9300000000000797</v>
      </c>
      <c r="W597" s="36">
        <f t="shared" si="344"/>
        <v>85113803.820253327</v>
      </c>
      <c r="X597" s="30">
        <f t="shared" si="378"/>
        <v>3.5218251811136261</v>
      </c>
      <c r="Y597" s="31">
        <f t="shared" si="345"/>
        <v>-104.9338761648611</v>
      </c>
      <c r="Z597" s="31">
        <f t="shared" si="346"/>
        <v>-89.99967533997021</v>
      </c>
      <c r="AA597" s="31">
        <f t="shared" si="347"/>
        <v>68.347801343438249</v>
      </c>
      <c r="AB597" s="31">
        <f t="shared" si="348"/>
        <v>-89.97808544905746</v>
      </c>
      <c r="AC597" s="31">
        <f t="shared" si="349"/>
        <v>24.947798125657638</v>
      </c>
      <c r="AD597" s="31">
        <f t="shared" si="350"/>
        <v>86.756867744505584</v>
      </c>
      <c r="AE597" s="31">
        <f t="shared" si="351"/>
        <v>-8.1164515146515903</v>
      </c>
      <c r="AF597" s="31">
        <f t="shared" si="352"/>
        <v>-93.2208930445221</v>
      </c>
      <c r="AG597" s="31">
        <f t="shared" si="375"/>
        <v>92.110410468749379</v>
      </c>
      <c r="AH597" s="31">
        <f t="shared" si="353"/>
        <v>-193.4080933418129</v>
      </c>
      <c r="AI597" s="31">
        <f t="shared" si="354"/>
        <v>-89.999999987761782</v>
      </c>
      <c r="AJ597" s="31">
        <f t="shared" si="355"/>
        <v>121.34865004782108</v>
      </c>
      <c r="AK597" s="31">
        <f t="shared" si="356"/>
        <v>89.999950944226271</v>
      </c>
      <c r="AL597" s="32">
        <f t="shared" si="357"/>
        <v>-67.803635675108623</v>
      </c>
      <c r="AM597" s="31">
        <f t="shared" si="358"/>
        <v>-89.976668596709359</v>
      </c>
      <c r="AN597" s="31">
        <f t="shared" si="359"/>
        <v>-47.752668500351064</v>
      </c>
      <c r="AO597" s="31">
        <f t="shared" si="360"/>
        <v>-89.976717640244871</v>
      </c>
      <c r="AP597" s="30">
        <f t="shared" si="376"/>
        <v>23.609121289162623</v>
      </c>
      <c r="AQ597" s="30">
        <f t="shared" si="377"/>
        <v>-29.542425094393248</v>
      </c>
      <c r="AR597" s="31">
        <f t="shared" si="361"/>
        <v>-61.802423820233273</v>
      </c>
      <c r="AS597" s="33">
        <f t="shared" si="362"/>
        <v>-183.19761068476697</v>
      </c>
      <c r="AT597" s="31">
        <f t="shared" si="363"/>
        <v>3.1380135102415128E-2</v>
      </c>
      <c r="AU597" s="31">
        <f t="shared" si="364"/>
        <v>4.8673922774344343</v>
      </c>
      <c r="AV597" s="32">
        <f t="shared" si="365"/>
        <v>-3.4992945585726114E-5</v>
      </c>
      <c r="AW597" s="31">
        <f t="shared" si="366"/>
        <v>-0.162637404881115</v>
      </c>
      <c r="AX597" s="34">
        <f t="shared" si="367"/>
        <v>3.1345142156829403E-2</v>
      </c>
      <c r="AY597" s="35">
        <f t="shared" si="368"/>
        <v>4.7047548725533197</v>
      </c>
      <c r="AZ597" s="10">
        <f t="shared" si="369"/>
        <v>-61.771078678076442</v>
      </c>
      <c r="BA597" s="10">
        <f t="shared" si="370"/>
        <v>-178.49285581221366</v>
      </c>
      <c r="BB597" s="10">
        <f t="shared" si="371"/>
        <v>1.5071441877863379</v>
      </c>
      <c r="BC597" s="48"/>
      <c r="BD597" s="46">
        <f t="shared" si="372"/>
        <v>-62</v>
      </c>
      <c r="BE597" s="46">
        <f t="shared" si="373"/>
        <v>-178</v>
      </c>
      <c r="BF597" s="46">
        <f t="shared" si="374"/>
        <v>2</v>
      </c>
    </row>
    <row r="598" spans="22:58" x14ac:dyDescent="0.3">
      <c r="V598" s="29">
        <v>6.9400000000000803</v>
      </c>
      <c r="W598" s="38">
        <f t="shared" si="344"/>
        <v>87096358.995624259</v>
      </c>
      <c r="X598" s="30">
        <f t="shared" si="378"/>
        <v>3.5218251811136261</v>
      </c>
      <c r="Y598" s="31">
        <f t="shared" si="345"/>
        <v>-105.13387616485483</v>
      </c>
      <c r="Z598" s="31">
        <f t="shared" si="346"/>
        <v>-89.999682730134737</v>
      </c>
      <c r="AA598" s="31">
        <f t="shared" si="347"/>
        <v>68.547801314843383</v>
      </c>
      <c r="AB598" s="31">
        <f t="shared" si="348"/>
        <v>-89.978584285091415</v>
      </c>
      <c r="AC598" s="31">
        <f t="shared" si="349"/>
        <v>25.147172492381173</v>
      </c>
      <c r="AD598" s="31">
        <f t="shared" si="350"/>
        <v>86.830538192727033</v>
      </c>
      <c r="AE598" s="31">
        <f t="shared" si="351"/>
        <v>-7.9170771765166421</v>
      </c>
      <c r="AF598" s="31">
        <f t="shared" si="352"/>
        <v>-93.147728822499118</v>
      </c>
      <c r="AG598" s="31">
        <f t="shared" si="375"/>
        <v>92.110410468749379</v>
      </c>
      <c r="AH598" s="31">
        <f t="shared" si="353"/>
        <v>-193.60809334181289</v>
      </c>
      <c r="AI598" s="31">
        <f t="shared" si="354"/>
        <v>-89.999999988040358</v>
      </c>
      <c r="AJ598" s="31">
        <f t="shared" si="355"/>
        <v>121.54865004782096</v>
      </c>
      <c r="AK598" s="31">
        <f t="shared" si="356"/>
        <v>89.999952060872019</v>
      </c>
      <c r="AL598" s="32">
        <f t="shared" si="357"/>
        <v>-68.003635642696707</v>
      </c>
      <c r="AM598" s="31">
        <f t="shared" si="358"/>
        <v>-89.977199684230541</v>
      </c>
      <c r="AN598" s="31">
        <f t="shared" si="359"/>
        <v>-47.952668467939262</v>
      </c>
      <c r="AO598" s="31">
        <f t="shared" si="360"/>
        <v>-89.97724761139888</v>
      </c>
      <c r="AP598" s="30">
        <f t="shared" si="376"/>
        <v>23.609121289162623</v>
      </c>
      <c r="AQ598" s="30">
        <f t="shared" si="377"/>
        <v>-29.542425094393248</v>
      </c>
      <c r="AR598" s="31">
        <f t="shared" si="361"/>
        <v>-61.803049449686526</v>
      </c>
      <c r="AS598" s="33">
        <f t="shared" si="362"/>
        <v>-183.12497643389798</v>
      </c>
      <c r="AT598" s="31">
        <f t="shared" si="363"/>
        <v>3.2853455287978672E-2</v>
      </c>
      <c r="AU598" s="31">
        <f t="shared" si="364"/>
        <v>4.9802046520469707</v>
      </c>
      <c r="AV598" s="32">
        <f t="shared" si="365"/>
        <v>-3.6642105346548859E-5</v>
      </c>
      <c r="AW598" s="31">
        <f t="shared" si="366"/>
        <v>-0.16642569563176848</v>
      </c>
      <c r="AX598" s="34">
        <f t="shared" si="367"/>
        <v>3.2816813182632125E-2</v>
      </c>
      <c r="AY598" s="35">
        <f t="shared" si="368"/>
        <v>4.8137789564152023</v>
      </c>
      <c r="AZ598" s="10">
        <f t="shared" si="369"/>
        <v>-61.770232636503891</v>
      </c>
      <c r="BA598" s="10">
        <f t="shared" si="370"/>
        <v>-178.31119747748278</v>
      </c>
      <c r="BB598" s="10">
        <f t="shared" si="371"/>
        <v>1.6888025225172214</v>
      </c>
      <c r="BC598" s="37"/>
      <c r="BD598" s="46">
        <f t="shared" si="372"/>
        <v>-62</v>
      </c>
      <c r="BE598" s="46">
        <f t="shared" si="373"/>
        <v>-178</v>
      </c>
      <c r="BF598" s="46">
        <f t="shared" si="374"/>
        <v>2</v>
      </c>
    </row>
    <row r="599" spans="22:58" x14ac:dyDescent="0.3">
      <c r="V599" s="29">
        <v>6.9500000000000899</v>
      </c>
      <c r="W599" s="38">
        <f t="shared" si="344"/>
        <v>89125093.813393027</v>
      </c>
      <c r="X599" s="30">
        <f t="shared" si="378"/>
        <v>3.5218251811136261</v>
      </c>
      <c r="Y599" s="31">
        <f t="shared" si="345"/>
        <v>-105.33387616484902</v>
      </c>
      <c r="Z599" s="31">
        <f t="shared" si="346"/>
        <v>-89.999689952078583</v>
      </c>
      <c r="AA599" s="31">
        <f t="shared" si="347"/>
        <v>68.747801287535665</v>
      </c>
      <c r="AB599" s="31">
        <f t="shared" si="348"/>
        <v>-89.979071766234085</v>
      </c>
      <c r="AC599" s="31">
        <f t="shared" si="349"/>
        <v>25.346574933095201</v>
      </c>
      <c r="AD599" s="31">
        <f t="shared" si="350"/>
        <v>86.902541835142927</v>
      </c>
      <c r="AE599" s="31">
        <f t="shared" si="351"/>
        <v>-7.7176747631045224</v>
      </c>
      <c r="AF599" s="31">
        <f t="shared" si="352"/>
        <v>-93.076219883169756</v>
      </c>
      <c r="AG599" s="31">
        <f t="shared" si="375"/>
        <v>92.110410468749379</v>
      </c>
      <c r="AH599" s="31">
        <f t="shared" si="353"/>
        <v>-193.80809334181311</v>
      </c>
      <c r="AI599" s="31">
        <f t="shared" si="354"/>
        <v>-89.999999988312609</v>
      </c>
      <c r="AJ599" s="31">
        <f t="shared" si="355"/>
        <v>121.74865004782099</v>
      </c>
      <c r="AK599" s="31">
        <f t="shared" si="356"/>
        <v>89.999953152099792</v>
      </c>
      <c r="AL599" s="32">
        <f t="shared" si="357"/>
        <v>-68.203635611743749</v>
      </c>
      <c r="AM599" s="31">
        <f t="shared" si="358"/>
        <v>-89.977718682727613</v>
      </c>
      <c r="AN599" s="31">
        <f t="shared" si="359"/>
        <v>-48.152668436986488</v>
      </c>
      <c r="AO599" s="31">
        <f t="shared" si="360"/>
        <v>-89.97776551894043</v>
      </c>
      <c r="AP599" s="30">
        <f t="shared" si="376"/>
        <v>23.609121289162623</v>
      </c>
      <c r="AQ599" s="30">
        <f t="shared" si="377"/>
        <v>-29.542425094393248</v>
      </c>
      <c r="AR599" s="31">
        <f t="shared" si="361"/>
        <v>-61.803647005321636</v>
      </c>
      <c r="AS599" s="33">
        <f t="shared" si="362"/>
        <v>-183.05398540211019</v>
      </c>
      <c r="AT599" s="31">
        <f t="shared" si="363"/>
        <v>3.4395675397833954E-2</v>
      </c>
      <c r="AU599" s="31">
        <f t="shared" si="364"/>
        <v>5.0956046967056698</v>
      </c>
      <c r="AV599" s="32">
        <f t="shared" si="365"/>
        <v>-3.836898694201044E-5</v>
      </c>
      <c r="AW599" s="31">
        <f t="shared" si="366"/>
        <v>-0.17030222550303634</v>
      </c>
      <c r="AX599" s="34">
        <f t="shared" si="367"/>
        <v>3.4357306410891943E-2</v>
      </c>
      <c r="AY599" s="35">
        <f t="shared" si="368"/>
        <v>4.9253024712026336</v>
      </c>
      <c r="AZ599" s="10">
        <f t="shared" si="369"/>
        <v>-61.769289698910747</v>
      </c>
      <c r="BA599" s="10">
        <f t="shared" si="370"/>
        <v>-178.12868293090756</v>
      </c>
      <c r="BB599" s="10">
        <f t="shared" si="371"/>
        <v>1.8713170690924414</v>
      </c>
      <c r="BC599" s="37"/>
      <c r="BD599" s="46">
        <f t="shared" si="372"/>
        <v>-62</v>
      </c>
      <c r="BE599" s="46">
        <f t="shared" si="373"/>
        <v>-178</v>
      </c>
      <c r="BF599" s="46">
        <f t="shared" si="374"/>
        <v>2</v>
      </c>
    </row>
    <row r="600" spans="22:58" x14ac:dyDescent="0.3">
      <c r="V600" s="29">
        <v>6.9600000000000897</v>
      </c>
      <c r="W600" s="36">
        <f t="shared" si="344"/>
        <v>91201083.935609847</v>
      </c>
      <c r="X600" s="30">
        <f t="shared" si="378"/>
        <v>3.5218251811136261</v>
      </c>
      <c r="Y600" s="31">
        <f t="shared" si="345"/>
        <v>-105.53387616484329</v>
      </c>
      <c r="Z600" s="31">
        <f t="shared" si="346"/>
        <v>-89.999697009630907</v>
      </c>
      <c r="AA600" s="31">
        <f t="shared" si="347"/>
        <v>68.947801261456817</v>
      </c>
      <c r="AB600" s="31">
        <f t="shared" si="348"/>
        <v>-89.979548150954145</v>
      </c>
      <c r="AC600" s="31">
        <f t="shared" si="349"/>
        <v>25.54600419164441</v>
      </c>
      <c r="AD600" s="31">
        <f t="shared" si="350"/>
        <v>86.972915938801236</v>
      </c>
      <c r="AE600" s="31">
        <f t="shared" si="351"/>
        <v>-7.5182455306284375</v>
      </c>
      <c r="AF600" s="31">
        <f t="shared" si="352"/>
        <v>-93.006329221783801</v>
      </c>
      <c r="AG600" s="31">
        <f t="shared" si="375"/>
        <v>92.110410468749379</v>
      </c>
      <c r="AH600" s="31">
        <f t="shared" si="353"/>
        <v>-194.00809334181309</v>
      </c>
      <c r="AI600" s="31">
        <f t="shared" si="354"/>
        <v>-89.999999988578637</v>
      </c>
      <c r="AJ600" s="31">
        <f t="shared" si="355"/>
        <v>121.94865004782086</v>
      </c>
      <c r="AK600" s="31">
        <f t="shared" si="356"/>
        <v>89.999954218488185</v>
      </c>
      <c r="AL600" s="32">
        <f t="shared" si="357"/>
        <v>-68.403635582183725</v>
      </c>
      <c r="AM600" s="31">
        <f t="shared" si="358"/>
        <v>-89.97822586738009</v>
      </c>
      <c r="AN600" s="31">
        <f t="shared" si="359"/>
        <v>-48.352668407426577</v>
      </c>
      <c r="AO600" s="31">
        <f t="shared" si="360"/>
        <v>-89.978271637470542</v>
      </c>
      <c r="AP600" s="30">
        <f t="shared" si="376"/>
        <v>23.609121289162623</v>
      </c>
      <c r="AQ600" s="30">
        <f t="shared" si="377"/>
        <v>-29.542425094393248</v>
      </c>
      <c r="AR600" s="31">
        <f t="shared" si="361"/>
        <v>-61.804217743285633</v>
      </c>
      <c r="AS600" s="33">
        <f t="shared" si="362"/>
        <v>-182.98460085925433</v>
      </c>
      <c r="AT600" s="31">
        <f t="shared" si="363"/>
        <v>3.6009991336838243E-2</v>
      </c>
      <c r="AU600" s="31">
        <f t="shared" si="364"/>
        <v>5.2136498508725699</v>
      </c>
      <c r="AV600" s="32">
        <f t="shared" si="365"/>
        <v>-4.0177253222103264E-5</v>
      </c>
      <c r="AW600" s="31">
        <f t="shared" si="366"/>
        <v>-0.17426904974031712</v>
      </c>
      <c r="AX600" s="34">
        <f t="shared" si="367"/>
        <v>3.5969814083616138E-2</v>
      </c>
      <c r="AY600" s="35">
        <f t="shared" si="368"/>
        <v>5.0393808011322525</v>
      </c>
      <c r="AZ600" s="10">
        <f t="shared" si="369"/>
        <v>-61.768247929202019</v>
      </c>
      <c r="BA600" s="10">
        <f t="shared" si="370"/>
        <v>-177.94522005812209</v>
      </c>
      <c r="BB600" s="10">
        <f t="shared" si="371"/>
        <v>2.0547799418779107</v>
      </c>
      <c r="BC600" s="48"/>
      <c r="BD600" s="46">
        <f t="shared" si="372"/>
        <v>-62</v>
      </c>
      <c r="BE600" s="46">
        <f t="shared" si="373"/>
        <v>-178</v>
      </c>
      <c r="BF600" s="46">
        <f t="shared" si="374"/>
        <v>2</v>
      </c>
    </row>
    <row r="601" spans="22:58" x14ac:dyDescent="0.3">
      <c r="V601" s="29">
        <v>6.9700000000000903</v>
      </c>
      <c r="W601" s="38">
        <f t="shared" si="344"/>
        <v>93325430.079718754</v>
      </c>
      <c r="X601" s="30">
        <f t="shared" si="378"/>
        <v>3.5218251811136261</v>
      </c>
      <c r="Y601" s="31">
        <f t="shared" si="345"/>
        <v>-105.73387616483787</v>
      </c>
      <c r="Z601" s="31">
        <f t="shared" si="346"/>
        <v>-89.999703906533725</v>
      </c>
      <c r="AA601" s="31">
        <f t="shared" si="347"/>
        <v>69.147801236551757</v>
      </c>
      <c r="AB601" s="31">
        <f t="shared" si="348"/>
        <v>-89.980013691836831</v>
      </c>
      <c r="AC601" s="31">
        <f t="shared" si="349"/>
        <v>25.745459067763488</v>
      </c>
      <c r="AD601" s="31">
        <f t="shared" si="350"/>
        <v>87.041696967158259</v>
      </c>
      <c r="AE601" s="31">
        <f t="shared" si="351"/>
        <v>-7.3187906794089947</v>
      </c>
      <c r="AF601" s="31">
        <f t="shared" si="352"/>
        <v>-92.938020631212282</v>
      </c>
      <c r="AG601" s="31">
        <f t="shared" si="375"/>
        <v>92.110410468749379</v>
      </c>
      <c r="AH601" s="31">
        <f t="shared" si="353"/>
        <v>-194.20809334181314</v>
      </c>
      <c r="AI601" s="31">
        <f t="shared" si="354"/>
        <v>-89.999999988838624</v>
      </c>
      <c r="AJ601" s="31">
        <f t="shared" si="355"/>
        <v>122.14865004782077</v>
      </c>
      <c r="AK601" s="31">
        <f t="shared" si="356"/>
        <v>89.999955260602633</v>
      </c>
      <c r="AL601" s="32">
        <f t="shared" si="357"/>
        <v>-68.603635553954149</v>
      </c>
      <c r="AM601" s="31">
        <f t="shared" si="358"/>
        <v>-89.978721507103685</v>
      </c>
      <c r="AN601" s="31">
        <f t="shared" si="359"/>
        <v>-48.552668379197144</v>
      </c>
      <c r="AO601" s="31">
        <f t="shared" si="360"/>
        <v>-89.978766235339677</v>
      </c>
      <c r="AP601" s="30">
        <f t="shared" si="376"/>
        <v>23.609121289162623</v>
      </c>
      <c r="AQ601" s="30">
        <f t="shared" si="377"/>
        <v>-29.542425094393248</v>
      </c>
      <c r="AR601" s="31">
        <f t="shared" si="361"/>
        <v>-61.804762863836757</v>
      </c>
      <c r="AS601" s="33">
        <f t="shared" si="362"/>
        <v>-182.91678686655194</v>
      </c>
      <c r="AT601" s="31">
        <f t="shared" si="363"/>
        <v>3.7699744745125781E-2</v>
      </c>
      <c r="AU601" s="31">
        <f t="shared" si="364"/>
        <v>5.3343986928656593</v>
      </c>
      <c r="AV601" s="32">
        <f t="shared" si="365"/>
        <v>-4.2070739660436072E-5</v>
      </c>
      <c r="AW601" s="31">
        <f t="shared" si="366"/>
        <v>-0.17832827145412991</v>
      </c>
      <c r="AX601" s="34">
        <f t="shared" si="367"/>
        <v>3.7657674005465346E-2</v>
      </c>
      <c r="AY601" s="35">
        <f t="shared" si="368"/>
        <v>5.1560704214115294</v>
      </c>
      <c r="AZ601" s="10">
        <f t="shared" si="369"/>
        <v>-61.767105189831291</v>
      </c>
      <c r="BA601" s="10">
        <f t="shared" si="370"/>
        <v>-177.76071644514042</v>
      </c>
      <c r="BB601" s="10">
        <f t="shared" si="371"/>
        <v>2.2392835548595826</v>
      </c>
      <c r="BC601" s="37"/>
      <c r="BD601" s="46">
        <f t="shared" si="372"/>
        <v>-62</v>
      </c>
      <c r="BE601" s="46">
        <f t="shared" si="373"/>
        <v>-178</v>
      </c>
      <c r="BF601" s="46">
        <f t="shared" si="374"/>
        <v>2</v>
      </c>
    </row>
    <row r="602" spans="22:58" x14ac:dyDescent="0.3">
      <c r="V602" s="29">
        <v>6.9800000000000901</v>
      </c>
      <c r="W602" s="38">
        <f t="shared" si="344"/>
        <v>95499258.602163702</v>
      </c>
      <c r="X602" s="30">
        <f t="shared" si="378"/>
        <v>3.5218251811136261</v>
      </c>
      <c r="Y602" s="31">
        <f t="shared" si="345"/>
        <v>-105.93387616483264</v>
      </c>
      <c r="Z602" s="31">
        <f t="shared" si="346"/>
        <v>-89.999710646443887</v>
      </c>
      <c r="AA602" s="31">
        <f t="shared" si="347"/>
        <v>69.347801212767578</v>
      </c>
      <c r="AB602" s="31">
        <f t="shared" si="348"/>
        <v>-89.980468635717799</v>
      </c>
      <c r="AC602" s="31">
        <f t="shared" si="349"/>
        <v>25.944938414617368</v>
      </c>
      <c r="AD602" s="31">
        <f t="shared" si="350"/>
        <v>87.108920595416876</v>
      </c>
      <c r="AE602" s="31">
        <f t="shared" si="351"/>
        <v>-7.119311356334066</v>
      </c>
      <c r="AF602" s="31">
        <f t="shared" si="352"/>
        <v>-92.87125868674481</v>
      </c>
      <c r="AG602" s="31">
        <f t="shared" si="375"/>
        <v>92.110410468749379</v>
      </c>
      <c r="AH602" s="31">
        <f t="shared" si="353"/>
        <v>-194.40809334181313</v>
      </c>
      <c r="AI602" s="31">
        <f t="shared" si="354"/>
        <v>-89.999999989092686</v>
      </c>
      <c r="AJ602" s="31">
        <f t="shared" si="355"/>
        <v>122.34865004782066</v>
      </c>
      <c r="AK602" s="31">
        <f t="shared" si="356"/>
        <v>89.99995627899564</v>
      </c>
      <c r="AL602" s="32">
        <f t="shared" si="357"/>
        <v>-68.80363552699508</v>
      </c>
      <c r="AM602" s="31">
        <f t="shared" si="358"/>
        <v>-89.979205864692858</v>
      </c>
      <c r="AN602" s="31">
        <f t="shared" si="359"/>
        <v>-48.752668352238175</v>
      </c>
      <c r="AO602" s="31">
        <f t="shared" si="360"/>
        <v>-89.979249574789904</v>
      </c>
      <c r="AP602" s="30">
        <f t="shared" si="376"/>
        <v>23.609121289162623</v>
      </c>
      <c r="AQ602" s="30">
        <f t="shared" si="377"/>
        <v>-29.542425094393248</v>
      </c>
      <c r="AR602" s="31">
        <f t="shared" si="361"/>
        <v>-61.805283513802863</v>
      </c>
      <c r="AS602" s="33">
        <f t="shared" si="362"/>
        <v>-182.85050826153471</v>
      </c>
      <c r="AT602" s="31">
        <f t="shared" si="363"/>
        <v>3.9468429404255621E-2</v>
      </c>
      <c r="AU602" s="31">
        <f t="shared" si="364"/>
        <v>5.4579109525906473</v>
      </c>
      <c r="AV602" s="32">
        <f t="shared" si="365"/>
        <v>-4.4053462480246272E-5</v>
      </c>
      <c r="AW602" s="31">
        <f t="shared" si="366"/>
        <v>-0.18248204273446808</v>
      </c>
      <c r="AX602" s="34">
        <f t="shared" si="367"/>
        <v>3.9424375941775378E-2</v>
      </c>
      <c r="AY602" s="35">
        <f t="shared" si="368"/>
        <v>5.2754289098561795</v>
      </c>
      <c r="AZ602" s="10">
        <f t="shared" si="369"/>
        <v>-61.765859137861085</v>
      </c>
      <c r="BA602" s="10">
        <f t="shared" si="370"/>
        <v>-177.57507935167854</v>
      </c>
      <c r="BB602" s="10">
        <f t="shared" si="371"/>
        <v>2.4249206483214607</v>
      </c>
      <c r="BC602" s="37"/>
      <c r="BD602" s="46">
        <f t="shared" si="372"/>
        <v>-62</v>
      </c>
      <c r="BE602" s="46">
        <f t="shared" si="373"/>
        <v>-178</v>
      </c>
      <c r="BF602" s="46">
        <f t="shared" si="374"/>
        <v>2</v>
      </c>
    </row>
    <row r="603" spans="22:58" x14ac:dyDescent="0.3">
      <c r="V603" s="29">
        <v>6.9900000000000899</v>
      </c>
      <c r="W603" s="36">
        <f t="shared" si="344"/>
        <v>97723722.095601618</v>
      </c>
      <c r="X603" s="30">
        <f t="shared" si="378"/>
        <v>3.5218251811136261</v>
      </c>
      <c r="Y603" s="31">
        <f t="shared" si="345"/>
        <v>-106.13387616482765</v>
      </c>
      <c r="Z603" s="31">
        <f t="shared" si="346"/>
        <v>-89.999717232934941</v>
      </c>
      <c r="AA603" s="31">
        <f t="shared" si="347"/>
        <v>69.54780119005386</v>
      </c>
      <c r="AB603" s="31">
        <f t="shared" si="348"/>
        <v>-89.980913223814099</v>
      </c>
      <c r="AC603" s="31">
        <f t="shared" si="349"/>
        <v>26.144441136448457</v>
      </c>
      <c r="AD603" s="31">
        <f t="shared" si="350"/>
        <v>87.174621725709571</v>
      </c>
      <c r="AE603" s="31">
        <f t="shared" si="351"/>
        <v>-6.9198086572117106</v>
      </c>
      <c r="AF603" s="31">
        <f t="shared" si="352"/>
        <v>-92.806008731039483</v>
      </c>
      <c r="AG603" s="31">
        <f t="shared" si="375"/>
        <v>92.110410468749379</v>
      </c>
      <c r="AH603" s="31">
        <f t="shared" si="353"/>
        <v>-194.60809334181312</v>
      </c>
      <c r="AI603" s="31">
        <f t="shared" si="354"/>
        <v>-89.999999989340964</v>
      </c>
      <c r="AJ603" s="31">
        <f t="shared" si="355"/>
        <v>122.54865004782053</v>
      </c>
      <c r="AK603" s="31">
        <f t="shared" si="356"/>
        <v>89.999957274207205</v>
      </c>
      <c r="AL603" s="32">
        <f t="shared" si="357"/>
        <v>-69.003635501249377</v>
      </c>
      <c r="AM603" s="31">
        <f t="shared" si="358"/>
        <v>-89.97967919696012</v>
      </c>
      <c r="AN603" s="31">
        <f t="shared" si="359"/>
        <v>-48.952668326492585</v>
      </c>
      <c r="AO603" s="31">
        <f t="shared" si="360"/>
        <v>-89.979721912093879</v>
      </c>
      <c r="AP603" s="30">
        <f t="shared" si="376"/>
        <v>23.609121289162623</v>
      </c>
      <c r="AQ603" s="30">
        <f t="shared" si="377"/>
        <v>-29.542425094393248</v>
      </c>
      <c r="AR603" s="31">
        <f t="shared" si="361"/>
        <v>-61.805780788934925</v>
      </c>
      <c r="AS603" s="33">
        <f t="shared" si="362"/>
        <v>-182.78573064313338</v>
      </c>
      <c r="AT603" s="31">
        <f t="shared" si="363"/>
        <v>4.1319697902008221E-2</v>
      </c>
      <c r="AU603" s="31">
        <f t="shared" si="364"/>
        <v>5.5842475236363658</v>
      </c>
      <c r="AV603" s="32">
        <f t="shared" si="365"/>
        <v>-4.6129627176807781E-5</v>
      </c>
      <c r="AW603" s="31">
        <f t="shared" si="366"/>
        <v>-0.18673256579109471</v>
      </c>
      <c r="AX603" s="34">
        <f t="shared" si="367"/>
        <v>4.1273568274831411E-2</v>
      </c>
      <c r="AY603" s="35">
        <f t="shared" si="368"/>
        <v>5.3975149578452708</v>
      </c>
      <c r="AZ603" s="10">
        <f t="shared" si="369"/>
        <v>-61.764507220660093</v>
      </c>
      <c r="BA603" s="10">
        <f t="shared" si="370"/>
        <v>-177.38821568528812</v>
      </c>
      <c r="BB603" s="10">
        <f t="shared" si="371"/>
        <v>2.6117843147118833</v>
      </c>
      <c r="BC603" s="48"/>
      <c r="BD603" s="46">
        <f t="shared" si="372"/>
        <v>-62</v>
      </c>
      <c r="BE603" s="46">
        <f t="shared" si="373"/>
        <v>-177</v>
      </c>
      <c r="BF603" s="46">
        <f t="shared" si="374"/>
        <v>3</v>
      </c>
    </row>
    <row r="604" spans="22:58" x14ac:dyDescent="0.3">
      <c r="V604" s="29">
        <v>7.0000000000000897</v>
      </c>
      <c r="W604" s="38">
        <f t="shared" si="344"/>
        <v>100000000.00002068</v>
      </c>
      <c r="X604" s="30">
        <f t="shared" si="378"/>
        <v>3.5218251811136261</v>
      </c>
      <c r="Y604" s="31">
        <f t="shared" si="345"/>
        <v>-106.33387616482287</v>
      </c>
      <c r="Z604" s="31">
        <f t="shared" si="346"/>
        <v>-89.999723669499161</v>
      </c>
      <c r="AA604" s="31">
        <f t="shared" si="347"/>
        <v>69.7478011683624</v>
      </c>
      <c r="AB604" s="31">
        <f t="shared" si="348"/>
        <v>-89.981347691852037</v>
      </c>
      <c r="AC604" s="31">
        <f t="shared" si="349"/>
        <v>26.343966186324806</v>
      </c>
      <c r="AD604" s="31">
        <f t="shared" si="350"/>
        <v>87.238834502117172</v>
      </c>
      <c r="AE604" s="31">
        <f t="shared" si="351"/>
        <v>-6.7202836290220347</v>
      </c>
      <c r="AF604" s="31">
        <f t="shared" si="352"/>
        <v>-92.74223685923404</v>
      </c>
      <c r="AG604" s="31">
        <f t="shared" si="375"/>
        <v>92.110410468749379</v>
      </c>
      <c r="AH604" s="31">
        <f t="shared" si="353"/>
        <v>-194.80809334181311</v>
      </c>
      <c r="AI604" s="31">
        <f t="shared" si="354"/>
        <v>-89.9999999895836</v>
      </c>
      <c r="AJ604" s="31">
        <f t="shared" si="355"/>
        <v>122.74865004782041</v>
      </c>
      <c r="AK604" s="31">
        <f t="shared" si="356"/>
        <v>89.99995824676499</v>
      </c>
      <c r="AL604" s="32">
        <f t="shared" si="357"/>
        <v>-69.203635476662384</v>
      </c>
      <c r="AM604" s="31">
        <f t="shared" si="358"/>
        <v>-89.980141754872236</v>
      </c>
      <c r="AN604" s="31">
        <f t="shared" si="359"/>
        <v>-49.152668301905706</v>
      </c>
      <c r="AO604" s="31">
        <f t="shared" si="360"/>
        <v>-89.980183497690845</v>
      </c>
      <c r="AP604" s="30">
        <f t="shared" si="376"/>
        <v>23.609121289162623</v>
      </c>
      <c r="AQ604" s="30">
        <f t="shared" si="377"/>
        <v>-29.542425094393248</v>
      </c>
      <c r="AR604" s="31">
        <f t="shared" si="361"/>
        <v>-61.806255736158363</v>
      </c>
      <c r="AS604" s="33">
        <f t="shared" si="362"/>
        <v>-182.72242035692489</v>
      </c>
      <c r="AT604" s="31">
        <f t="shared" si="363"/>
        <v>4.3257368564007879E-2</v>
      </c>
      <c r="AU604" s="31">
        <f t="shared" si="364"/>
        <v>5.7134704746574227</v>
      </c>
      <c r="AV604" s="32">
        <f t="shared" si="365"/>
        <v>-4.830363743720409E-5</v>
      </c>
      <c r="AW604" s="31">
        <f t="shared" si="366"/>
        <v>-0.19108209412034649</v>
      </c>
      <c r="AX604" s="34">
        <f t="shared" si="367"/>
        <v>4.3209064926570673E-2</v>
      </c>
      <c r="AY604" s="35">
        <f t="shared" si="368"/>
        <v>5.5223883805370759</v>
      </c>
      <c r="AZ604" s="10">
        <f t="shared" si="369"/>
        <v>-61.763046671231791</v>
      </c>
      <c r="BA604" s="10">
        <f t="shared" si="370"/>
        <v>-177.20003197638781</v>
      </c>
      <c r="BB604" s="10">
        <f t="shared" si="371"/>
        <v>2.7999680236121947</v>
      </c>
      <c r="BC604" s="37"/>
      <c r="BD604" s="46">
        <f t="shared" si="372"/>
        <v>-62</v>
      </c>
      <c r="BE604" s="46">
        <f t="shared" si="373"/>
        <v>-177</v>
      </c>
      <c r="BF604" s="46">
        <f t="shared" si="374"/>
        <v>3</v>
      </c>
    </row>
    <row r="605" spans="22:58" x14ac:dyDescent="0.3">
      <c r="V605" s="29">
        <v>7.0100000000000904</v>
      </c>
      <c r="W605" s="38">
        <f t="shared" si="344"/>
        <v>102329299.22809692</v>
      </c>
      <c r="X605" s="30">
        <f t="shared" si="378"/>
        <v>3.5218251811136261</v>
      </c>
      <c r="Y605" s="31">
        <f t="shared" si="345"/>
        <v>-106.53387616481835</v>
      </c>
      <c r="Z605" s="31">
        <f t="shared" si="346"/>
        <v>-89.999729959549299</v>
      </c>
      <c r="AA605" s="31">
        <f t="shared" si="347"/>
        <v>69.947801147647255</v>
      </c>
      <c r="AB605" s="31">
        <f t="shared" si="348"/>
        <v>-89.981772270192096</v>
      </c>
      <c r="AC605" s="31">
        <f t="shared" si="349"/>
        <v>26.543512563985736</v>
      </c>
      <c r="AD605" s="31">
        <f t="shared" si="350"/>
        <v>87.301592325515273</v>
      </c>
      <c r="AE605" s="31">
        <f t="shared" si="351"/>
        <v>-6.5207372720717345</v>
      </c>
      <c r="AF605" s="31">
        <f t="shared" si="352"/>
        <v>-92.679909904226136</v>
      </c>
      <c r="AG605" s="31">
        <f t="shared" si="375"/>
        <v>92.110410468749379</v>
      </c>
      <c r="AH605" s="31">
        <f t="shared" si="353"/>
        <v>-195.00809334181312</v>
      </c>
      <c r="AI605" s="31">
        <f t="shared" si="354"/>
        <v>-89.999999989820694</v>
      </c>
      <c r="AJ605" s="31">
        <f t="shared" si="355"/>
        <v>122.94865004782032</v>
      </c>
      <c r="AK605" s="31">
        <f t="shared" si="356"/>
        <v>89.999959197184651</v>
      </c>
      <c r="AL605" s="32">
        <f t="shared" si="357"/>
        <v>-69.403635453182048</v>
      </c>
      <c r="AM605" s="31">
        <f t="shared" si="358"/>
        <v>-89.980593783683304</v>
      </c>
      <c r="AN605" s="31">
        <f t="shared" si="359"/>
        <v>-49.352668278425469</v>
      </c>
      <c r="AO605" s="31">
        <f t="shared" si="360"/>
        <v>-89.980634576319346</v>
      </c>
      <c r="AP605" s="30">
        <f t="shared" si="376"/>
        <v>23.609121289162623</v>
      </c>
      <c r="AQ605" s="30">
        <f t="shared" si="377"/>
        <v>-29.542425094393248</v>
      </c>
      <c r="AR605" s="31">
        <f t="shared" si="361"/>
        <v>-61.806709355727833</v>
      </c>
      <c r="AS605" s="33">
        <f t="shared" si="362"/>
        <v>-182.66054448054547</v>
      </c>
      <c r="AT605" s="31">
        <f t="shared" si="363"/>
        <v>4.5285432660429482E-2</v>
      </c>
      <c r="AU605" s="31">
        <f t="shared" si="364"/>
        <v>5.845643059963912</v>
      </c>
      <c r="AV605" s="32">
        <f t="shared" si="365"/>
        <v>-5.0580104479652103E-5</v>
      </c>
      <c r="AW605" s="31">
        <f t="shared" si="366"/>
        <v>-0.19553293369907687</v>
      </c>
      <c r="AX605" s="34">
        <f t="shared" si="367"/>
        <v>4.5234852555949827E-2</v>
      </c>
      <c r="AY605" s="35">
        <f t="shared" si="368"/>
        <v>5.6501101262648348</v>
      </c>
      <c r="AZ605" s="10">
        <f t="shared" si="369"/>
        <v>-61.761474503171883</v>
      </c>
      <c r="BA605" s="10">
        <f t="shared" si="370"/>
        <v>-177.01043435428062</v>
      </c>
      <c r="BB605" s="10">
        <f t="shared" si="371"/>
        <v>2.9895656457193809</v>
      </c>
      <c r="BC605" s="37"/>
      <c r="BD605" s="46">
        <f t="shared" si="372"/>
        <v>-62</v>
      </c>
      <c r="BE605" s="46">
        <f t="shared" si="373"/>
        <v>-177</v>
      </c>
      <c r="BF605" s="46">
        <f t="shared" si="374"/>
        <v>3</v>
      </c>
    </row>
    <row r="606" spans="22:58" x14ac:dyDescent="0.3">
      <c r="V606" s="29">
        <v>7.0200000000000902</v>
      </c>
      <c r="W606" s="36">
        <f t="shared" si="344"/>
        <v>104712854.80511194</v>
      </c>
      <c r="X606" s="30">
        <f t="shared" si="378"/>
        <v>3.5218251811136261</v>
      </c>
      <c r="Y606" s="31">
        <f t="shared" si="345"/>
        <v>-106.73387616481401</v>
      </c>
      <c r="Z606" s="31">
        <f t="shared" si="346"/>
        <v>-89.9997361064204</v>
      </c>
      <c r="AA606" s="31">
        <f t="shared" si="347"/>
        <v>70.147801127864426</v>
      </c>
      <c r="AB606" s="31">
        <f t="shared" si="348"/>
        <v>-89.98218718395114</v>
      </c>
      <c r="AC606" s="31">
        <f t="shared" si="349"/>
        <v>26.743079313780278</v>
      </c>
      <c r="AD606" s="31">
        <f t="shared" si="350"/>
        <v>87.362927868240845</v>
      </c>
      <c r="AE606" s="31">
        <f t="shared" si="351"/>
        <v>-6.3211705420556754</v>
      </c>
      <c r="AF606" s="31">
        <f t="shared" si="352"/>
        <v>-92.618995422130681</v>
      </c>
      <c r="AG606" s="31">
        <f t="shared" si="375"/>
        <v>92.110410468749379</v>
      </c>
      <c r="AH606" s="31">
        <f t="shared" si="353"/>
        <v>-195.20809334181311</v>
      </c>
      <c r="AI606" s="31">
        <f t="shared" si="354"/>
        <v>-89.999999990052402</v>
      </c>
      <c r="AJ606" s="31">
        <f t="shared" si="355"/>
        <v>123.14865004782021</v>
      </c>
      <c r="AK606" s="31">
        <f t="shared" si="356"/>
        <v>89.999960125970119</v>
      </c>
      <c r="AL606" s="32">
        <f t="shared" si="357"/>
        <v>-69.603635430758473</v>
      </c>
      <c r="AM606" s="31">
        <f t="shared" si="358"/>
        <v>-89.981035523064776</v>
      </c>
      <c r="AN606" s="31">
        <f t="shared" si="359"/>
        <v>-49.552668256001994</v>
      </c>
      <c r="AO606" s="31">
        <f t="shared" si="360"/>
        <v>-89.981075387147058</v>
      </c>
      <c r="AP606" s="30">
        <f t="shared" si="376"/>
        <v>23.609121289162623</v>
      </c>
      <c r="AQ606" s="30">
        <f t="shared" si="377"/>
        <v>-29.542425094393248</v>
      </c>
      <c r="AR606" s="31">
        <f t="shared" si="361"/>
        <v>-61.807142603288298</v>
      </c>
      <c r="AS606" s="33">
        <f t="shared" si="362"/>
        <v>-182.60007080927772</v>
      </c>
      <c r="AT606" s="31">
        <f t="shared" si="363"/>
        <v>4.7408061896001129E-2</v>
      </c>
      <c r="AU606" s="31">
        <f t="shared" si="364"/>
        <v>5.9808297292313517</v>
      </c>
      <c r="AV606" s="32">
        <f t="shared" si="365"/>
        <v>-5.2963856826848202E-5</v>
      </c>
      <c r="AW606" s="31">
        <f t="shared" si="366"/>
        <v>-0.20008744420635152</v>
      </c>
      <c r="AX606" s="34">
        <f t="shared" si="367"/>
        <v>4.735509803917428E-2</v>
      </c>
      <c r="AY606" s="35">
        <f t="shared" si="368"/>
        <v>5.7807422850250001</v>
      </c>
      <c r="AZ606" s="10">
        <f t="shared" si="369"/>
        <v>-61.759787505249122</v>
      </c>
      <c r="BA606" s="10">
        <f t="shared" si="370"/>
        <v>-176.81932852425271</v>
      </c>
      <c r="BB606" s="10">
        <f t="shared" si="371"/>
        <v>3.1806714757472889</v>
      </c>
      <c r="BC606" s="48"/>
      <c r="BD606" s="46">
        <f t="shared" si="372"/>
        <v>-62</v>
      </c>
      <c r="BE606" s="46">
        <f t="shared" si="373"/>
        <v>-177</v>
      </c>
      <c r="BF606" s="46">
        <f t="shared" si="374"/>
        <v>3</v>
      </c>
    </row>
    <row r="607" spans="22:58" x14ac:dyDescent="0.3">
      <c r="V607" s="29">
        <v>7.03000000000009</v>
      </c>
      <c r="W607" s="38">
        <f t="shared" si="344"/>
        <v>107151930.52378313</v>
      </c>
      <c r="X607" s="30">
        <f t="shared" si="378"/>
        <v>3.5218251811136261</v>
      </c>
      <c r="Y607" s="31">
        <f t="shared" si="345"/>
        <v>-106.93387616480985</v>
      </c>
      <c r="Z607" s="31">
        <f t="shared" si="346"/>
        <v>-89.999742113371653</v>
      </c>
      <c r="AA607" s="31">
        <f t="shared" si="347"/>
        <v>70.347801108971993</v>
      </c>
      <c r="AB607" s="31">
        <f t="shared" si="348"/>
        <v>-89.98259265312177</v>
      </c>
      <c r="AC607" s="31">
        <f t="shared" si="349"/>
        <v>26.942665522695542</v>
      </c>
      <c r="AD607" s="31">
        <f t="shared" si="350"/>
        <v>87.422873088573525</v>
      </c>
      <c r="AE607" s="31">
        <f t="shared" si="351"/>
        <v>-6.1215843520286839</v>
      </c>
      <c r="AF607" s="31">
        <f t="shared" si="352"/>
        <v>-92.559461677919884</v>
      </c>
      <c r="AG607" s="31">
        <f t="shared" si="375"/>
        <v>92.110410468749379</v>
      </c>
      <c r="AH607" s="31">
        <f t="shared" si="353"/>
        <v>-195.40809334181313</v>
      </c>
      <c r="AI607" s="31">
        <f t="shared" si="354"/>
        <v>-89.999999990278852</v>
      </c>
      <c r="AJ607" s="31">
        <f t="shared" si="355"/>
        <v>123.34865004782012</v>
      </c>
      <c r="AK607" s="31">
        <f t="shared" si="356"/>
        <v>89.999961033613857</v>
      </c>
      <c r="AL607" s="32">
        <f t="shared" si="357"/>
        <v>-69.803635409344125</v>
      </c>
      <c r="AM607" s="31">
        <f t="shared" si="358"/>
        <v>-89.98146720723247</v>
      </c>
      <c r="AN607" s="31">
        <f t="shared" si="359"/>
        <v>-49.752668234587759</v>
      </c>
      <c r="AO607" s="31">
        <f t="shared" si="360"/>
        <v>-89.981506163897464</v>
      </c>
      <c r="AP607" s="30">
        <f t="shared" si="376"/>
        <v>23.609121289162623</v>
      </c>
      <c r="AQ607" s="30">
        <f t="shared" si="377"/>
        <v>-29.542425094393248</v>
      </c>
      <c r="AR607" s="31">
        <f t="shared" si="361"/>
        <v>-61.807556391847072</v>
      </c>
      <c r="AS607" s="33">
        <f t="shared" si="362"/>
        <v>-182.54096784181735</v>
      </c>
      <c r="AT607" s="31">
        <f t="shared" si="363"/>
        <v>4.9629616191520787E-2</v>
      </c>
      <c r="AU607" s="31">
        <f t="shared" si="364"/>
        <v>6.1190961362392216</v>
      </c>
      <c r="AV607" s="32">
        <f t="shared" si="365"/>
        <v>-5.5459950562524742E-5</v>
      </c>
      <c r="AW607" s="31">
        <f t="shared" si="366"/>
        <v>-0.20474804027356164</v>
      </c>
      <c r="AX607" s="34">
        <f t="shared" si="367"/>
        <v>4.9574156240958261E-2</v>
      </c>
      <c r="AY607" s="35">
        <f t="shared" si="368"/>
        <v>5.9143480959656598</v>
      </c>
      <c r="AZ607" s="10">
        <f t="shared" si="369"/>
        <v>-61.757982235606114</v>
      </c>
      <c r="BA607" s="10">
        <f t="shared" si="370"/>
        <v>-176.62661974585168</v>
      </c>
      <c r="BB607" s="10">
        <f t="shared" si="371"/>
        <v>3.3733802541483158</v>
      </c>
      <c r="BC607" s="37"/>
      <c r="BD607" s="46">
        <f t="shared" si="372"/>
        <v>-62</v>
      </c>
      <c r="BE607" s="46">
        <f t="shared" si="373"/>
        <v>-177</v>
      </c>
      <c r="BF607" s="46">
        <f t="shared" si="374"/>
        <v>3</v>
      </c>
    </row>
    <row r="608" spans="22:58" x14ac:dyDescent="0.3">
      <c r="V608" s="29">
        <v>7.0400000000000897</v>
      </c>
      <c r="W608" s="38">
        <f t="shared" si="344"/>
        <v>109647819.61434153</v>
      </c>
      <c r="X608" s="30">
        <f t="shared" si="378"/>
        <v>3.5218251811136261</v>
      </c>
      <c r="Y608" s="31">
        <f t="shared" si="345"/>
        <v>-107.1338761648059</v>
      </c>
      <c r="Z608" s="31">
        <f t="shared" si="346"/>
        <v>-89.999747983587994</v>
      </c>
      <c r="AA608" s="31">
        <f t="shared" si="347"/>
        <v>70.547801090929838</v>
      </c>
      <c r="AB608" s="31">
        <f t="shared" si="348"/>
        <v>-89.982988892688951</v>
      </c>
      <c r="AC608" s="31">
        <f t="shared" si="349"/>
        <v>27.142270318470221</v>
      </c>
      <c r="AD608" s="31">
        <f t="shared" si="350"/>
        <v>87.48145924502542</v>
      </c>
      <c r="AE608" s="31">
        <f t="shared" si="351"/>
        <v>-5.9219795742922123</v>
      </c>
      <c r="AF608" s="31">
        <f t="shared" si="352"/>
        <v>-92.501277631251511</v>
      </c>
      <c r="AG608" s="31">
        <f t="shared" si="375"/>
        <v>92.110410468749379</v>
      </c>
      <c r="AH608" s="31">
        <f t="shared" si="353"/>
        <v>-195.60809334181312</v>
      </c>
      <c r="AI608" s="31">
        <f t="shared" si="354"/>
        <v>-89.999999990500129</v>
      </c>
      <c r="AJ608" s="31">
        <f t="shared" si="355"/>
        <v>123.54865004782002</v>
      </c>
      <c r="AK608" s="31">
        <f t="shared" si="356"/>
        <v>89.999961920597087</v>
      </c>
      <c r="AL608" s="32">
        <f t="shared" si="357"/>
        <v>-70.003635388893585</v>
      </c>
      <c r="AM608" s="31">
        <f t="shared" si="358"/>
        <v>-89.981889065070888</v>
      </c>
      <c r="AN608" s="31">
        <f t="shared" si="359"/>
        <v>-49.952668214137304</v>
      </c>
      <c r="AO608" s="31">
        <f t="shared" si="360"/>
        <v>-89.98192713497393</v>
      </c>
      <c r="AP608" s="30">
        <f t="shared" si="376"/>
        <v>23.609121289162623</v>
      </c>
      <c r="AQ608" s="30">
        <f t="shared" si="377"/>
        <v>-29.542425094393248</v>
      </c>
      <c r="AR608" s="31">
        <f t="shared" si="361"/>
        <v>-61.807951593660135</v>
      </c>
      <c r="AS608" s="33">
        <f t="shared" si="362"/>
        <v>-182.48320476622544</v>
      </c>
      <c r="AT608" s="31">
        <f t="shared" si="363"/>
        <v>5.1954651764989444E-2</v>
      </c>
      <c r="AU608" s="31">
        <f t="shared" si="364"/>
        <v>6.2605091465388494</v>
      </c>
      <c r="AV608" s="32">
        <f t="shared" si="365"/>
        <v>-5.8073680030722527E-5</v>
      </c>
      <c r="AW608" s="31">
        <f t="shared" si="366"/>
        <v>-0.20951719276359076</v>
      </c>
      <c r="AX608" s="34">
        <f t="shared" si="367"/>
        <v>5.1896578084958719E-2</v>
      </c>
      <c r="AY608" s="35">
        <f t="shared" si="368"/>
        <v>6.0509919537752586</v>
      </c>
      <c r="AZ608" s="10">
        <f t="shared" si="369"/>
        <v>-61.756055015575178</v>
      </c>
      <c r="BA608" s="10">
        <f t="shared" si="370"/>
        <v>-176.43221281245019</v>
      </c>
      <c r="BB608" s="10">
        <f t="shared" si="371"/>
        <v>3.5677871875498113</v>
      </c>
      <c r="BC608" s="37"/>
      <c r="BD608" s="46">
        <f t="shared" si="372"/>
        <v>-62</v>
      </c>
      <c r="BE608" s="46">
        <f t="shared" si="373"/>
        <v>-176</v>
      </c>
      <c r="BF608" s="46">
        <f t="shared" si="374"/>
        <v>4</v>
      </c>
    </row>
    <row r="609" spans="22:58" x14ac:dyDescent="0.3">
      <c r="V609" s="29">
        <v>7.0500000000000904</v>
      </c>
      <c r="W609" s="36">
        <f t="shared" si="344"/>
        <v>112201845.43021989</v>
      </c>
      <c r="X609" s="30">
        <f t="shared" si="378"/>
        <v>3.5218251811136261</v>
      </c>
      <c r="Y609" s="31">
        <f t="shared" si="345"/>
        <v>-107.33387616480212</v>
      </c>
      <c r="Z609" s="31">
        <f t="shared" si="346"/>
        <v>-89.999753720181886</v>
      </c>
      <c r="AA609" s="31">
        <f t="shared" si="347"/>
        <v>70.747801073699719</v>
      </c>
      <c r="AB609" s="31">
        <f t="shared" si="348"/>
        <v>-89.983376112743983</v>
      </c>
      <c r="AC609" s="31">
        <f t="shared" si="349"/>
        <v>27.341892867790357</v>
      </c>
      <c r="AD609" s="31">
        <f t="shared" si="350"/>
        <v>87.538716910435213</v>
      </c>
      <c r="AE609" s="31">
        <f t="shared" si="351"/>
        <v>-5.7223570421984178</v>
      </c>
      <c r="AF609" s="31">
        <f t="shared" si="352"/>
        <v>-92.444412922490656</v>
      </c>
      <c r="AG609" s="31">
        <f t="shared" si="375"/>
        <v>92.110410468749379</v>
      </c>
      <c r="AH609" s="31">
        <f t="shared" si="353"/>
        <v>-195.80809334181313</v>
      </c>
      <c r="AI609" s="31">
        <f t="shared" si="354"/>
        <v>-89.999999990716361</v>
      </c>
      <c r="AJ609" s="31">
        <f t="shared" si="355"/>
        <v>123.74865004781995</v>
      </c>
      <c r="AK609" s="31">
        <f t="shared" si="356"/>
        <v>89.999962787390132</v>
      </c>
      <c r="AL609" s="32">
        <f t="shared" si="357"/>
        <v>-70.203635369363468</v>
      </c>
      <c r="AM609" s="31">
        <f t="shared" si="358"/>
        <v>-89.982301320254436</v>
      </c>
      <c r="AN609" s="31">
        <f t="shared" si="359"/>
        <v>-50.152668194607273</v>
      </c>
      <c r="AO609" s="31">
        <f t="shared" si="360"/>
        <v>-89.982338523580665</v>
      </c>
      <c r="AP609" s="30">
        <f t="shared" si="376"/>
        <v>23.609121289162623</v>
      </c>
      <c r="AQ609" s="30">
        <f t="shared" si="377"/>
        <v>-29.542425094393248</v>
      </c>
      <c r="AR609" s="31">
        <f t="shared" si="361"/>
        <v>-61.80832904203632</v>
      </c>
      <c r="AS609" s="33">
        <f t="shared" si="362"/>
        <v>-182.42675144607131</v>
      </c>
      <c r="AT609" s="31">
        <f t="shared" si="363"/>
        <v>5.438792952042814E-2</v>
      </c>
      <c r="AU609" s="31">
        <f t="shared" si="364"/>
        <v>6.4051368439458898</v>
      </c>
      <c r="AV609" s="32">
        <f t="shared" si="365"/>
        <v>-6.0810589089650848E-5</v>
      </c>
      <c r="AW609" s="31">
        <f t="shared" si="366"/>
        <v>-0.2143974300797209</v>
      </c>
      <c r="AX609" s="34">
        <f t="shared" si="367"/>
        <v>5.4327118931338486E-2</v>
      </c>
      <c r="AY609" s="35">
        <f t="shared" si="368"/>
        <v>6.1907394138661687</v>
      </c>
      <c r="AZ609" s="10">
        <f t="shared" si="369"/>
        <v>-61.75400192310498</v>
      </c>
      <c r="BA609" s="10">
        <f t="shared" si="370"/>
        <v>-176.23601203220514</v>
      </c>
      <c r="BB609" s="10">
        <f t="shared" si="371"/>
        <v>3.7639879677948613</v>
      </c>
      <c r="BC609" s="48"/>
      <c r="BD609" s="46">
        <f t="shared" si="372"/>
        <v>-62</v>
      </c>
      <c r="BE609" s="46">
        <f t="shared" si="373"/>
        <v>-176</v>
      </c>
      <c r="BF609" s="46">
        <f t="shared" si="374"/>
        <v>4</v>
      </c>
    </row>
    <row r="610" spans="22:58" x14ac:dyDescent="0.3">
      <c r="V610" s="29">
        <v>7.0600000000000902</v>
      </c>
      <c r="W610" s="38">
        <f t="shared" si="344"/>
        <v>114815362.14971235</v>
      </c>
      <c r="X610" s="30">
        <f t="shared" si="378"/>
        <v>3.5218251811136261</v>
      </c>
      <c r="Y610" s="31">
        <f t="shared" si="345"/>
        <v>-107.5338761647985</v>
      </c>
      <c r="Z610" s="31">
        <f t="shared" si="346"/>
        <v>-89.999759326194976</v>
      </c>
      <c r="AA610" s="31">
        <f t="shared" si="347"/>
        <v>70.947801057245087</v>
      </c>
      <c r="AB610" s="31">
        <f t="shared" si="348"/>
        <v>-89.983754518595944</v>
      </c>
      <c r="AC610" s="31">
        <f t="shared" si="349"/>
        <v>27.541532374563676</v>
      </c>
      <c r="AD610" s="31">
        <f t="shared" si="350"/>
        <v>87.594675985862352</v>
      </c>
      <c r="AE610" s="31">
        <f t="shared" si="351"/>
        <v>-5.5227175518761094</v>
      </c>
      <c r="AF610" s="31">
        <f t="shared" si="352"/>
        <v>-92.388837858928582</v>
      </c>
      <c r="AG610" s="31">
        <f t="shared" si="375"/>
        <v>92.110410468749379</v>
      </c>
      <c r="AH610" s="31">
        <f t="shared" si="353"/>
        <v>-196.00809334181315</v>
      </c>
      <c r="AI610" s="31">
        <f t="shared" si="354"/>
        <v>-89.999999990927691</v>
      </c>
      <c r="AJ610" s="31">
        <f t="shared" si="355"/>
        <v>123.94865004781985</v>
      </c>
      <c r="AK610" s="31">
        <f t="shared" si="356"/>
        <v>89.999963634452541</v>
      </c>
      <c r="AL610" s="32">
        <f t="shared" si="357"/>
        <v>-70.403635350712349</v>
      </c>
      <c r="AM610" s="31">
        <f t="shared" si="358"/>
        <v>-89.982704191366096</v>
      </c>
      <c r="AN610" s="31">
        <f t="shared" si="359"/>
        <v>-50.352668175956268</v>
      </c>
      <c r="AO610" s="31">
        <f t="shared" si="360"/>
        <v>-89.982740547841246</v>
      </c>
      <c r="AP610" s="30">
        <f t="shared" si="376"/>
        <v>23.609121289162623</v>
      </c>
      <c r="AQ610" s="30">
        <f t="shared" si="377"/>
        <v>-29.542425094393248</v>
      </c>
      <c r="AR610" s="31">
        <f t="shared" si="361"/>
        <v>-61.808689533063003</v>
      </c>
      <c r="AS610" s="33">
        <f t="shared" si="362"/>
        <v>-182.37157840676983</v>
      </c>
      <c r="AT610" s="31">
        <f t="shared" si="363"/>
        <v>5.6934423752175972E-2</v>
      </c>
      <c r="AU610" s="31">
        <f t="shared" si="364"/>
        <v>6.55304853574515</v>
      </c>
      <c r="AV610" s="32">
        <f t="shared" si="365"/>
        <v>-6.367648284974782E-5</v>
      </c>
      <c r="AW610" s="31">
        <f t="shared" si="366"/>
        <v>-0.21939133950496359</v>
      </c>
      <c r="AX610" s="34">
        <f t="shared" si="367"/>
        <v>5.6870747269326227E-2</v>
      </c>
      <c r="AY610" s="35">
        <f t="shared" si="368"/>
        <v>6.3336571962401864</v>
      </c>
      <c r="AZ610" s="10">
        <f t="shared" si="369"/>
        <v>-61.751818785793674</v>
      </c>
      <c r="BA610" s="10">
        <f t="shared" si="370"/>
        <v>-176.03792121052965</v>
      </c>
      <c r="BB610" s="10">
        <f t="shared" si="371"/>
        <v>3.962078789470354</v>
      </c>
      <c r="BC610" s="37"/>
      <c r="BD610" s="46">
        <f t="shared" si="372"/>
        <v>-62</v>
      </c>
      <c r="BE610" s="46">
        <f t="shared" si="373"/>
        <v>-176</v>
      </c>
      <c r="BF610" s="46">
        <f t="shared" si="374"/>
        <v>4</v>
      </c>
    </row>
    <row r="611" spans="22:58" x14ac:dyDescent="0.3">
      <c r="V611" s="29">
        <v>7.07000000000009</v>
      </c>
      <c r="W611" s="38">
        <f t="shared" si="344"/>
        <v>117489755.49397758</v>
      </c>
      <c r="X611" s="30">
        <f t="shared" si="378"/>
        <v>3.5218251811136261</v>
      </c>
      <c r="Y611" s="31">
        <f t="shared" si="345"/>
        <v>-107.73387616479505</v>
      </c>
      <c r="Z611" s="31">
        <f t="shared" si="346"/>
        <v>-89.999764804599621</v>
      </c>
      <c r="AA611" s="31">
        <f t="shared" si="347"/>
        <v>71.147801041531025</v>
      </c>
      <c r="AB611" s="31">
        <f t="shared" si="348"/>
        <v>-89.984124310880446</v>
      </c>
      <c r="AC611" s="31">
        <f t="shared" si="349"/>
        <v>27.741188078269154</v>
      </c>
      <c r="AD611" s="31">
        <f t="shared" si="350"/>
        <v>87.649365714278119</v>
      </c>
      <c r="AE611" s="31">
        <f t="shared" si="351"/>
        <v>-5.323061863881243</v>
      </c>
      <c r="AF611" s="31">
        <f t="shared" si="352"/>
        <v>-92.334523401201935</v>
      </c>
      <c r="AG611" s="31">
        <f t="shared" si="375"/>
        <v>92.110410468749379</v>
      </c>
      <c r="AH611" s="31">
        <f t="shared" si="353"/>
        <v>-196.20809334181314</v>
      </c>
      <c r="AI611" s="31">
        <f t="shared" si="354"/>
        <v>-89.999999991134203</v>
      </c>
      <c r="AJ611" s="31">
        <f t="shared" si="355"/>
        <v>124.14865004781979</v>
      </c>
      <c r="AK611" s="31">
        <f t="shared" si="356"/>
        <v>89.99996446223345</v>
      </c>
      <c r="AL611" s="32">
        <f t="shared" si="357"/>
        <v>-70.603635332900666</v>
      </c>
      <c r="AM611" s="31">
        <f t="shared" si="358"/>
        <v>-89.983097892013305</v>
      </c>
      <c r="AN611" s="31">
        <f t="shared" si="359"/>
        <v>-50.552668158144641</v>
      </c>
      <c r="AO611" s="31">
        <f t="shared" si="360"/>
        <v>-89.983133420914058</v>
      </c>
      <c r="AP611" s="30">
        <f t="shared" si="376"/>
        <v>23.609121289162623</v>
      </c>
      <c r="AQ611" s="30">
        <f t="shared" si="377"/>
        <v>-29.542425094393248</v>
      </c>
      <c r="AR611" s="31">
        <f t="shared" si="361"/>
        <v>-61.809033827256513</v>
      </c>
      <c r="AS611" s="33">
        <f t="shared" si="362"/>
        <v>-182.31765682211599</v>
      </c>
      <c r="AT611" s="31">
        <f t="shared" si="363"/>
        <v>5.9599331172383252E-2</v>
      </c>
      <c r="AU611" s="31">
        <f t="shared" si="364"/>
        <v>6.7043147564883778</v>
      </c>
      <c r="AV611" s="32">
        <f t="shared" si="365"/>
        <v>-6.6677439995277746E-5</v>
      </c>
      <c r="AW611" s="31">
        <f t="shared" si="366"/>
        <v>-0.22450156857251835</v>
      </c>
      <c r="AX611" s="34">
        <f t="shared" si="367"/>
        <v>5.9532653732387975E-2</v>
      </c>
      <c r="AY611" s="35">
        <f t="shared" si="368"/>
        <v>6.4798131879158598</v>
      </c>
      <c r="AZ611" s="10">
        <f t="shared" si="369"/>
        <v>-61.749501173524123</v>
      </c>
      <c r="BA611" s="10">
        <f t="shared" si="370"/>
        <v>-175.83784363420014</v>
      </c>
      <c r="BB611" s="10">
        <f t="shared" si="371"/>
        <v>4.1621563657998593</v>
      </c>
      <c r="BC611" s="37"/>
      <c r="BD611" s="46">
        <f t="shared" si="372"/>
        <v>-62</v>
      </c>
      <c r="BE611" s="46">
        <f t="shared" si="373"/>
        <v>-176</v>
      </c>
      <c r="BF611" s="46">
        <f t="shared" si="374"/>
        <v>4</v>
      </c>
    </row>
    <row r="612" spans="22:58" x14ac:dyDescent="0.3">
      <c r="V612" s="29">
        <v>7.0800000000000898</v>
      </c>
      <c r="W612" s="36">
        <f t="shared" si="344"/>
        <v>120226443.46176647</v>
      </c>
      <c r="X612" s="30">
        <f t="shared" si="378"/>
        <v>3.5218251811136261</v>
      </c>
      <c r="Y612" s="31">
        <f t="shared" si="345"/>
        <v>-107.93387616479177</v>
      </c>
      <c r="Z612" s="31">
        <f t="shared" si="346"/>
        <v>-89.999770158300549</v>
      </c>
      <c r="AA612" s="31">
        <f t="shared" si="347"/>
        <v>71.347801026524223</v>
      </c>
      <c r="AB612" s="31">
        <f t="shared" si="348"/>
        <v>-89.984485685666186</v>
      </c>
      <c r="AC612" s="31">
        <f t="shared" si="349"/>
        <v>27.940859252378758</v>
      </c>
      <c r="AD612" s="31">
        <f t="shared" si="350"/>
        <v>87.702814694050517</v>
      </c>
      <c r="AE612" s="31">
        <f t="shared" si="351"/>
        <v>-5.1233907047751615</v>
      </c>
      <c r="AF612" s="31">
        <f t="shared" si="352"/>
        <v>-92.281441149916219</v>
      </c>
      <c r="AG612" s="31">
        <f t="shared" si="375"/>
        <v>92.110410468749379</v>
      </c>
      <c r="AH612" s="31">
        <f t="shared" si="353"/>
        <v>-196.40809334181313</v>
      </c>
      <c r="AI612" s="31">
        <f t="shared" si="354"/>
        <v>-89.999999991336011</v>
      </c>
      <c r="AJ612" s="31">
        <f t="shared" si="355"/>
        <v>124.3486500478197</v>
      </c>
      <c r="AK612" s="31">
        <f t="shared" si="356"/>
        <v>89.999965271171789</v>
      </c>
      <c r="AL612" s="32">
        <f t="shared" si="357"/>
        <v>-70.803635315890645</v>
      </c>
      <c r="AM612" s="31">
        <f t="shared" si="358"/>
        <v>-89.983482630941225</v>
      </c>
      <c r="AN612" s="31">
        <f t="shared" si="359"/>
        <v>-50.752668141134691</v>
      </c>
      <c r="AO612" s="31">
        <f t="shared" si="360"/>
        <v>-89.983517351105448</v>
      </c>
      <c r="AP612" s="30">
        <f t="shared" si="376"/>
        <v>23.609121289162623</v>
      </c>
      <c r="AQ612" s="30">
        <f t="shared" si="377"/>
        <v>-29.542425094393248</v>
      </c>
      <c r="AR612" s="31">
        <f t="shared" si="361"/>
        <v>-61.809362651140475</v>
      </c>
      <c r="AS612" s="33">
        <f t="shared" si="362"/>
        <v>-182.26495850102168</v>
      </c>
      <c r="AT612" s="31">
        <f t="shared" si="363"/>
        <v>6.2388080269034016E-2</v>
      </c>
      <c r="AU612" s="31">
        <f t="shared" si="364"/>
        <v>6.8590072702580311</v>
      </c>
      <c r="AV612" s="32">
        <f t="shared" si="365"/>
        <v>-6.9819825670190208E-5</v>
      </c>
      <c r="AW612" s="31">
        <f t="shared" si="366"/>
        <v>-0.22973082646808038</v>
      </c>
      <c r="AX612" s="34">
        <f t="shared" si="367"/>
        <v>6.2318260443363825E-2</v>
      </c>
      <c r="AY612" s="35">
        <f t="shared" si="368"/>
        <v>6.6292764437899505</v>
      </c>
      <c r="AZ612" s="10">
        <f t="shared" si="369"/>
        <v>-61.747044390697113</v>
      </c>
      <c r="BA612" s="10">
        <f t="shared" si="370"/>
        <v>-175.63568205723172</v>
      </c>
      <c r="BB612" s="10">
        <f t="shared" si="371"/>
        <v>4.364317942768281</v>
      </c>
      <c r="BC612" s="48"/>
      <c r="BD612" s="46">
        <f t="shared" si="372"/>
        <v>-62</v>
      </c>
      <c r="BE612" s="46">
        <f t="shared" si="373"/>
        <v>-176</v>
      </c>
      <c r="BF612" s="46">
        <f t="shared" si="374"/>
        <v>4</v>
      </c>
    </row>
    <row r="613" spans="22:58" x14ac:dyDescent="0.3">
      <c r="V613" s="29">
        <v>7.0900000000000896</v>
      </c>
      <c r="W613" s="38">
        <f t="shared" si="344"/>
        <v>123026877.08126393</v>
      </c>
      <c r="X613" s="30">
        <f t="shared" si="378"/>
        <v>3.5218251811136261</v>
      </c>
      <c r="Y613" s="31">
        <f t="shared" si="345"/>
        <v>-108.13387616478862</v>
      </c>
      <c r="Z613" s="31">
        <f t="shared" si="346"/>
        <v>-89.999775390136364</v>
      </c>
      <c r="AA613" s="31">
        <f t="shared" si="347"/>
        <v>71.547801012192835</v>
      </c>
      <c r="AB613" s="31">
        <f t="shared" si="348"/>
        <v>-89.984838834558715</v>
      </c>
      <c r="AC613" s="31">
        <f t="shared" si="349"/>
        <v>28.140545202848205</v>
      </c>
      <c r="AD613" s="31">
        <f t="shared" si="350"/>
        <v>87.755050892221092</v>
      </c>
      <c r="AE613" s="31">
        <f t="shared" si="351"/>
        <v>-4.9237047686339501</v>
      </c>
      <c r="AF613" s="31">
        <f t="shared" si="352"/>
        <v>-92.229563332473973</v>
      </c>
      <c r="AG613" s="31">
        <f t="shared" si="375"/>
        <v>92.110410468749379</v>
      </c>
      <c r="AH613" s="31">
        <f t="shared" si="353"/>
        <v>-196.60809334181312</v>
      </c>
      <c r="AI613" s="31">
        <f t="shared" si="354"/>
        <v>-89.99999999153323</v>
      </c>
      <c r="AJ613" s="31">
        <f t="shared" si="355"/>
        <v>124.54865004781963</v>
      </c>
      <c r="AK613" s="31">
        <f t="shared" si="356"/>
        <v>89.999966061696426</v>
      </c>
      <c r="AL613" s="32">
        <f t="shared" si="357"/>
        <v>-71.003635299646206</v>
      </c>
      <c r="AM613" s="31">
        <f t="shared" si="358"/>
        <v>-89.983858612143379</v>
      </c>
      <c r="AN613" s="31">
        <f t="shared" si="359"/>
        <v>-50.952668124890309</v>
      </c>
      <c r="AO613" s="31">
        <f t="shared" si="360"/>
        <v>-89.983892541980183</v>
      </c>
      <c r="AP613" s="30">
        <f t="shared" si="376"/>
        <v>23.609121289162623</v>
      </c>
      <c r="AQ613" s="30">
        <f t="shared" si="377"/>
        <v>-29.542425094393248</v>
      </c>
      <c r="AR613" s="31">
        <f t="shared" si="361"/>
        <v>-61.809676698754885</v>
      </c>
      <c r="AS613" s="33">
        <f t="shared" si="362"/>
        <v>-182.21345587445416</v>
      </c>
      <c r="AT613" s="31">
        <f t="shared" si="363"/>
        <v>6.5306341001580115E-2</v>
      </c>
      <c r="AU613" s="31">
        <f t="shared" si="364"/>
        <v>7.0171990712620298</v>
      </c>
      <c r="AV613" s="32">
        <f t="shared" si="365"/>
        <v>-7.3110304983220234E-5</v>
      </c>
      <c r="AW613" s="31">
        <f t="shared" si="366"/>
        <v>-0.23508188546473369</v>
      </c>
      <c r="AX613" s="34">
        <f t="shared" si="367"/>
        <v>6.5233230696596894E-2</v>
      </c>
      <c r="AY613" s="35">
        <f t="shared" si="368"/>
        <v>6.7821171857972962</v>
      </c>
      <c r="AZ613" s="10">
        <f t="shared" si="369"/>
        <v>-61.744443468058286</v>
      </c>
      <c r="BA613" s="10">
        <f t="shared" si="370"/>
        <v>-175.43133868865687</v>
      </c>
      <c r="BB613" s="10">
        <f t="shared" si="371"/>
        <v>4.5686613113431349</v>
      </c>
      <c r="BC613" s="37"/>
      <c r="BD613" s="46">
        <f t="shared" si="372"/>
        <v>-62</v>
      </c>
      <c r="BE613" s="46">
        <f t="shared" si="373"/>
        <v>-175</v>
      </c>
      <c r="BF613" s="46">
        <f t="shared" si="374"/>
        <v>5</v>
      </c>
    </row>
    <row r="614" spans="22:58" x14ac:dyDescent="0.3">
      <c r="V614" s="29">
        <v>7.1000000000000902</v>
      </c>
      <c r="W614" s="38">
        <f t="shared" si="344"/>
        <v>125892541.17944308</v>
      </c>
      <c r="X614" s="30">
        <f t="shared" si="378"/>
        <v>3.5218251811136261</v>
      </c>
      <c r="Y614" s="31">
        <f t="shared" si="345"/>
        <v>-108.33387616478561</v>
      </c>
      <c r="Z614" s="31">
        <f t="shared" si="346"/>
        <v>-89.999780502881066</v>
      </c>
      <c r="AA614" s="31">
        <f t="shared" si="347"/>
        <v>71.747800998506463</v>
      </c>
      <c r="AB614" s="31">
        <f t="shared" si="348"/>
        <v>-89.985183944802131</v>
      </c>
      <c r="AC614" s="31">
        <f t="shared" si="349"/>
        <v>28.340245266673826</v>
      </c>
      <c r="AD614" s="31">
        <f t="shared" si="350"/>
        <v>87.806101657571773</v>
      </c>
      <c r="AE614" s="31">
        <f t="shared" si="351"/>
        <v>-4.7240047184916918</v>
      </c>
      <c r="AF614" s="31">
        <f t="shared" si="352"/>
        <v>-92.17886279011141</v>
      </c>
      <c r="AG614" s="31">
        <f t="shared" si="375"/>
        <v>92.110410468749379</v>
      </c>
      <c r="AH614" s="31">
        <f t="shared" si="353"/>
        <v>-196.80809334181311</v>
      </c>
      <c r="AI614" s="31">
        <f t="shared" si="354"/>
        <v>-89.999999991725957</v>
      </c>
      <c r="AJ614" s="31">
        <f t="shared" si="355"/>
        <v>124.74865004781958</v>
      </c>
      <c r="AK614" s="31">
        <f t="shared" si="356"/>
        <v>89.999966834226541</v>
      </c>
      <c r="AL614" s="32">
        <f t="shared" si="357"/>
        <v>-71.203635284132872</v>
      </c>
      <c r="AM614" s="31">
        <f t="shared" si="358"/>
        <v>-89.984226034969851</v>
      </c>
      <c r="AN614" s="31">
        <f t="shared" si="359"/>
        <v>-51.152668109377018</v>
      </c>
      <c r="AO614" s="31">
        <f t="shared" si="360"/>
        <v>-89.984259192469267</v>
      </c>
      <c r="AP614" s="30">
        <f t="shared" si="376"/>
        <v>23.609121289162623</v>
      </c>
      <c r="AQ614" s="30">
        <f t="shared" si="377"/>
        <v>-29.542425094393248</v>
      </c>
      <c r="AR614" s="31">
        <f t="shared" si="361"/>
        <v>-61.809976633099339</v>
      </c>
      <c r="AS614" s="33">
        <f t="shared" si="362"/>
        <v>-182.16312198258066</v>
      </c>
      <c r="AT614" s="31">
        <f t="shared" si="363"/>
        <v>6.8360034840830614E-2</v>
      </c>
      <c r="AU614" s="31">
        <f t="shared" si="364"/>
        <v>7.1789643826161802</v>
      </c>
      <c r="AV614" s="32">
        <f t="shared" si="365"/>
        <v>-7.6555857135136076E-5</v>
      </c>
      <c r="AW614" s="31">
        <f t="shared" si="366"/>
        <v>-0.24055758239118208</v>
      </c>
      <c r="AX614" s="34">
        <f t="shared" si="367"/>
        <v>6.8283478983695481E-2</v>
      </c>
      <c r="AY614" s="35">
        <f t="shared" si="368"/>
        <v>6.9384068002249979</v>
      </c>
      <c r="AZ614" s="10">
        <f t="shared" si="369"/>
        <v>-61.741693154115644</v>
      </c>
      <c r="BA614" s="10">
        <f t="shared" si="370"/>
        <v>-175.22471518235565</v>
      </c>
      <c r="BB614" s="10">
        <f t="shared" si="371"/>
        <v>4.7752848176443479</v>
      </c>
      <c r="BC614" s="37"/>
      <c r="BD614" s="46">
        <f t="shared" si="372"/>
        <v>-62</v>
      </c>
      <c r="BE614" s="46">
        <f t="shared" si="373"/>
        <v>-175</v>
      </c>
      <c r="BF614" s="46">
        <f t="shared" si="374"/>
        <v>5</v>
      </c>
    </row>
    <row r="615" spans="22:58" x14ac:dyDescent="0.3">
      <c r="V615" s="29">
        <v>7.11000000000009</v>
      </c>
      <c r="W615" s="36">
        <f t="shared" si="344"/>
        <v>128824955.16934036</v>
      </c>
      <c r="X615" s="30">
        <f t="shared" si="378"/>
        <v>3.5218251811136261</v>
      </c>
      <c r="Y615" s="31">
        <f t="shared" si="345"/>
        <v>-108.53387616478274</v>
      </c>
      <c r="Z615" s="31">
        <f t="shared" si="346"/>
        <v>-89.99978549924549</v>
      </c>
      <c r="AA615" s="31">
        <f t="shared" si="347"/>
        <v>71.947800985436075</v>
      </c>
      <c r="AB615" s="31">
        <f t="shared" si="348"/>
        <v>-89.985521199378383</v>
      </c>
      <c r="AC615" s="31">
        <f t="shared" si="349"/>
        <v>28.539958810512744</v>
      </c>
      <c r="AD615" s="31">
        <f t="shared" si="350"/>
        <v>87.855993733480389</v>
      </c>
      <c r="AE615" s="31">
        <f t="shared" si="351"/>
        <v>-4.5242911877202943</v>
      </c>
      <c r="AF615" s="31">
        <f t="shared" si="352"/>
        <v>-92.129312965143484</v>
      </c>
      <c r="AG615" s="31">
        <f t="shared" si="375"/>
        <v>92.110410468749379</v>
      </c>
      <c r="AH615" s="31">
        <f t="shared" si="353"/>
        <v>-197.00809334181312</v>
      </c>
      <c r="AI615" s="31">
        <f t="shared" si="354"/>
        <v>-89.999999991914294</v>
      </c>
      <c r="AJ615" s="31">
        <f t="shared" si="355"/>
        <v>124.9486500478195</v>
      </c>
      <c r="AK615" s="31">
        <f t="shared" si="356"/>
        <v>89.999967589171703</v>
      </c>
      <c r="AL615" s="32">
        <f t="shared" si="357"/>
        <v>-71.403635269317775</v>
      </c>
      <c r="AM615" s="31">
        <f t="shared" si="358"/>
        <v>-89.984585094232955</v>
      </c>
      <c r="AN615" s="31">
        <f t="shared" si="359"/>
        <v>-51.35266809456202</v>
      </c>
      <c r="AO615" s="31">
        <f t="shared" si="360"/>
        <v>-89.984617496975545</v>
      </c>
      <c r="AP615" s="30">
        <f t="shared" si="376"/>
        <v>23.609121289162623</v>
      </c>
      <c r="AQ615" s="30">
        <f t="shared" si="377"/>
        <v>-29.542425094393248</v>
      </c>
      <c r="AR615" s="31">
        <f t="shared" si="361"/>
        <v>-61.810263087512936</v>
      </c>
      <c r="AS615" s="33">
        <f t="shared" si="362"/>
        <v>-182.11393046211901</v>
      </c>
      <c r="AT615" s="31">
        <f t="shared" si="363"/>
        <v>7.1555345159273503E-2</v>
      </c>
      <c r="AU615" s="31">
        <f t="shared" si="364"/>
        <v>7.3443786531623179</v>
      </c>
      <c r="AV615" s="32">
        <f t="shared" si="365"/>
        <v>-8.0163790227938286E-5</v>
      </c>
      <c r="AW615" s="31">
        <f t="shared" si="366"/>
        <v>-0.24616082013409088</v>
      </c>
      <c r="AX615" s="34">
        <f t="shared" si="367"/>
        <v>7.1475181369045571E-2</v>
      </c>
      <c r="AY615" s="35">
        <f t="shared" si="368"/>
        <v>7.0982178330282268</v>
      </c>
      <c r="AZ615" s="10">
        <f t="shared" si="369"/>
        <v>-61.738787906143891</v>
      </c>
      <c r="BA615" s="10">
        <f t="shared" si="370"/>
        <v>-175.01571262909079</v>
      </c>
      <c r="BB615" s="10">
        <f t="shared" si="371"/>
        <v>4.9842873709092146</v>
      </c>
      <c r="BC615" s="48"/>
      <c r="BD615" s="46">
        <f t="shared" si="372"/>
        <v>-62</v>
      </c>
      <c r="BE615" s="46">
        <f t="shared" si="373"/>
        <v>-175</v>
      </c>
      <c r="BF615" s="46">
        <f t="shared" si="374"/>
        <v>5</v>
      </c>
    </row>
    <row r="616" spans="22:58" x14ac:dyDescent="0.3">
      <c r="V616" s="29">
        <v>7.1200000000000898</v>
      </c>
      <c r="W616" s="38">
        <f t="shared" si="344"/>
        <v>131825673.85566828</v>
      </c>
      <c r="X616" s="30">
        <f t="shared" si="378"/>
        <v>3.5218251811136261</v>
      </c>
      <c r="Y616" s="31">
        <f t="shared" si="345"/>
        <v>-108.73387616478</v>
      </c>
      <c r="Z616" s="31">
        <f t="shared" si="346"/>
        <v>-89.999790381878768</v>
      </c>
      <c r="AA616" s="31">
        <f t="shared" si="347"/>
        <v>72.147800972953959</v>
      </c>
      <c r="AB616" s="31">
        <f t="shared" si="348"/>
        <v>-89.985850777104218</v>
      </c>
      <c r="AC616" s="31">
        <f t="shared" si="349"/>
        <v>28.739685229363644</v>
      </c>
      <c r="AD616" s="31">
        <f t="shared" si="350"/>
        <v>87.9047532705641</v>
      </c>
      <c r="AE616" s="31">
        <f t="shared" si="351"/>
        <v>-4.3245647813487693</v>
      </c>
      <c r="AF616" s="31">
        <f t="shared" si="352"/>
        <v>-92.080887888418886</v>
      </c>
      <c r="AG616" s="31">
        <f t="shared" si="375"/>
        <v>92.110410468749379</v>
      </c>
      <c r="AH616" s="31">
        <f t="shared" si="353"/>
        <v>-197.20809334181311</v>
      </c>
      <c r="AI616" s="31">
        <f t="shared" si="354"/>
        <v>-89.999999992098338</v>
      </c>
      <c r="AJ616" s="31">
        <f t="shared" si="355"/>
        <v>125.14865004781944</v>
      </c>
      <c r="AK616" s="31">
        <f t="shared" si="356"/>
        <v>89.999968326932233</v>
      </c>
      <c r="AL616" s="32">
        <f t="shared" si="357"/>
        <v>-71.603635255169451</v>
      </c>
      <c r="AM616" s="31">
        <f t="shared" si="358"/>
        <v>-89.984935980310567</v>
      </c>
      <c r="AN616" s="31">
        <f t="shared" si="359"/>
        <v>-51.552668080413738</v>
      </c>
      <c r="AO616" s="31">
        <f t="shared" si="360"/>
        <v>-89.984967645476672</v>
      </c>
      <c r="AP616" s="30">
        <f t="shared" si="376"/>
        <v>23.609121289162623</v>
      </c>
      <c r="AQ616" s="30">
        <f t="shared" si="377"/>
        <v>-29.542425094393248</v>
      </c>
      <c r="AR616" s="31">
        <f t="shared" si="361"/>
        <v>-61.81053666699313</v>
      </c>
      <c r="AS616" s="33">
        <f t="shared" si="362"/>
        <v>-182.06585553389556</v>
      </c>
      <c r="AT616" s="31">
        <f t="shared" si="363"/>
        <v>7.4898727977428345E-2</v>
      </c>
      <c r="AU616" s="31">
        <f t="shared" si="364"/>
        <v>7.5135185521610932</v>
      </c>
      <c r="AV616" s="32">
        <f t="shared" si="365"/>
        <v>-8.3941756756026321E-5</v>
      </c>
      <c r="AW616" s="31">
        <f t="shared" si="366"/>
        <v>-0.25189456917532449</v>
      </c>
      <c r="AX616" s="34">
        <f t="shared" si="367"/>
        <v>7.4814786220672322E-2</v>
      </c>
      <c r="AY616" s="35">
        <f t="shared" si="368"/>
        <v>7.2616239829857685</v>
      </c>
      <c r="AZ616" s="10">
        <f t="shared" si="369"/>
        <v>-61.735721880772459</v>
      </c>
      <c r="BA616" s="10">
        <f t="shared" si="370"/>
        <v>-174.80423155090978</v>
      </c>
      <c r="BB616" s="10">
        <f t="shared" si="371"/>
        <v>5.1957684490902238</v>
      </c>
      <c r="BC616" s="37"/>
      <c r="BD616" s="46">
        <f t="shared" si="372"/>
        <v>-62</v>
      </c>
      <c r="BE616" s="46">
        <f t="shared" si="373"/>
        <v>-175</v>
      </c>
      <c r="BF616" s="46">
        <f t="shared" si="374"/>
        <v>5</v>
      </c>
    </row>
    <row r="617" spans="22:58" x14ac:dyDescent="0.3">
      <c r="V617" s="29">
        <v>7.1300000000000896</v>
      </c>
      <c r="W617" s="38">
        <f t="shared" ref="W617:W680" si="379">10*10^V617</f>
        <v>134896288.25919357</v>
      </c>
      <c r="X617" s="30">
        <f t="shared" si="378"/>
        <v>3.5218251811136261</v>
      </c>
      <c r="Y617" s="31">
        <f t="shared" ref="Y617:Y680" si="380">20*LOG(1/SQRT((W617/fp)^2+1))</f>
        <v>-108.93387616477739</v>
      </c>
      <c r="Z617" s="31">
        <f t="shared" ref="Z617:Z680" si="381">-180/PI()*ATAN(W617/fp)</f>
        <v>-89.999795153369746</v>
      </c>
      <c r="AA617" s="31">
        <f t="shared" ref="AA617:AA680" si="382">20*LOG(SQRT((W617/fzRHP)^2+1))</f>
        <v>72.347800961033627</v>
      </c>
      <c r="AB617" s="31">
        <f t="shared" ref="AB617:AB680" si="383">-180/PI()*ATAN(W617/fzRHP)</f>
        <v>-89.986172852725986</v>
      </c>
      <c r="AC617" s="31">
        <f t="shared" ref="AC617:AC680" si="384">20*LOG(SQRT((W617/fzESR)^2+1))</f>
        <v>28.939423945305567</v>
      </c>
      <c r="AD617" s="31">
        <f t="shared" ref="AD617:AD680" si="385">180/PI()*ATAN(W617/fzESR)</f>
        <v>87.952405839110369</v>
      </c>
      <c r="AE617" s="31">
        <f t="shared" ref="AE617:AE680" si="386">X617+Y617+AA617+AC617</f>
        <v>-4.1248260773245669</v>
      </c>
      <c r="AF617" s="31">
        <f t="shared" ref="AF617:AF680" si="387">Z617+AB617+AD617</f>
        <v>-92.033562166985362</v>
      </c>
      <c r="AG617" s="31">
        <f t="shared" si="375"/>
        <v>92.110410468749379</v>
      </c>
      <c r="AH617" s="31">
        <f t="shared" ref="AH617:AH680" si="388">20*LOG(1/SQRT((W617/fp_comp1)^2+1))</f>
        <v>-197.4080933418131</v>
      </c>
      <c r="AI617" s="31">
        <f t="shared" ref="AI617:AI680" si="389">-180/PI()*ATAN(W617/fp_comp1)</f>
        <v>-89.999999992278205</v>
      </c>
      <c r="AJ617" s="31">
        <f t="shared" ref="AJ617:AJ680" si="390">20*LOG(SQRT((W617/fz_comp)^2+1))</f>
        <v>125.34865004781938</v>
      </c>
      <c r="AK617" s="31">
        <f t="shared" ref="AK617:AK680" si="391">180/PI()*ATAN(W617/fz_comp)</f>
        <v>89.99996904789927</v>
      </c>
      <c r="AL617" s="32">
        <f t="shared" ref="AL617:AL680" si="392">20*LOG(1/SQRT((W617/fp_comp2)^2+1))</f>
        <v>-71.803635241657901</v>
      </c>
      <c r="AM617" s="31">
        <f t="shared" ref="AM617:AM680" si="393">-180/PI()*ATAN(W617/fp_comp2)</f>
        <v>-89.985278879246991</v>
      </c>
      <c r="AN617" s="31">
        <f t="shared" ref="AN617:AN680" si="394">AG617+AH617+AJ617+AL617</f>
        <v>-51.752668066902245</v>
      </c>
      <c r="AO617" s="31">
        <f t="shared" ref="AO617:AO680" si="395">AI617+AK617+AM617</f>
        <v>-89.985309823625926</v>
      </c>
      <c r="AP617" s="30">
        <f t="shared" si="376"/>
        <v>23.609121289162623</v>
      </c>
      <c r="AQ617" s="30">
        <f t="shared" si="377"/>
        <v>-29.542425094393248</v>
      </c>
      <c r="AR617" s="31">
        <f t="shared" ref="AR617:AR680" si="396">AE617+AN617+AP617+AQ617</f>
        <v>-61.810797949457438</v>
      </c>
      <c r="AS617" s="33">
        <f t="shared" ref="AS617:AS680" si="397">AF617+AO617</f>
        <v>-182.01887199061127</v>
      </c>
      <c r="AT617" s="31">
        <f t="shared" ref="AT617:AT680" si="398">20*LOG(SQRT((W617/fz_ff)^2+1))</f>
        <v>7.8396923071216859E-2</v>
      </c>
      <c r="AU617" s="31">
        <f t="shared" ref="AU617:AU680" si="399">180/PI()*ATAN(W617/fz_ff)</f>
        <v>7.6864619616890648</v>
      </c>
      <c r="AV617" s="32">
        <f t="shared" ref="AV617:AV680" si="400">20*LOG(1/SQRT((W617/fp_ff)^2+1))</f>
        <v>-8.7897769839139514E-5</v>
      </c>
      <c r="AW617" s="31">
        <f t="shared" ref="AW617:AW680" si="401">-180/PI()*ATAN(W617/fp_ff)</f>
        <v>-0.25776186916488764</v>
      </c>
      <c r="AX617" s="34">
        <f t="shared" ref="AX617:AX680" si="402">AT617+AV617</f>
        <v>7.8309025301377719E-2</v>
      </c>
      <c r="AY617" s="35">
        <f t="shared" ref="AY617:AY680" si="403">AU617+AW617</f>
        <v>7.4287000925241768</v>
      </c>
      <c r="AZ617" s="10">
        <f t="shared" ref="AZ617:AZ680" si="404">AR617+AX617</f>
        <v>-61.732488924156058</v>
      </c>
      <c r="BA617" s="10">
        <f t="shared" ref="BA617:BA680" si="405">AS617+AY617</f>
        <v>-174.59017189808711</v>
      </c>
      <c r="BB617" s="10">
        <f t="shared" ref="BB617:BB680" si="406">BA617+180</f>
        <v>5.4098281019128933</v>
      </c>
      <c r="BC617" s="37"/>
      <c r="BD617" s="46">
        <f t="shared" ref="BD617:BD680" si="407">ROUND(AZ617,0)</f>
        <v>-62</v>
      </c>
      <c r="BE617" s="46">
        <f t="shared" ref="BE617:BE680" si="408">ROUND(BA617,0)</f>
        <v>-175</v>
      </c>
      <c r="BF617" s="46">
        <f t="shared" ref="BF617:BF680" si="409">ROUND(BB617,0)</f>
        <v>5</v>
      </c>
    </row>
    <row r="618" spans="22:58" x14ac:dyDescent="0.3">
      <c r="V618" s="29">
        <v>7.1400000000000903</v>
      </c>
      <c r="W618" s="36">
        <f t="shared" si="379"/>
        <v>138038426.46031731</v>
      </c>
      <c r="X618" s="30">
        <f t="shared" si="378"/>
        <v>3.5218251811136261</v>
      </c>
      <c r="Y618" s="31">
        <f t="shared" si="380"/>
        <v>-109.13387616477488</v>
      </c>
      <c r="Z618" s="31">
        <f t="shared" si="381"/>
        <v>-89.999799816248327</v>
      </c>
      <c r="AA618" s="31">
        <f t="shared" si="382"/>
        <v>72.547800949649798</v>
      </c>
      <c r="AB618" s="31">
        <f t="shared" si="383"/>
        <v>-89.986487597012399</v>
      </c>
      <c r="AC618" s="31">
        <f t="shared" si="384"/>
        <v>29.139174406292121</v>
      </c>
      <c r="AD618" s="31">
        <f t="shared" si="385"/>
        <v>87.998976441295113</v>
      </c>
      <c r="AE618" s="31">
        <f t="shared" si="386"/>
        <v>-3.9250756277193304</v>
      </c>
      <c r="AF618" s="31">
        <f t="shared" si="387"/>
        <v>-91.987310971965613</v>
      </c>
      <c r="AG618" s="31">
        <f t="shared" si="375"/>
        <v>92.110410468749379</v>
      </c>
      <c r="AH618" s="31">
        <f t="shared" si="388"/>
        <v>-197.60809334181312</v>
      </c>
      <c r="AI618" s="31">
        <f t="shared" si="389"/>
        <v>-89.999999992453979</v>
      </c>
      <c r="AJ618" s="31">
        <f t="shared" si="390"/>
        <v>125.54865004781932</v>
      </c>
      <c r="AK618" s="31">
        <f t="shared" si="391"/>
        <v>89.999969752455115</v>
      </c>
      <c r="AL618" s="32">
        <f t="shared" si="392"/>
        <v>-72.00363522875449</v>
      </c>
      <c r="AM618" s="31">
        <f t="shared" si="393"/>
        <v>-89.985613972851738</v>
      </c>
      <c r="AN618" s="31">
        <f t="shared" si="394"/>
        <v>-51.952668053998906</v>
      </c>
      <c r="AO618" s="31">
        <f t="shared" si="395"/>
        <v>-89.985644212850602</v>
      </c>
      <c r="AP618" s="30">
        <f t="shared" si="376"/>
        <v>23.609121289162623</v>
      </c>
      <c r="AQ618" s="30">
        <f t="shared" si="377"/>
        <v>-29.542425094393248</v>
      </c>
      <c r="AR618" s="31">
        <f t="shared" si="396"/>
        <v>-61.811047486948866</v>
      </c>
      <c r="AS618" s="33">
        <f t="shared" si="397"/>
        <v>-181.97295518481621</v>
      </c>
      <c r="AT618" s="31">
        <f t="shared" si="398"/>
        <v>8.205696544451789E-2</v>
      </c>
      <c r="AU618" s="31">
        <f t="shared" si="399"/>
        <v>7.8632879665599607</v>
      </c>
      <c r="AV618" s="32">
        <f t="shared" si="400"/>
        <v>-9.2040220213485623E-5</v>
      </c>
      <c r="AW618" s="31">
        <f t="shared" si="401"/>
        <v>-0.26376583053039465</v>
      </c>
      <c r="AX618" s="34">
        <f t="shared" si="402"/>
        <v>8.1964925224304402E-2</v>
      </c>
      <c r="AY618" s="35">
        <f t="shared" si="403"/>
        <v>7.5995221360295657</v>
      </c>
      <c r="AZ618" s="10">
        <f t="shared" si="404"/>
        <v>-61.72908256172456</v>
      </c>
      <c r="BA618" s="10">
        <f t="shared" si="405"/>
        <v>-174.37343304878664</v>
      </c>
      <c r="BB618" s="10">
        <f t="shared" si="406"/>
        <v>5.6265669512133627</v>
      </c>
      <c r="BC618" s="48"/>
      <c r="BD618" s="46">
        <f t="shared" si="407"/>
        <v>-62</v>
      </c>
      <c r="BE618" s="46">
        <f t="shared" si="408"/>
        <v>-174</v>
      </c>
      <c r="BF618" s="46">
        <f t="shared" si="409"/>
        <v>6</v>
      </c>
    </row>
    <row r="619" spans="22:58" x14ac:dyDescent="0.3">
      <c r="V619" s="29">
        <v>7.1500000000000901</v>
      </c>
      <c r="W619" s="38">
        <f t="shared" si="379"/>
        <v>141253754.46230492</v>
      </c>
      <c r="X619" s="30">
        <f t="shared" si="378"/>
        <v>3.5218251811136261</v>
      </c>
      <c r="Y619" s="31">
        <f t="shared" si="380"/>
        <v>-109.33387616477249</v>
      </c>
      <c r="Z619" s="31">
        <f t="shared" si="381"/>
        <v>-89.999804372986844</v>
      </c>
      <c r="AA619" s="31">
        <f t="shared" si="382"/>
        <v>72.747800938778326</v>
      </c>
      <c r="AB619" s="31">
        <f t="shared" si="383"/>
        <v>-89.986795176844936</v>
      </c>
      <c r="AC619" s="31">
        <f t="shared" si="384"/>
        <v>29.338936084998934</v>
      </c>
      <c r="AD619" s="31">
        <f t="shared" si="385"/>
        <v>88.04448952318856</v>
      </c>
      <c r="AE619" s="31">
        <f t="shared" si="386"/>
        <v>-3.7253139598816034</v>
      </c>
      <c r="AF619" s="31">
        <f t="shared" si="387"/>
        <v>-91.942110026643235</v>
      </c>
      <c r="AG619" s="31">
        <f t="shared" si="375"/>
        <v>92.110410468749379</v>
      </c>
      <c r="AH619" s="31">
        <f t="shared" si="388"/>
        <v>-197.80809334181311</v>
      </c>
      <c r="AI619" s="31">
        <f t="shared" si="389"/>
        <v>-89.99999999262576</v>
      </c>
      <c r="AJ619" s="31">
        <f t="shared" si="390"/>
        <v>125.74865004781927</v>
      </c>
      <c r="AK619" s="31">
        <f t="shared" si="391"/>
        <v>89.999970440973286</v>
      </c>
      <c r="AL619" s="32">
        <f t="shared" si="392"/>
        <v>-72.20363521643182</v>
      </c>
      <c r="AM619" s="31">
        <f t="shared" si="393"/>
        <v>-89.985941438795749</v>
      </c>
      <c r="AN619" s="31">
        <f t="shared" si="394"/>
        <v>-52.152668041676279</v>
      </c>
      <c r="AO619" s="31">
        <f t="shared" si="395"/>
        <v>-89.985970990448223</v>
      </c>
      <c r="AP619" s="30">
        <f t="shared" si="376"/>
        <v>23.609121289162623</v>
      </c>
      <c r="AQ619" s="30">
        <f t="shared" si="377"/>
        <v>-29.542425094393248</v>
      </c>
      <c r="AR619" s="31">
        <f t="shared" si="396"/>
        <v>-61.811285806788504</v>
      </c>
      <c r="AS619" s="33">
        <f t="shared" si="397"/>
        <v>-181.92808101709147</v>
      </c>
      <c r="AT619" s="31">
        <f t="shared" si="398"/>
        <v>8.588619717024544E-2</v>
      </c>
      <c r="AU619" s="31">
        <f t="shared" si="399"/>
        <v>8.0440768415799884</v>
      </c>
      <c r="AV619" s="32">
        <f t="shared" si="400"/>
        <v>-9.6377894025437749E-5</v>
      </c>
      <c r="AW619" s="31">
        <f t="shared" si="401"/>
        <v>-0.26990963612390823</v>
      </c>
      <c r="AX619" s="34">
        <f t="shared" si="402"/>
        <v>8.5789819276220008E-2</v>
      </c>
      <c r="AY619" s="35">
        <f t="shared" si="403"/>
        <v>7.77416720545608</v>
      </c>
      <c r="AZ619" s="10">
        <f t="shared" si="404"/>
        <v>-61.725495987512282</v>
      </c>
      <c r="BA619" s="10">
        <f t="shared" si="405"/>
        <v>-174.15391381163539</v>
      </c>
      <c r="BB619" s="10">
        <f t="shared" si="406"/>
        <v>5.8460861883646089</v>
      </c>
      <c r="BC619" s="37"/>
      <c r="BD619" s="46">
        <f t="shared" si="407"/>
        <v>-62</v>
      </c>
      <c r="BE619" s="46">
        <f t="shared" si="408"/>
        <v>-174</v>
      </c>
      <c r="BF619" s="46">
        <f t="shared" si="409"/>
        <v>6</v>
      </c>
    </row>
    <row r="620" spans="22:58" x14ac:dyDescent="0.3">
      <c r="V620" s="29">
        <v>7.1600000000000898</v>
      </c>
      <c r="W620" s="38">
        <f t="shared" si="379"/>
        <v>144543977.07462293</v>
      </c>
      <c r="X620" s="30">
        <f t="shared" si="378"/>
        <v>3.5218251811136261</v>
      </c>
      <c r="Y620" s="31">
        <f t="shared" si="380"/>
        <v>-109.53387616477022</v>
      </c>
      <c r="Z620" s="31">
        <f t="shared" si="381"/>
        <v>-89.999808826001313</v>
      </c>
      <c r="AA620" s="31">
        <f t="shared" si="382"/>
        <v>72.947800928396148</v>
      </c>
      <c r="AB620" s="31">
        <f t="shared" si="383"/>
        <v>-89.987095755306456</v>
      </c>
      <c r="AC620" s="31">
        <f t="shared" si="384"/>
        <v>29.538708477721869</v>
      </c>
      <c r="AD620" s="31">
        <f t="shared" si="385"/>
        <v>88.088968986548991</v>
      </c>
      <c r="AE620" s="31">
        <f t="shared" si="386"/>
        <v>-3.5255415775385757</v>
      </c>
      <c r="AF620" s="31">
        <f t="shared" si="387"/>
        <v>-91.897935594758792</v>
      </c>
      <c r="AG620" s="31">
        <f t="shared" si="375"/>
        <v>92.110410468749379</v>
      </c>
      <c r="AH620" s="31">
        <f t="shared" si="388"/>
        <v>-198.00809334181312</v>
      </c>
      <c r="AI620" s="31">
        <f t="shared" si="389"/>
        <v>-89.999999992793619</v>
      </c>
      <c r="AJ620" s="31">
        <f t="shared" si="390"/>
        <v>125.94865004781921</v>
      </c>
      <c r="AK620" s="31">
        <f t="shared" si="391"/>
        <v>89.999971113818887</v>
      </c>
      <c r="AL620" s="32">
        <f t="shared" si="392"/>
        <v>-72.403635204663757</v>
      </c>
      <c r="AM620" s="31">
        <f t="shared" si="393"/>
        <v>-89.986261450705697</v>
      </c>
      <c r="AN620" s="31">
        <f t="shared" si="394"/>
        <v>-52.352668029908287</v>
      </c>
      <c r="AO620" s="31">
        <f t="shared" si="395"/>
        <v>-89.986290329680429</v>
      </c>
      <c r="AP620" s="30">
        <f t="shared" si="376"/>
        <v>23.609121289162623</v>
      </c>
      <c r="AQ620" s="30">
        <f t="shared" si="377"/>
        <v>-29.542425094393248</v>
      </c>
      <c r="AR620" s="31">
        <f t="shared" si="396"/>
        <v>-61.811513412677485</v>
      </c>
      <c r="AS620" s="33">
        <f t="shared" si="397"/>
        <v>-181.88422592443922</v>
      </c>
      <c r="AT620" s="31">
        <f t="shared" si="398"/>
        <v>8.9892279602324723E-2</v>
      </c>
      <c r="AU620" s="31">
        <f t="shared" si="399"/>
        <v>8.2289100359367016</v>
      </c>
      <c r="AV620" s="32">
        <f t="shared" si="400"/>
        <v>-1.0091999146061101E-4</v>
      </c>
      <c r="AW620" s="31">
        <f t="shared" si="401"/>
        <v>-0.27619654290701079</v>
      </c>
      <c r="AX620" s="34">
        <f t="shared" si="402"/>
        <v>8.979135961086411E-2</v>
      </c>
      <c r="AY620" s="35">
        <f t="shared" si="403"/>
        <v>7.952713493029691</v>
      </c>
      <c r="AZ620" s="10">
        <f t="shared" si="404"/>
        <v>-61.721722053066621</v>
      </c>
      <c r="BA620" s="10">
        <f t="shared" si="405"/>
        <v>-173.93151243140954</v>
      </c>
      <c r="BB620" s="10">
        <f t="shared" si="406"/>
        <v>6.0684875685904558</v>
      </c>
      <c r="BC620" s="37"/>
      <c r="BD620" s="46">
        <f t="shared" si="407"/>
        <v>-62</v>
      </c>
      <c r="BE620" s="46">
        <f t="shared" si="408"/>
        <v>-174</v>
      </c>
      <c r="BF620" s="46">
        <f t="shared" si="409"/>
        <v>6</v>
      </c>
    </row>
    <row r="621" spans="22:58" x14ac:dyDescent="0.3">
      <c r="V621" s="29">
        <v>7.1700000000000896</v>
      </c>
      <c r="W621" s="36">
        <f t="shared" si="379"/>
        <v>147910838.81685162</v>
      </c>
      <c r="X621" s="30">
        <f t="shared" si="378"/>
        <v>3.5218251811136261</v>
      </c>
      <c r="Y621" s="31">
        <f t="shared" si="380"/>
        <v>-109.73387616476805</v>
      </c>
      <c r="Z621" s="31">
        <f t="shared" si="381"/>
        <v>-89.999813177652811</v>
      </c>
      <c r="AA621" s="31">
        <f t="shared" si="382"/>
        <v>73.147800918481252</v>
      </c>
      <c r="AB621" s="31">
        <f t="shared" si="383"/>
        <v>-89.987389491767544</v>
      </c>
      <c r="AC621" s="31">
        <f t="shared" si="384"/>
        <v>29.738491103323852</v>
      </c>
      <c r="AD621" s="31">
        <f t="shared" si="385"/>
        <v>88.132438200405403</v>
      </c>
      <c r="AE621" s="31">
        <f t="shared" si="386"/>
        <v>-3.3257589618493171</v>
      </c>
      <c r="AF621" s="31">
        <f t="shared" si="387"/>
        <v>-91.854764469014953</v>
      </c>
      <c r="AG621" s="31">
        <f t="shared" si="375"/>
        <v>92.110410468749379</v>
      </c>
      <c r="AH621" s="31">
        <f t="shared" si="388"/>
        <v>-198.20809334181314</v>
      </c>
      <c r="AI621" s="31">
        <f t="shared" si="389"/>
        <v>-89.999999992957655</v>
      </c>
      <c r="AJ621" s="31">
        <f t="shared" si="390"/>
        <v>126.14865004781916</v>
      </c>
      <c r="AK621" s="31">
        <f t="shared" si="391"/>
        <v>89.99997177134864</v>
      </c>
      <c r="AL621" s="32">
        <f t="shared" si="392"/>
        <v>-72.603635193425347</v>
      </c>
      <c r="AM621" s="31">
        <f t="shared" si="393"/>
        <v>-89.986574178256092</v>
      </c>
      <c r="AN621" s="31">
        <f t="shared" si="394"/>
        <v>-52.552668018669948</v>
      </c>
      <c r="AO621" s="31">
        <f t="shared" si="395"/>
        <v>-89.986602399865106</v>
      </c>
      <c r="AP621" s="30">
        <f t="shared" si="376"/>
        <v>23.609121289162623</v>
      </c>
      <c r="AQ621" s="30">
        <f t="shared" si="377"/>
        <v>-29.542425094393248</v>
      </c>
      <c r="AR621" s="31">
        <f t="shared" si="396"/>
        <v>-61.811730785749887</v>
      </c>
      <c r="AS621" s="33">
        <f t="shared" si="397"/>
        <v>-181.84136686888007</v>
      </c>
      <c r="AT621" s="31">
        <f t="shared" si="398"/>
        <v>9.4083205959740027E-2</v>
      </c>
      <c r="AU621" s="31">
        <f t="shared" si="399"/>
        <v>8.4178701545103305</v>
      </c>
      <c r="AV621" s="32">
        <f t="shared" si="400"/>
        <v>-1.0567614626041882E-4</v>
      </c>
      <c r="AW621" s="31">
        <f t="shared" si="401"/>
        <v>-0.28262988367498992</v>
      </c>
      <c r="AX621" s="34">
        <f t="shared" si="402"/>
        <v>9.3977529813479607E-2</v>
      </c>
      <c r="AY621" s="35">
        <f t="shared" si="403"/>
        <v>8.1352402708353413</v>
      </c>
      <c r="AZ621" s="10">
        <f t="shared" si="404"/>
        <v>-61.717753255936408</v>
      </c>
      <c r="BA621" s="10">
        <f t="shared" si="405"/>
        <v>-173.70612659804473</v>
      </c>
      <c r="BB621" s="10">
        <f t="shared" si="406"/>
        <v>6.2938734019552669</v>
      </c>
      <c r="BC621" s="48"/>
      <c r="BD621" s="46">
        <f t="shared" si="407"/>
        <v>-62</v>
      </c>
      <c r="BE621" s="46">
        <f t="shared" si="408"/>
        <v>-174</v>
      </c>
      <c r="BF621" s="46">
        <f t="shared" si="409"/>
        <v>6</v>
      </c>
    </row>
    <row r="622" spans="22:58" x14ac:dyDescent="0.3">
      <c r="V622" s="29">
        <v>7.1800000000000903</v>
      </c>
      <c r="W622" s="38">
        <f t="shared" si="379"/>
        <v>151356124.84365237</v>
      </c>
      <c r="X622" s="30">
        <f t="shared" si="378"/>
        <v>3.5218251811136261</v>
      </c>
      <c r="Y622" s="31">
        <f t="shared" si="380"/>
        <v>-109.93387616476596</v>
      </c>
      <c r="Z622" s="31">
        <f t="shared" si="381"/>
        <v>-89.999817430248612</v>
      </c>
      <c r="AA622" s="31">
        <f t="shared" si="382"/>
        <v>73.347800909012605</v>
      </c>
      <c r="AB622" s="31">
        <f t="shared" si="383"/>
        <v>-89.987676541971126</v>
      </c>
      <c r="AC622" s="31">
        <f t="shared" si="384"/>
        <v>29.938283502228277</v>
      </c>
      <c r="AD622" s="31">
        <f t="shared" si="385"/>
        <v>88.174920012430064</v>
      </c>
      <c r="AE622" s="31">
        <f t="shared" si="386"/>
        <v>-3.1259665724114534</v>
      </c>
      <c r="AF622" s="31">
        <f t="shared" si="387"/>
        <v>-91.812573959789674</v>
      </c>
      <c r="AG622" s="31">
        <f t="shared" si="375"/>
        <v>92.110410468749379</v>
      </c>
      <c r="AH622" s="31">
        <f t="shared" si="388"/>
        <v>-198.40809334181313</v>
      </c>
      <c r="AI622" s="31">
        <f t="shared" si="389"/>
        <v>-89.999999993117953</v>
      </c>
      <c r="AJ622" s="31">
        <f t="shared" si="390"/>
        <v>126.34865004781912</v>
      </c>
      <c r="AK622" s="31">
        <f t="shared" si="391"/>
        <v>89.999972413911195</v>
      </c>
      <c r="AL622" s="32">
        <f t="shared" si="392"/>
        <v>-72.803635182692744</v>
      </c>
      <c r="AM622" s="31">
        <f t="shared" si="393"/>
        <v>-89.986879787259127</v>
      </c>
      <c r="AN622" s="31">
        <f t="shared" si="394"/>
        <v>-52.752668007937373</v>
      </c>
      <c r="AO622" s="31">
        <f t="shared" si="395"/>
        <v>-89.986907366465886</v>
      </c>
      <c r="AP622" s="30">
        <f t="shared" si="376"/>
        <v>23.609121289162623</v>
      </c>
      <c r="AQ622" s="30">
        <f t="shared" si="377"/>
        <v>-29.542425094393248</v>
      </c>
      <c r="AR622" s="31">
        <f t="shared" si="396"/>
        <v>-61.811938385579452</v>
      </c>
      <c r="AS622" s="33">
        <f t="shared" si="397"/>
        <v>-181.79948132625555</v>
      </c>
      <c r="AT622" s="31">
        <f t="shared" si="398"/>
        <v>9.8467314282659341E-2</v>
      </c>
      <c r="AU622" s="31">
        <f t="shared" si="399"/>
        <v>8.6110409358855833</v>
      </c>
      <c r="AV622" s="32">
        <f t="shared" si="400"/>
        <v>-1.1065644614928106E-4</v>
      </c>
      <c r="AW622" s="31">
        <f t="shared" si="401"/>
        <v>-0.28921306882103837</v>
      </c>
      <c r="AX622" s="34">
        <f t="shared" si="402"/>
        <v>9.8356657836510056E-2</v>
      </c>
      <c r="AY622" s="35">
        <f t="shared" si="403"/>
        <v>8.3218278670645454</v>
      </c>
      <c r="AZ622" s="10">
        <f t="shared" si="404"/>
        <v>-61.713581727742941</v>
      </c>
      <c r="BA622" s="10">
        <f t="shared" si="405"/>
        <v>-173.477653459191</v>
      </c>
      <c r="BB622" s="10">
        <f t="shared" si="406"/>
        <v>6.5223465408089965</v>
      </c>
      <c r="BC622" s="37"/>
      <c r="BD622" s="46">
        <f t="shared" si="407"/>
        <v>-62</v>
      </c>
      <c r="BE622" s="46">
        <f t="shared" si="408"/>
        <v>-173</v>
      </c>
      <c r="BF622" s="46">
        <f t="shared" si="409"/>
        <v>7</v>
      </c>
    </row>
    <row r="623" spans="22:58" x14ac:dyDescent="0.3">
      <c r="V623" s="29">
        <v>7.1900000000000901</v>
      </c>
      <c r="W623" s="38">
        <f t="shared" si="379"/>
        <v>154881661.89128041</v>
      </c>
      <c r="X623" s="30">
        <f t="shared" si="378"/>
        <v>3.5218251811136261</v>
      </c>
      <c r="Y623" s="31">
        <f t="shared" si="380"/>
        <v>-110.13387616476396</v>
      </c>
      <c r="Z623" s="31">
        <f t="shared" si="381"/>
        <v>-89.999821586043524</v>
      </c>
      <c r="AA623" s="31">
        <f t="shared" si="382"/>
        <v>73.547800899970099</v>
      </c>
      <c r="AB623" s="31">
        <f t="shared" si="383"/>
        <v>-89.98795705811493</v>
      </c>
      <c r="AC623" s="31">
        <f t="shared" si="384"/>
        <v>30.138085235456909</v>
      </c>
      <c r="AD623" s="31">
        <f t="shared" si="385"/>
        <v>88.216436760102113</v>
      </c>
      <c r="AE623" s="31">
        <f t="shared" si="386"/>
        <v>-2.9261648482233262</v>
      </c>
      <c r="AF623" s="31">
        <f t="shared" si="387"/>
        <v>-91.771341884056341</v>
      </c>
      <c r="AG623" s="31">
        <f t="shared" si="375"/>
        <v>92.110410468749379</v>
      </c>
      <c r="AH623" s="31">
        <f t="shared" si="388"/>
        <v>-198.60809334181312</v>
      </c>
      <c r="AI623" s="31">
        <f t="shared" si="389"/>
        <v>-89.999999993274599</v>
      </c>
      <c r="AJ623" s="31">
        <f t="shared" si="390"/>
        <v>126.54865004781905</v>
      </c>
      <c r="AK623" s="31">
        <f t="shared" si="391"/>
        <v>89.999973041847241</v>
      </c>
      <c r="AL623" s="32">
        <f t="shared" si="392"/>
        <v>-73.003635172443197</v>
      </c>
      <c r="AM623" s="31">
        <f t="shared" si="393"/>
        <v>-89.987178439752668</v>
      </c>
      <c r="AN623" s="31">
        <f t="shared" si="394"/>
        <v>-52.952667997687882</v>
      </c>
      <c r="AO623" s="31">
        <f t="shared" si="395"/>
        <v>-89.987205391180026</v>
      </c>
      <c r="AP623" s="30">
        <f t="shared" si="376"/>
        <v>23.609121289162623</v>
      </c>
      <c r="AQ623" s="30">
        <f t="shared" si="377"/>
        <v>-29.542425094393248</v>
      </c>
      <c r="AR623" s="31">
        <f t="shared" si="396"/>
        <v>-61.812136651141827</v>
      </c>
      <c r="AS623" s="33">
        <f t="shared" si="397"/>
        <v>-181.75854727523637</v>
      </c>
      <c r="AT623" s="31">
        <f t="shared" si="398"/>
        <v>0.10305330075916458</v>
      </c>
      <c r="AU623" s="31">
        <f t="shared" si="399"/>
        <v>8.8085072268308355</v>
      </c>
      <c r="AV623" s="32">
        <f t="shared" si="400"/>
        <v>-1.1587145422073248E-4</v>
      </c>
      <c r="AW623" s="31">
        <f t="shared" si="401"/>
        <v>-0.29594958814139077</v>
      </c>
      <c r="AX623" s="34">
        <f t="shared" si="402"/>
        <v>0.10293742930494384</v>
      </c>
      <c r="AY623" s="35">
        <f t="shared" si="403"/>
        <v>8.5125576386894455</v>
      </c>
      <c r="AZ623" s="10">
        <f t="shared" si="404"/>
        <v>-61.709199221836883</v>
      </c>
      <c r="BA623" s="10">
        <f t="shared" si="405"/>
        <v>-173.24598963654691</v>
      </c>
      <c r="BB623" s="10">
        <f t="shared" si="406"/>
        <v>6.7540103634530908</v>
      </c>
      <c r="BC623" s="37"/>
      <c r="BD623" s="46">
        <f t="shared" si="407"/>
        <v>-62</v>
      </c>
      <c r="BE623" s="46">
        <f t="shared" si="408"/>
        <v>-173</v>
      </c>
      <c r="BF623" s="46">
        <f t="shared" si="409"/>
        <v>7</v>
      </c>
    </row>
    <row r="624" spans="22:58" x14ac:dyDescent="0.3">
      <c r="V624" s="29">
        <v>7.2000000000000899</v>
      </c>
      <c r="W624" s="36">
        <f t="shared" si="379"/>
        <v>158489319.24614435</v>
      </c>
      <c r="X624" s="30">
        <f t="shared" si="378"/>
        <v>3.5218251811136261</v>
      </c>
      <c r="Y624" s="31">
        <f t="shared" si="380"/>
        <v>-110.33387616476207</v>
      </c>
      <c r="Z624" s="31">
        <f t="shared" si="381"/>
        <v>-89.999825647240996</v>
      </c>
      <c r="AA624" s="31">
        <f t="shared" si="382"/>
        <v>73.747800891334592</v>
      </c>
      <c r="AB624" s="31">
        <f t="shared" si="383"/>
        <v>-89.988231188932303</v>
      </c>
      <c r="AC624" s="31">
        <f t="shared" si="384"/>
        <v>30.337895883710321</v>
      </c>
      <c r="AD624" s="31">
        <f t="shared" si="385"/>
        <v>88.25701028166371</v>
      </c>
      <c r="AE624" s="31">
        <f t="shared" si="386"/>
        <v>-2.7263542086035351</v>
      </c>
      <c r="AF624" s="31">
        <f t="shared" si="387"/>
        <v>-91.731046554509604</v>
      </c>
      <c r="AG624" s="31">
        <f t="shared" si="375"/>
        <v>92.110410468749379</v>
      </c>
      <c r="AH624" s="31">
        <f t="shared" si="388"/>
        <v>-198.80809334181311</v>
      </c>
      <c r="AI624" s="31">
        <f t="shared" si="389"/>
        <v>-89.999999993427693</v>
      </c>
      <c r="AJ624" s="31">
        <f t="shared" si="390"/>
        <v>126.74865004781901</v>
      </c>
      <c r="AK624" s="31">
        <f t="shared" si="391"/>
        <v>89.999973655489711</v>
      </c>
      <c r="AL624" s="32">
        <f t="shared" si="392"/>
        <v>-73.203635162654948</v>
      </c>
      <c r="AM624" s="31">
        <f t="shared" si="393"/>
        <v>-89.987470294086165</v>
      </c>
      <c r="AN624" s="31">
        <f t="shared" si="394"/>
        <v>-53.152667987899662</v>
      </c>
      <c r="AO624" s="31">
        <f t="shared" si="395"/>
        <v>-89.987496632024147</v>
      </c>
      <c r="AP624" s="30">
        <f t="shared" si="376"/>
        <v>23.609121289162623</v>
      </c>
      <c r="AQ624" s="30">
        <f t="shared" si="377"/>
        <v>-29.542425094393248</v>
      </c>
      <c r="AR624" s="31">
        <f t="shared" si="396"/>
        <v>-61.812326001733823</v>
      </c>
      <c r="AS624" s="33">
        <f t="shared" si="397"/>
        <v>-181.71854318653374</v>
      </c>
      <c r="AT624" s="31">
        <f t="shared" si="398"/>
        <v>0.10785023341957883</v>
      </c>
      <c r="AU624" s="31">
        <f t="shared" si="399"/>
        <v>9.0103549530003502</v>
      </c>
      <c r="AV624" s="32">
        <f t="shared" si="400"/>
        <v>-1.2133223133550354E-4</v>
      </c>
      <c r="AW624" s="31">
        <f t="shared" si="401"/>
        <v>-0.3028430126823396</v>
      </c>
      <c r="AX624" s="34">
        <f t="shared" si="402"/>
        <v>0.10772890118824333</v>
      </c>
      <c r="AY624" s="35">
        <f t="shared" si="403"/>
        <v>8.7075119403180103</v>
      </c>
      <c r="AZ624" s="10">
        <f t="shared" si="404"/>
        <v>-61.704597100545577</v>
      </c>
      <c r="BA624" s="10">
        <f t="shared" si="405"/>
        <v>-173.01103124621574</v>
      </c>
      <c r="BB624" s="10">
        <f t="shared" si="406"/>
        <v>6.9889687537842633</v>
      </c>
      <c r="BC624" s="48"/>
      <c r="BD624" s="46">
        <f t="shared" si="407"/>
        <v>-62</v>
      </c>
      <c r="BE624" s="46">
        <f t="shared" si="408"/>
        <v>-173</v>
      </c>
      <c r="BF624" s="46">
        <f t="shared" si="409"/>
        <v>7</v>
      </c>
    </row>
    <row r="625" spans="22:58" x14ac:dyDescent="0.3">
      <c r="V625" s="29">
        <v>7.2100000000000897</v>
      </c>
      <c r="W625" s="38">
        <f t="shared" si="379"/>
        <v>162181009.73592675</v>
      </c>
      <c r="X625" s="30">
        <f t="shared" si="378"/>
        <v>3.5218251811136261</v>
      </c>
      <c r="Y625" s="31">
        <f t="shared" si="380"/>
        <v>-110.53387616476027</v>
      </c>
      <c r="Z625" s="31">
        <f t="shared" si="381"/>
        <v>-89.999829615994315</v>
      </c>
      <c r="AA625" s="31">
        <f t="shared" si="382"/>
        <v>73.947800883087737</v>
      </c>
      <c r="AB625" s="31">
        <f t="shared" si="383"/>
        <v>-89.988499079770961</v>
      </c>
      <c r="AC625" s="31">
        <f t="shared" si="384"/>
        <v>30.537715046489144</v>
      </c>
      <c r="AD625" s="31">
        <f t="shared" si="385"/>
        <v>88.296661926870541</v>
      </c>
      <c r="AE625" s="31">
        <f t="shared" si="386"/>
        <v>-2.5265350540697646</v>
      </c>
      <c r="AF625" s="31">
        <f t="shared" si="387"/>
        <v>-91.691666768894748</v>
      </c>
      <c r="AG625" s="31">
        <f t="shared" si="375"/>
        <v>92.110410468749379</v>
      </c>
      <c r="AH625" s="31">
        <f t="shared" si="388"/>
        <v>-199.00809334181309</v>
      </c>
      <c r="AI625" s="31">
        <f t="shared" si="389"/>
        <v>-89.999999993577305</v>
      </c>
      <c r="AJ625" s="31">
        <f t="shared" si="390"/>
        <v>126.94865004781897</v>
      </c>
      <c r="AK625" s="31">
        <f t="shared" si="391"/>
        <v>89.999974255163977</v>
      </c>
      <c r="AL625" s="32">
        <f t="shared" si="392"/>
        <v>-73.403635153307235</v>
      </c>
      <c r="AM625" s="31">
        <f t="shared" si="393"/>
        <v>-89.9877555050046</v>
      </c>
      <c r="AN625" s="31">
        <f t="shared" si="394"/>
        <v>-53.352667978551978</v>
      </c>
      <c r="AO625" s="31">
        <f t="shared" si="395"/>
        <v>-89.987781243417928</v>
      </c>
      <c r="AP625" s="30">
        <f t="shared" si="376"/>
        <v>23.609121289162623</v>
      </c>
      <c r="AQ625" s="30">
        <f t="shared" si="377"/>
        <v>-29.542425094393248</v>
      </c>
      <c r="AR625" s="31">
        <f t="shared" si="396"/>
        <v>-61.812506837852368</v>
      </c>
      <c r="AS625" s="33">
        <f t="shared" si="397"/>
        <v>-181.67944801231266</v>
      </c>
      <c r="AT625" s="31">
        <f t="shared" si="398"/>
        <v>0.1128675661935841</v>
      </c>
      <c r="AU625" s="31">
        <f t="shared" si="399"/>
        <v>9.2166710856037017</v>
      </c>
      <c r="AV625" s="32">
        <f t="shared" si="400"/>
        <v>-1.2705035959043636E-4</v>
      </c>
      <c r="AW625" s="31">
        <f t="shared" si="401"/>
        <v>-0.30989699663009318</v>
      </c>
      <c r="AX625" s="34">
        <f t="shared" si="402"/>
        <v>0.11274051583399367</v>
      </c>
      <c r="AY625" s="35">
        <f t="shared" si="403"/>
        <v>8.9067740889736093</v>
      </c>
      <c r="AZ625" s="10">
        <f t="shared" si="404"/>
        <v>-61.699766322018377</v>
      </c>
      <c r="BA625" s="10">
        <f t="shared" si="405"/>
        <v>-172.77267392333906</v>
      </c>
      <c r="BB625" s="10">
        <f t="shared" si="406"/>
        <v>7.227326076660944</v>
      </c>
      <c r="BC625" s="37"/>
      <c r="BD625" s="46">
        <f t="shared" si="407"/>
        <v>-62</v>
      </c>
      <c r="BE625" s="46">
        <f t="shared" si="408"/>
        <v>-173</v>
      </c>
      <c r="BF625" s="46">
        <f t="shared" si="409"/>
        <v>7</v>
      </c>
    </row>
    <row r="626" spans="22:58" x14ac:dyDescent="0.3">
      <c r="V626" s="29">
        <v>7.2200000000000903</v>
      </c>
      <c r="W626" s="38">
        <f t="shared" si="379"/>
        <v>165958690.7437906</v>
      </c>
      <c r="X626" s="30">
        <f t="shared" si="378"/>
        <v>3.5218251811136261</v>
      </c>
      <c r="Y626" s="31">
        <f t="shared" si="380"/>
        <v>-110.73387616475854</v>
      </c>
      <c r="Z626" s="31">
        <f t="shared" si="381"/>
        <v>-89.999833494407795</v>
      </c>
      <c r="AA626" s="31">
        <f t="shared" si="382"/>
        <v>74.147800875212056</v>
      </c>
      <c r="AB626" s="31">
        <f t="shared" si="383"/>
        <v>-89.988760872670156</v>
      </c>
      <c r="AC626" s="31">
        <f t="shared" si="384"/>
        <v>30.737542341254141</v>
      </c>
      <c r="AD626" s="31">
        <f t="shared" si="385"/>
        <v>88.335412567538128</v>
      </c>
      <c r="AE626" s="31">
        <f t="shared" si="386"/>
        <v>-2.3267077671787177</v>
      </c>
      <c r="AF626" s="31">
        <f t="shared" si="387"/>
        <v>-91.653181799539823</v>
      </c>
      <c r="AG626" s="31">
        <f t="shared" si="375"/>
        <v>92.110410468749379</v>
      </c>
      <c r="AH626" s="31">
        <f t="shared" si="388"/>
        <v>-199.20809334181311</v>
      </c>
      <c r="AI626" s="31">
        <f t="shared" si="389"/>
        <v>-89.999999993723492</v>
      </c>
      <c r="AJ626" s="31">
        <f t="shared" si="390"/>
        <v>127.14865004781893</v>
      </c>
      <c r="AK626" s="31">
        <f t="shared" si="391"/>
        <v>89.999974841187992</v>
      </c>
      <c r="AL626" s="32">
        <f t="shared" si="392"/>
        <v>-73.603635144380263</v>
      </c>
      <c r="AM626" s="31">
        <f t="shared" si="393"/>
        <v>-89.98803422373048</v>
      </c>
      <c r="AN626" s="31">
        <f t="shared" si="394"/>
        <v>-53.552667969625062</v>
      </c>
      <c r="AO626" s="31">
        <f t="shared" si="395"/>
        <v>-89.98805937626598</v>
      </c>
      <c r="AP626" s="30">
        <f t="shared" si="376"/>
        <v>23.609121289162623</v>
      </c>
      <c r="AQ626" s="30">
        <f t="shared" si="377"/>
        <v>-29.542425094393248</v>
      </c>
      <c r="AR626" s="31">
        <f t="shared" si="396"/>
        <v>-61.812679542034402</v>
      </c>
      <c r="AS626" s="33">
        <f t="shared" si="397"/>
        <v>-181.64124117580582</v>
      </c>
      <c r="AT626" s="31">
        <f t="shared" si="398"/>
        <v>0.11811515332344491</v>
      </c>
      <c r="AU626" s="31">
        <f t="shared" si="399"/>
        <v>9.4275436037751739</v>
      </c>
      <c r="AV626" s="32">
        <f t="shared" si="400"/>
        <v>-1.3303796685731179E-4</v>
      </c>
      <c r="AW626" s="31">
        <f t="shared" si="401"/>
        <v>-0.31711527924446142</v>
      </c>
      <c r="AX626" s="34">
        <f t="shared" si="402"/>
        <v>0.11798211535658761</v>
      </c>
      <c r="AY626" s="35">
        <f t="shared" si="403"/>
        <v>9.1104283245307123</v>
      </c>
      <c r="AZ626" s="10">
        <f t="shared" si="404"/>
        <v>-61.694697426677813</v>
      </c>
      <c r="BA626" s="10">
        <f t="shared" si="405"/>
        <v>-172.5308128512751</v>
      </c>
      <c r="BB626" s="10">
        <f t="shared" si="406"/>
        <v>7.4691871487248989</v>
      </c>
      <c r="BC626" s="37"/>
      <c r="BD626" s="46">
        <f t="shared" si="407"/>
        <v>-62</v>
      </c>
      <c r="BE626" s="46">
        <f t="shared" si="408"/>
        <v>-173</v>
      </c>
      <c r="BF626" s="46">
        <f t="shared" si="409"/>
        <v>7</v>
      </c>
    </row>
    <row r="627" spans="22:58" x14ac:dyDescent="0.3">
      <c r="V627" s="29">
        <v>7.2300000000000901</v>
      </c>
      <c r="W627" s="36">
        <f t="shared" si="379"/>
        <v>169824365.24620977</v>
      </c>
      <c r="X627" s="30">
        <f t="shared" si="378"/>
        <v>3.5218251811136261</v>
      </c>
      <c r="Y627" s="31">
        <f t="shared" si="380"/>
        <v>-110.93387616475688</v>
      </c>
      <c r="Z627" s="31">
        <f t="shared" si="381"/>
        <v>-89.999837284537804</v>
      </c>
      <c r="AA627" s="31">
        <f t="shared" si="382"/>
        <v>74.347800867690822</v>
      </c>
      <c r="AB627" s="31">
        <f t="shared" si="383"/>
        <v>-89.989016706435876</v>
      </c>
      <c r="AC627" s="31">
        <f t="shared" si="384"/>
        <v>30.937377402623675</v>
      </c>
      <c r="AD627" s="31">
        <f t="shared" si="385"/>
        <v>88.373282607886267</v>
      </c>
      <c r="AE627" s="31">
        <f t="shared" si="386"/>
        <v>-2.1268727133287584</v>
      </c>
      <c r="AF627" s="31">
        <f t="shared" si="387"/>
        <v>-91.615571383087399</v>
      </c>
      <c r="AG627" s="31">
        <f t="shared" si="375"/>
        <v>92.110410468749379</v>
      </c>
      <c r="AH627" s="31">
        <f t="shared" si="388"/>
        <v>-199.4080933418131</v>
      </c>
      <c r="AI627" s="31">
        <f t="shared" si="389"/>
        <v>-89.999999993866368</v>
      </c>
      <c r="AJ627" s="31">
        <f t="shared" si="390"/>
        <v>127.34865004781889</v>
      </c>
      <c r="AK627" s="31">
        <f t="shared" si="391"/>
        <v>89.999975413872463</v>
      </c>
      <c r="AL627" s="32">
        <f t="shared" si="392"/>
        <v>-73.80363513585506</v>
      </c>
      <c r="AM627" s="31">
        <f t="shared" si="393"/>
        <v>-89.988306598044147</v>
      </c>
      <c r="AN627" s="31">
        <f t="shared" si="394"/>
        <v>-53.752667961099888</v>
      </c>
      <c r="AO627" s="31">
        <f t="shared" si="395"/>
        <v>-89.988331178038052</v>
      </c>
      <c r="AP627" s="30">
        <f t="shared" si="376"/>
        <v>23.609121289162623</v>
      </c>
      <c r="AQ627" s="30">
        <f t="shared" si="377"/>
        <v>-29.542425094393248</v>
      </c>
      <c r="AR627" s="31">
        <f t="shared" si="396"/>
        <v>-61.812844479659276</v>
      </c>
      <c r="AS627" s="33">
        <f t="shared" si="397"/>
        <v>-181.60390256112544</v>
      </c>
      <c r="AT627" s="31">
        <f t="shared" si="398"/>
        <v>0.12360326412440741</v>
      </c>
      <c r="AU627" s="31">
        <f t="shared" si="399"/>
        <v>9.6430614523643374</v>
      </c>
      <c r="AV627" s="32">
        <f t="shared" si="400"/>
        <v>-1.393077525121751E-4</v>
      </c>
      <c r="AW627" s="31">
        <f t="shared" si="401"/>
        <v>-0.3245016868373759</v>
      </c>
      <c r="AX627" s="34">
        <f t="shared" si="402"/>
        <v>0.12346395637189524</v>
      </c>
      <c r="AY627" s="35">
        <f t="shared" si="403"/>
        <v>9.3185597655269614</v>
      </c>
      <c r="AZ627" s="10">
        <f t="shared" si="404"/>
        <v>-61.689380523287383</v>
      </c>
      <c r="BA627" s="10">
        <f t="shared" si="405"/>
        <v>-172.28534279559847</v>
      </c>
      <c r="BB627" s="10">
        <f t="shared" si="406"/>
        <v>7.7146572044015329</v>
      </c>
      <c r="BC627" s="48"/>
      <c r="BD627" s="46">
        <f t="shared" si="407"/>
        <v>-62</v>
      </c>
      <c r="BE627" s="46">
        <f t="shared" si="408"/>
        <v>-172</v>
      </c>
      <c r="BF627" s="46">
        <f t="shared" si="409"/>
        <v>8</v>
      </c>
    </row>
    <row r="628" spans="22:58" x14ac:dyDescent="0.3">
      <c r="V628" s="29">
        <v>7.2400000000000899</v>
      </c>
      <c r="W628" s="38">
        <f t="shared" si="379"/>
        <v>173780082.87497368</v>
      </c>
      <c r="X628" s="30">
        <f t="shared" si="378"/>
        <v>3.5218251811136261</v>
      </c>
      <c r="Y628" s="31">
        <f t="shared" si="380"/>
        <v>-111.13387616475532</v>
      </c>
      <c r="Z628" s="31">
        <f t="shared" si="381"/>
        <v>-89.999840988393913</v>
      </c>
      <c r="AA628" s="31">
        <f t="shared" si="382"/>
        <v>74.547800860508119</v>
      </c>
      <c r="AB628" s="31">
        <f t="shared" si="383"/>
        <v>-89.989266716714539</v>
      </c>
      <c r="AC628" s="31">
        <f t="shared" si="384"/>
        <v>31.137219881606633</v>
      </c>
      <c r="AD628" s="31">
        <f t="shared" si="385"/>
        <v>88.410291994683362</v>
      </c>
      <c r="AE628" s="31">
        <f t="shared" si="386"/>
        <v>-1.9270302415269427</v>
      </c>
      <c r="AF628" s="31">
        <f t="shared" si="387"/>
        <v>-91.578815710425076</v>
      </c>
      <c r="AG628" s="31">
        <f t="shared" si="375"/>
        <v>92.110410468749379</v>
      </c>
      <c r="AH628" s="31">
        <f t="shared" si="388"/>
        <v>-199.60809334181309</v>
      </c>
      <c r="AI628" s="31">
        <f t="shared" si="389"/>
        <v>-89.999999994005989</v>
      </c>
      <c r="AJ628" s="31">
        <f t="shared" si="390"/>
        <v>127.54865004781885</v>
      </c>
      <c r="AK628" s="31">
        <f t="shared" si="391"/>
        <v>89.99997597352106</v>
      </c>
      <c r="AL628" s="32">
        <f t="shared" si="392"/>
        <v>-74.003635127713551</v>
      </c>
      <c r="AM628" s="31">
        <f t="shared" si="393"/>
        <v>-89.988572772362005</v>
      </c>
      <c r="AN628" s="31">
        <f t="shared" si="394"/>
        <v>-53.952667952958407</v>
      </c>
      <c r="AO628" s="31">
        <f t="shared" si="395"/>
        <v>-89.988596792846934</v>
      </c>
      <c r="AP628" s="30">
        <f t="shared" si="376"/>
        <v>23.609121289162623</v>
      </c>
      <c r="AQ628" s="30">
        <f t="shared" si="377"/>
        <v>-29.542425094393248</v>
      </c>
      <c r="AR628" s="31">
        <f t="shared" si="396"/>
        <v>-61.813001999715979</v>
      </c>
      <c r="AS628" s="33">
        <f t="shared" si="397"/>
        <v>-181.56741250327201</v>
      </c>
      <c r="AT628" s="31">
        <f t="shared" si="398"/>
        <v>0.12934259808111462</v>
      </c>
      <c r="AU628" s="31">
        <f t="shared" si="399"/>
        <v>9.8633144948575922</v>
      </c>
      <c r="AV628" s="32">
        <f t="shared" si="400"/>
        <v>-1.4587301436196063E-4</v>
      </c>
      <c r="AW628" s="31">
        <f t="shared" si="401"/>
        <v>-0.3320601347972742</v>
      </c>
      <c r="AX628" s="34">
        <f t="shared" si="402"/>
        <v>0.12919672506675267</v>
      </c>
      <c r="AY628" s="35">
        <f t="shared" si="403"/>
        <v>9.5312543600603181</v>
      </c>
      <c r="AZ628" s="10">
        <f t="shared" si="404"/>
        <v>-61.683805274649224</v>
      </c>
      <c r="BA628" s="10">
        <f t="shared" si="405"/>
        <v>-172.03615814321168</v>
      </c>
      <c r="BB628" s="10">
        <f t="shared" si="406"/>
        <v>7.9638418567883207</v>
      </c>
      <c r="BC628" s="37"/>
      <c r="BD628" s="46">
        <f t="shared" si="407"/>
        <v>-62</v>
      </c>
      <c r="BE628" s="46">
        <f t="shared" si="408"/>
        <v>-172</v>
      </c>
      <c r="BF628" s="46">
        <f t="shared" si="409"/>
        <v>8</v>
      </c>
    </row>
    <row r="629" spans="22:58" x14ac:dyDescent="0.3">
      <c r="V629" s="29">
        <v>7.2500000000000897</v>
      </c>
      <c r="W629" s="38">
        <f t="shared" si="379"/>
        <v>177827941.00392923</v>
      </c>
      <c r="X629" s="30">
        <f t="shared" si="378"/>
        <v>3.5218251811136261</v>
      </c>
      <c r="Y629" s="31">
        <f t="shared" si="380"/>
        <v>-111.3338761647538</v>
      </c>
      <c r="Z629" s="31">
        <f t="shared" si="381"/>
        <v>-89.999844607939963</v>
      </c>
      <c r="AA629" s="31">
        <f t="shared" si="382"/>
        <v>74.747800853648684</v>
      </c>
      <c r="AB629" s="31">
        <f t="shared" si="383"/>
        <v>-89.989511036064854</v>
      </c>
      <c r="AC629" s="31">
        <f t="shared" si="384"/>
        <v>31.337069444869584</v>
      </c>
      <c r="AD629" s="31">
        <f t="shared" si="385"/>
        <v>88.446460227193256</v>
      </c>
      <c r="AE629" s="31">
        <f t="shared" si="386"/>
        <v>-1.7271806851219083</v>
      </c>
      <c r="AF629" s="31">
        <f t="shared" si="387"/>
        <v>-91.542895416811575</v>
      </c>
      <c r="AG629" s="31">
        <f t="shared" si="375"/>
        <v>92.110410468749379</v>
      </c>
      <c r="AH629" s="31">
        <f t="shared" si="388"/>
        <v>-199.80809334181311</v>
      </c>
      <c r="AI629" s="31">
        <f t="shared" si="389"/>
        <v>-89.999999994142428</v>
      </c>
      <c r="AJ629" s="31">
        <f t="shared" si="390"/>
        <v>127.74865004781884</v>
      </c>
      <c r="AK629" s="31">
        <f t="shared" si="391"/>
        <v>89.999976520430494</v>
      </c>
      <c r="AL629" s="32">
        <f t="shared" si="392"/>
        <v>-74.203635119938468</v>
      </c>
      <c r="AM629" s="31">
        <f t="shared" si="393"/>
        <v>-89.988832887813146</v>
      </c>
      <c r="AN629" s="31">
        <f t="shared" si="394"/>
        <v>-54.152667945183353</v>
      </c>
      <c r="AO629" s="31">
        <f t="shared" si="395"/>
        <v>-89.98885636152508</v>
      </c>
      <c r="AP629" s="30">
        <f t="shared" si="376"/>
        <v>23.609121289162623</v>
      </c>
      <c r="AQ629" s="30">
        <f t="shared" si="377"/>
        <v>-29.542425094393248</v>
      </c>
      <c r="AR629" s="31">
        <f t="shared" si="396"/>
        <v>-61.813152435535883</v>
      </c>
      <c r="AS629" s="33">
        <f t="shared" si="397"/>
        <v>-181.53175177833666</v>
      </c>
      <c r="AT629" s="31">
        <f t="shared" si="398"/>
        <v>0.1353443002661362</v>
      </c>
      <c r="AU629" s="31">
        <f t="shared" si="399"/>
        <v>10.088393461129229</v>
      </c>
      <c r="AV629" s="32">
        <f t="shared" si="400"/>
        <v>-1.5274767683211483E-4</v>
      </c>
      <c r="AW629" s="31">
        <f t="shared" si="401"/>
        <v>-0.33979462966040064</v>
      </c>
      <c r="AX629" s="34">
        <f t="shared" si="402"/>
        <v>0.13519155258930407</v>
      </c>
      <c r="AY629" s="35">
        <f t="shared" si="403"/>
        <v>9.7485988314688292</v>
      </c>
      <c r="AZ629" s="10">
        <f t="shared" si="404"/>
        <v>-61.677960882946579</v>
      </c>
      <c r="BA629" s="10">
        <f t="shared" si="405"/>
        <v>-171.78315294686783</v>
      </c>
      <c r="BB629" s="10">
        <f t="shared" si="406"/>
        <v>8.2168470531321702</v>
      </c>
      <c r="BC629" s="37"/>
      <c r="BD629" s="46">
        <f t="shared" si="407"/>
        <v>-62</v>
      </c>
      <c r="BE629" s="46">
        <f t="shared" si="408"/>
        <v>-172</v>
      </c>
      <c r="BF629" s="46">
        <f t="shared" si="409"/>
        <v>8</v>
      </c>
    </row>
    <row r="630" spans="22:58" x14ac:dyDescent="0.3">
      <c r="V630" s="29">
        <v>7.2600000000000904</v>
      </c>
      <c r="W630" s="36">
        <f t="shared" si="379"/>
        <v>181970085.86103681</v>
      </c>
      <c r="X630" s="30">
        <f t="shared" si="378"/>
        <v>3.5218251811136261</v>
      </c>
      <c r="Y630" s="31">
        <f t="shared" si="380"/>
        <v>-111.5338761647524</v>
      </c>
      <c r="Z630" s="31">
        <f t="shared" si="381"/>
        <v>-89.9998481450951</v>
      </c>
      <c r="AA630" s="31">
        <f t="shared" si="382"/>
        <v>74.947800847098009</v>
      </c>
      <c r="AB630" s="31">
        <f t="shared" si="383"/>
        <v>-89.989749794028157</v>
      </c>
      <c r="AC630" s="31">
        <f t="shared" si="384"/>
        <v>31.536925774036405</v>
      </c>
      <c r="AD630" s="31">
        <f t="shared" si="385"/>
        <v>88.481806366926264</v>
      </c>
      <c r="AE630" s="31">
        <f t="shared" si="386"/>
        <v>-1.5273243625043591</v>
      </c>
      <c r="AF630" s="31">
        <f t="shared" si="387"/>
        <v>-91.507791572196993</v>
      </c>
      <c r="AG630" s="31">
        <f t="shared" si="375"/>
        <v>92.110410468749379</v>
      </c>
      <c r="AH630" s="31">
        <f t="shared" si="388"/>
        <v>-200.00809334181312</v>
      </c>
      <c r="AI630" s="31">
        <f t="shared" si="389"/>
        <v>-89.999999994275768</v>
      </c>
      <c r="AJ630" s="31">
        <f t="shared" si="390"/>
        <v>127.94865004781883</v>
      </c>
      <c r="AK630" s="31">
        <f t="shared" si="391"/>
        <v>89.999977054890749</v>
      </c>
      <c r="AL630" s="32">
        <f t="shared" si="392"/>
        <v>-74.403635112513356</v>
      </c>
      <c r="AM630" s="31">
        <f t="shared" si="393"/>
        <v>-89.9890870823142</v>
      </c>
      <c r="AN630" s="31">
        <f t="shared" si="394"/>
        <v>-54.35266793775827</v>
      </c>
      <c r="AO630" s="31">
        <f t="shared" si="395"/>
        <v>-89.989110021699219</v>
      </c>
      <c r="AP630" s="30">
        <f t="shared" si="376"/>
        <v>23.609121289162623</v>
      </c>
      <c r="AQ630" s="30">
        <f t="shared" si="377"/>
        <v>-29.542425094393248</v>
      </c>
      <c r="AR630" s="31">
        <f t="shared" si="396"/>
        <v>-61.813296105493251</v>
      </c>
      <c r="AS630" s="33">
        <f t="shared" si="397"/>
        <v>-181.49690159389621</v>
      </c>
      <c r="AT630" s="31">
        <f t="shared" si="398"/>
        <v>0.14161997706399754</v>
      </c>
      <c r="AU630" s="31">
        <f t="shared" si="399"/>
        <v>10.318389889709563</v>
      </c>
      <c r="AV630" s="32">
        <f t="shared" si="400"/>
        <v>-1.599463204982112E-4</v>
      </c>
      <c r="AW630" s="31">
        <f t="shared" si="401"/>
        <v>-0.34770927123010115</v>
      </c>
      <c r="AX630" s="34">
        <f t="shared" si="402"/>
        <v>0.14146003074349933</v>
      </c>
      <c r="AY630" s="35">
        <f t="shared" si="403"/>
        <v>9.9706806184794612</v>
      </c>
      <c r="AZ630" s="10">
        <f t="shared" si="404"/>
        <v>-61.671836074749748</v>
      </c>
      <c r="BA630" s="10">
        <f t="shared" si="405"/>
        <v>-171.52622097541675</v>
      </c>
      <c r="BB630" s="10">
        <f t="shared" si="406"/>
        <v>8.4737790245832514</v>
      </c>
      <c r="BC630" s="48"/>
      <c r="BD630" s="46">
        <f t="shared" si="407"/>
        <v>-62</v>
      </c>
      <c r="BE630" s="46">
        <f t="shared" si="408"/>
        <v>-172</v>
      </c>
      <c r="BF630" s="46">
        <f t="shared" si="409"/>
        <v>8</v>
      </c>
    </row>
    <row r="631" spans="22:58" x14ac:dyDescent="0.3">
      <c r="V631" s="29">
        <v>7.2700000000000902</v>
      </c>
      <c r="W631" s="38">
        <f t="shared" si="379"/>
        <v>186208713.66632539</v>
      </c>
      <c r="X631" s="30">
        <f t="shared" si="378"/>
        <v>3.5218251811136261</v>
      </c>
      <c r="Y631" s="31">
        <f t="shared" si="380"/>
        <v>-111.73387616475098</v>
      </c>
      <c r="Z631" s="31">
        <f t="shared" si="381"/>
        <v>-89.999851601734747</v>
      </c>
      <c r="AA631" s="31">
        <f t="shared" si="382"/>
        <v>75.147800840842095</v>
      </c>
      <c r="AB631" s="31">
        <f t="shared" si="383"/>
        <v>-89.989983117197056</v>
      </c>
      <c r="AC631" s="31">
        <f t="shared" si="384"/>
        <v>31.736788565018905</v>
      </c>
      <c r="AD631" s="31">
        <f t="shared" si="385"/>
        <v>88.516349047197423</v>
      </c>
      <c r="AE631" s="31">
        <f t="shared" si="386"/>
        <v>-1.3274615777763543</v>
      </c>
      <c r="AF631" s="31">
        <f t="shared" si="387"/>
        <v>-91.47348567173438</v>
      </c>
      <c r="AG631" s="31">
        <f t="shared" si="375"/>
        <v>92.110410468749379</v>
      </c>
      <c r="AH631" s="31">
        <f t="shared" si="388"/>
        <v>-200.20809334181311</v>
      </c>
      <c r="AI631" s="31">
        <f t="shared" si="389"/>
        <v>-89.999999994406068</v>
      </c>
      <c r="AJ631" s="31">
        <f t="shared" si="390"/>
        <v>128.14865004781876</v>
      </c>
      <c r="AK631" s="31">
        <f t="shared" si="391"/>
        <v>89.999977577185192</v>
      </c>
      <c r="AL631" s="32">
        <f t="shared" si="392"/>
        <v>-74.603635105422356</v>
      </c>
      <c r="AM631" s="31">
        <f t="shared" si="393"/>
        <v>-89.989335490642404</v>
      </c>
      <c r="AN631" s="31">
        <f t="shared" si="394"/>
        <v>-54.552667930667326</v>
      </c>
      <c r="AO631" s="31">
        <f t="shared" si="395"/>
        <v>-89.98935790786328</v>
      </c>
      <c r="AP631" s="30">
        <f t="shared" si="376"/>
        <v>23.609121289162623</v>
      </c>
      <c r="AQ631" s="30">
        <f t="shared" si="377"/>
        <v>-29.542425094393248</v>
      </c>
      <c r="AR631" s="31">
        <f t="shared" si="396"/>
        <v>-61.813433313674309</v>
      </c>
      <c r="AS631" s="33">
        <f t="shared" si="397"/>
        <v>-181.46284357959766</v>
      </c>
      <c r="AT631" s="31">
        <f t="shared" si="398"/>
        <v>0.14818171218094281</v>
      </c>
      <c r="AU631" s="31">
        <f t="shared" si="399"/>
        <v>10.553396064246774</v>
      </c>
      <c r="AV631" s="32">
        <f t="shared" si="400"/>
        <v>-1.6748421300019509E-4</v>
      </c>
      <c r="AW631" s="31">
        <f t="shared" si="401"/>
        <v>-0.35580825474520172</v>
      </c>
      <c r="AX631" s="34">
        <f t="shared" si="402"/>
        <v>0.14801422796794261</v>
      </c>
      <c r="AY631" s="35">
        <f t="shared" si="403"/>
        <v>10.197587809501572</v>
      </c>
      <c r="AZ631" s="10">
        <f t="shared" si="404"/>
        <v>-61.665419085706368</v>
      </c>
      <c r="BA631" s="10">
        <f t="shared" si="405"/>
        <v>-171.26525577009608</v>
      </c>
      <c r="BB631" s="10">
        <f t="shared" si="406"/>
        <v>8.7347442299039244</v>
      </c>
      <c r="BC631" s="37"/>
      <c r="BD631" s="46">
        <f t="shared" si="407"/>
        <v>-62</v>
      </c>
      <c r="BE631" s="46">
        <f t="shared" si="408"/>
        <v>-171</v>
      </c>
      <c r="BF631" s="46">
        <f t="shared" si="409"/>
        <v>9</v>
      </c>
    </row>
    <row r="632" spans="22:58" x14ac:dyDescent="0.3">
      <c r="V632" s="29">
        <v>7.28000000000009</v>
      </c>
      <c r="W632" s="38">
        <f t="shared" si="379"/>
        <v>190546071.79636425</v>
      </c>
      <c r="X632" s="30">
        <f t="shared" si="378"/>
        <v>3.5218251811136261</v>
      </c>
      <c r="Y632" s="31">
        <f t="shared" si="380"/>
        <v>-111.93387616474968</v>
      </c>
      <c r="Z632" s="31">
        <f t="shared" si="381"/>
        <v>-89.999854979691662</v>
      </c>
      <c r="AA632" s="31">
        <f t="shared" si="382"/>
        <v>75.347800834867783</v>
      </c>
      <c r="AB632" s="31">
        <f t="shared" si="383"/>
        <v>-89.990211129282514</v>
      </c>
      <c r="AC632" s="31">
        <f t="shared" si="384"/>
        <v>31.936657527377704</v>
      </c>
      <c r="AD632" s="31">
        <f t="shared" si="385"/>
        <v>88.55010648249413</v>
      </c>
      <c r="AE632" s="31">
        <f t="shared" si="386"/>
        <v>-1.127592621390562</v>
      </c>
      <c r="AF632" s="31">
        <f t="shared" si="387"/>
        <v>-91.439959626480061</v>
      </c>
      <c r="AG632" s="31">
        <f t="shared" si="375"/>
        <v>92.110410468749379</v>
      </c>
      <c r="AH632" s="31">
        <f t="shared" si="388"/>
        <v>-200.40809334181313</v>
      </c>
      <c r="AI632" s="31">
        <f t="shared" si="389"/>
        <v>-89.999999994533383</v>
      </c>
      <c r="AJ632" s="31">
        <f t="shared" si="390"/>
        <v>128.34865004781872</v>
      </c>
      <c r="AK632" s="31">
        <f t="shared" si="391"/>
        <v>89.999978087590776</v>
      </c>
      <c r="AL632" s="32">
        <f t="shared" si="392"/>
        <v>-74.803635098650545</v>
      </c>
      <c r="AM632" s="31">
        <f t="shared" si="393"/>
        <v>-89.989578244507115</v>
      </c>
      <c r="AN632" s="31">
        <f t="shared" si="394"/>
        <v>-54.752667923895572</v>
      </c>
      <c r="AO632" s="31">
        <f t="shared" si="395"/>
        <v>-89.989600151449721</v>
      </c>
      <c r="AP632" s="30">
        <f t="shared" si="376"/>
        <v>23.609121289162623</v>
      </c>
      <c r="AQ632" s="30">
        <f t="shared" si="377"/>
        <v>-29.542425094393248</v>
      </c>
      <c r="AR632" s="31">
        <f t="shared" si="396"/>
        <v>-61.813564350516756</v>
      </c>
      <c r="AS632" s="33">
        <f t="shared" si="397"/>
        <v>-181.4295597779298</v>
      </c>
      <c r="AT632" s="31">
        <f t="shared" si="398"/>
        <v>0.15504208291730587</v>
      </c>
      <c r="AU632" s="31">
        <f t="shared" si="399"/>
        <v>10.793504943829992</v>
      </c>
      <c r="AV632" s="32">
        <f t="shared" si="400"/>
        <v>-1.753773414087628E-4</v>
      </c>
      <c r="AW632" s="31">
        <f t="shared" si="401"/>
        <v>-0.36409587309862296</v>
      </c>
      <c r="AX632" s="34">
        <f t="shared" si="402"/>
        <v>0.1548667055758971</v>
      </c>
      <c r="AY632" s="35">
        <f t="shared" si="403"/>
        <v>10.429409070731369</v>
      </c>
      <c r="AZ632" s="10">
        <f t="shared" si="404"/>
        <v>-61.658697644940858</v>
      </c>
      <c r="BA632" s="10">
        <f t="shared" si="405"/>
        <v>-171.00015070719843</v>
      </c>
      <c r="BB632" s="10">
        <f t="shared" si="406"/>
        <v>8.9998492928015708</v>
      </c>
      <c r="BC632" s="37"/>
      <c r="BD632" s="46">
        <f t="shared" si="407"/>
        <v>-62</v>
      </c>
      <c r="BE632" s="46">
        <f t="shared" si="408"/>
        <v>-171</v>
      </c>
      <c r="BF632" s="46">
        <f t="shared" si="409"/>
        <v>9</v>
      </c>
    </row>
    <row r="633" spans="22:58" x14ac:dyDescent="0.3">
      <c r="V633" s="29">
        <v>7.2900000000000897</v>
      </c>
      <c r="W633" s="36">
        <f t="shared" si="379"/>
        <v>194984459.97584498</v>
      </c>
      <c r="X633" s="30">
        <f t="shared" si="378"/>
        <v>3.5218251811136261</v>
      </c>
      <c r="Y633" s="31">
        <f t="shared" si="380"/>
        <v>-112.13387616474841</v>
      </c>
      <c r="Z633" s="31">
        <f t="shared" si="381"/>
        <v>-89.999858280756897</v>
      </c>
      <c r="AA633" s="31">
        <f t="shared" si="382"/>
        <v>75.547800829162355</v>
      </c>
      <c r="AB633" s="31">
        <f t="shared" si="383"/>
        <v>-89.990433951179554</v>
      </c>
      <c r="AC633" s="31">
        <f t="shared" si="384"/>
        <v>32.13653238371095</v>
      </c>
      <c r="AD633" s="31">
        <f t="shared" si="385"/>
        <v>88.58309647765563</v>
      </c>
      <c r="AE633" s="31">
        <f t="shared" si="386"/>
        <v>-0.92771777076148254</v>
      </c>
      <c r="AF633" s="31">
        <f t="shared" si="387"/>
        <v>-91.407195754280821</v>
      </c>
      <c r="AG633" s="31">
        <f t="shared" si="375"/>
        <v>92.110410468749379</v>
      </c>
      <c r="AH633" s="31">
        <f t="shared" si="388"/>
        <v>-200.60809334181312</v>
      </c>
      <c r="AI633" s="31">
        <f t="shared" si="389"/>
        <v>-89.999999994657827</v>
      </c>
      <c r="AJ633" s="31">
        <f t="shared" si="390"/>
        <v>128.54865004781868</v>
      </c>
      <c r="AK633" s="31">
        <f t="shared" si="391"/>
        <v>89.999978586378106</v>
      </c>
      <c r="AL633" s="32">
        <f t="shared" si="392"/>
        <v>-75.003635092183515</v>
      </c>
      <c r="AM633" s="31">
        <f t="shared" si="393"/>
        <v>-89.989815472619597</v>
      </c>
      <c r="AN633" s="31">
        <f t="shared" si="394"/>
        <v>-54.95266791742857</v>
      </c>
      <c r="AO633" s="31">
        <f t="shared" si="395"/>
        <v>-89.989836880899318</v>
      </c>
      <c r="AP633" s="30">
        <f t="shared" si="376"/>
        <v>23.609121289162623</v>
      </c>
      <c r="AQ633" s="30">
        <f t="shared" si="377"/>
        <v>-29.542425094393248</v>
      </c>
      <c r="AR633" s="31">
        <f t="shared" si="396"/>
        <v>-61.813689493420682</v>
      </c>
      <c r="AS633" s="33">
        <f t="shared" si="397"/>
        <v>-181.39703263518015</v>
      </c>
      <c r="AT633" s="31">
        <f t="shared" si="398"/>
        <v>0.16221417667571378</v>
      </c>
      <c r="AU633" s="31">
        <f t="shared" si="399"/>
        <v>11.038810086829674</v>
      </c>
      <c r="AV633" s="32">
        <f t="shared" si="400"/>
        <v>-1.8364244612302901E-4</v>
      </c>
      <c r="AW633" s="31">
        <f t="shared" si="401"/>
        <v>-0.37257651910733386</v>
      </c>
      <c r="AX633" s="34">
        <f t="shared" si="402"/>
        <v>0.16203053422959074</v>
      </c>
      <c r="AY633" s="35">
        <f t="shared" si="403"/>
        <v>10.66623356772234</v>
      </c>
      <c r="AZ633" s="10">
        <f t="shared" si="404"/>
        <v>-61.651658959191089</v>
      </c>
      <c r="BA633" s="10">
        <f t="shared" si="405"/>
        <v>-170.73079906745781</v>
      </c>
      <c r="BB633" s="10">
        <f t="shared" si="406"/>
        <v>9.2692009325421907</v>
      </c>
      <c r="BC633" s="48"/>
      <c r="BD633" s="46">
        <f t="shared" si="407"/>
        <v>-62</v>
      </c>
      <c r="BE633" s="46">
        <f t="shared" si="408"/>
        <v>-171</v>
      </c>
      <c r="BF633" s="46">
        <f t="shared" si="409"/>
        <v>9</v>
      </c>
    </row>
    <row r="634" spans="22:58" x14ac:dyDescent="0.3">
      <c r="V634" s="29">
        <v>7.3000000000000904</v>
      </c>
      <c r="W634" s="38">
        <f t="shared" si="379"/>
        <v>199526231.49693006</v>
      </c>
      <c r="X634" s="30">
        <f t="shared" si="378"/>
        <v>3.5218251811136261</v>
      </c>
      <c r="Y634" s="31">
        <f t="shared" si="380"/>
        <v>-112.33387616474727</v>
      </c>
      <c r="Z634" s="31">
        <f t="shared" si="381"/>
        <v>-89.999861506680716</v>
      </c>
      <c r="AA634" s="31">
        <f t="shared" si="382"/>
        <v>75.747800823713732</v>
      </c>
      <c r="AB634" s="31">
        <f t="shared" si="383"/>
        <v>-89.990651701031283</v>
      </c>
      <c r="AC634" s="31">
        <f t="shared" si="384"/>
        <v>32.336412869070671</v>
      </c>
      <c r="AD634" s="31">
        <f t="shared" si="385"/>
        <v>88.615336436867253</v>
      </c>
      <c r="AE634" s="31">
        <f t="shared" si="386"/>
        <v>-0.72783729084923721</v>
      </c>
      <c r="AF634" s="31">
        <f t="shared" si="387"/>
        <v>-91.37517677084476</v>
      </c>
      <c r="AG634" s="31">
        <f t="shared" si="375"/>
        <v>92.110410468749379</v>
      </c>
      <c r="AH634" s="31">
        <f t="shared" si="388"/>
        <v>-200.80809334181313</v>
      </c>
      <c r="AI634" s="31">
        <f t="shared" si="389"/>
        <v>-89.999999994779444</v>
      </c>
      <c r="AJ634" s="31">
        <f t="shared" si="390"/>
        <v>128.7486500478187</v>
      </c>
      <c r="AK634" s="31">
        <f t="shared" si="391"/>
        <v>89.999979073811645</v>
      </c>
      <c r="AL634" s="32">
        <f t="shared" si="392"/>
        <v>-75.20363508600758</v>
      </c>
      <c r="AM634" s="31">
        <f t="shared" si="393"/>
        <v>-89.990047300761319</v>
      </c>
      <c r="AN634" s="31">
        <f t="shared" si="394"/>
        <v>-55.152667911252635</v>
      </c>
      <c r="AO634" s="31">
        <f t="shared" si="395"/>
        <v>-89.990068221729118</v>
      </c>
      <c r="AP634" s="30">
        <f t="shared" si="376"/>
        <v>23.609121289162623</v>
      </c>
      <c r="AQ634" s="30">
        <f t="shared" si="377"/>
        <v>-29.542425094393248</v>
      </c>
      <c r="AR634" s="31">
        <f t="shared" si="396"/>
        <v>-61.813809007332495</v>
      </c>
      <c r="AS634" s="33">
        <f t="shared" si="397"/>
        <v>-181.36524499257388</v>
      </c>
      <c r="AT634" s="31">
        <f t="shared" si="398"/>
        <v>0.16971160767445514</v>
      </c>
      <c r="AU634" s="31">
        <f t="shared" si="399"/>
        <v>11.289405567905177</v>
      </c>
      <c r="AV634" s="32">
        <f t="shared" si="400"/>
        <v>-1.922970563632146E-4</v>
      </c>
      <c r="AW634" s="31">
        <f t="shared" si="401"/>
        <v>-0.38125468783486471</v>
      </c>
      <c r="AX634" s="34">
        <f t="shared" si="402"/>
        <v>0.16951931061809192</v>
      </c>
      <c r="AY634" s="35">
        <f t="shared" si="403"/>
        <v>10.908150880070313</v>
      </c>
      <c r="AZ634" s="10">
        <f t="shared" si="404"/>
        <v>-61.644289696714402</v>
      </c>
      <c r="BA634" s="10">
        <f t="shared" si="405"/>
        <v>-170.45709411250357</v>
      </c>
      <c r="BB634" s="10">
        <f t="shared" si="406"/>
        <v>9.5429058874964312</v>
      </c>
      <c r="BC634" s="37"/>
      <c r="BD634" s="46">
        <f t="shared" si="407"/>
        <v>-62</v>
      </c>
      <c r="BE634" s="46">
        <f t="shared" si="408"/>
        <v>-170</v>
      </c>
      <c r="BF634" s="46">
        <f t="shared" si="409"/>
        <v>10</v>
      </c>
    </row>
    <row r="635" spans="22:58" x14ac:dyDescent="0.3">
      <c r="V635" s="29">
        <v>7.3100000000000902</v>
      </c>
      <c r="W635" s="38">
        <f t="shared" si="379"/>
        <v>204173794.46699595</v>
      </c>
      <c r="X635" s="30">
        <f t="shared" si="378"/>
        <v>3.5218251811136261</v>
      </c>
      <c r="Y635" s="31">
        <f t="shared" si="380"/>
        <v>-112.53387616474612</v>
      </c>
      <c r="Z635" s="31">
        <f t="shared" si="381"/>
        <v>-89.999864659173539</v>
      </c>
      <c r="AA635" s="31">
        <f t="shared" si="382"/>
        <v>75.947800818510316</v>
      </c>
      <c r="AB635" s="31">
        <f t="shared" si="383"/>
        <v>-89.990864494291486</v>
      </c>
      <c r="AC635" s="31">
        <f t="shared" si="384"/>
        <v>32.53629873040493</v>
      </c>
      <c r="AD635" s="31">
        <f t="shared" si="385"/>
        <v>88.646843372471793</v>
      </c>
      <c r="AE635" s="31">
        <f t="shared" si="386"/>
        <v>-0.52795143471724515</v>
      </c>
      <c r="AF635" s="31">
        <f t="shared" si="387"/>
        <v>-91.343885780993233</v>
      </c>
      <c r="AG635" s="31">
        <f t="shared" si="375"/>
        <v>92.110410468749379</v>
      </c>
      <c r="AH635" s="31">
        <f t="shared" si="388"/>
        <v>-201.00809334181315</v>
      </c>
      <c r="AI635" s="31">
        <f t="shared" si="389"/>
        <v>-89.999999994898261</v>
      </c>
      <c r="AJ635" s="31">
        <f t="shared" si="390"/>
        <v>128.94865004781866</v>
      </c>
      <c r="AK635" s="31">
        <f t="shared" si="391"/>
        <v>89.999979550149845</v>
      </c>
      <c r="AL635" s="32">
        <f t="shared" si="392"/>
        <v>-75.403635080109581</v>
      </c>
      <c r="AM635" s="31">
        <f t="shared" si="393"/>
        <v>-89.99027385185056</v>
      </c>
      <c r="AN635" s="31">
        <f t="shared" si="394"/>
        <v>-55.352667905354693</v>
      </c>
      <c r="AO635" s="31">
        <f t="shared" si="395"/>
        <v>-89.990294296598975</v>
      </c>
      <c r="AP635" s="30">
        <f t="shared" si="376"/>
        <v>23.609121289162623</v>
      </c>
      <c r="AQ635" s="30">
        <f t="shared" si="377"/>
        <v>-29.542425094393248</v>
      </c>
      <c r="AR635" s="31">
        <f t="shared" si="396"/>
        <v>-61.813923145302567</v>
      </c>
      <c r="AS635" s="33">
        <f t="shared" si="397"/>
        <v>-181.33418007759221</v>
      </c>
      <c r="AT635" s="31">
        <f t="shared" si="398"/>
        <v>0.17754853383099678</v>
      </c>
      <c r="AU635" s="31">
        <f t="shared" si="399"/>
        <v>11.545385887819556</v>
      </c>
      <c r="AV635" s="32">
        <f t="shared" si="400"/>
        <v>-2.0135952733270362E-4</v>
      </c>
      <c r="AW635" s="31">
        <f t="shared" si="401"/>
        <v>-0.39013497896754457</v>
      </c>
      <c r="AX635" s="34">
        <f t="shared" si="402"/>
        <v>0.17734717430366406</v>
      </c>
      <c r="AY635" s="35">
        <f t="shared" si="403"/>
        <v>11.155250908852011</v>
      </c>
      <c r="AZ635" s="10">
        <f t="shared" si="404"/>
        <v>-61.636575970998905</v>
      </c>
      <c r="BA635" s="10">
        <f t="shared" si="405"/>
        <v>-170.17892916874018</v>
      </c>
      <c r="BB635" s="10">
        <f t="shared" si="406"/>
        <v>9.8210708312598172</v>
      </c>
      <c r="BC635" s="37"/>
      <c r="BD635" s="46">
        <f t="shared" si="407"/>
        <v>-62</v>
      </c>
      <c r="BE635" s="46">
        <f t="shared" si="408"/>
        <v>-170</v>
      </c>
      <c r="BF635" s="46">
        <f t="shared" si="409"/>
        <v>10</v>
      </c>
    </row>
    <row r="636" spans="22:58" x14ac:dyDescent="0.3">
      <c r="V636" s="29">
        <v>7.32000000000009</v>
      </c>
      <c r="W636" s="36">
        <f t="shared" si="379"/>
        <v>208929613.08544725</v>
      </c>
      <c r="X636" s="30">
        <f t="shared" si="378"/>
        <v>3.5218251811136261</v>
      </c>
      <c r="Y636" s="31">
        <f t="shared" si="380"/>
        <v>-112.733876164745</v>
      </c>
      <c r="Z636" s="31">
        <f t="shared" si="381"/>
        <v>-89.999867739906875</v>
      </c>
      <c r="AA636" s="31">
        <f t="shared" si="382"/>
        <v>76.147800813541068</v>
      </c>
      <c r="AB636" s="31">
        <f t="shared" si="383"/>
        <v>-89.991072443785995</v>
      </c>
      <c r="AC636" s="31">
        <f t="shared" si="384"/>
        <v>32.736189726025025</v>
      </c>
      <c r="AD636" s="31">
        <f t="shared" si="385"/>
        <v>88.6776339136009</v>
      </c>
      <c r="AE636" s="31">
        <f t="shared" si="386"/>
        <v>-0.32806044406527946</v>
      </c>
      <c r="AF636" s="31">
        <f t="shared" si="387"/>
        <v>-91.313306270091985</v>
      </c>
      <c r="AG636" s="31">
        <f t="shared" si="375"/>
        <v>92.110410468749379</v>
      </c>
      <c r="AH636" s="31">
        <f t="shared" si="388"/>
        <v>-201.20809334181308</v>
      </c>
      <c r="AI636" s="31">
        <f t="shared" si="389"/>
        <v>-89.999999995014392</v>
      </c>
      <c r="AJ636" s="31">
        <f t="shared" si="390"/>
        <v>129.14865004781862</v>
      </c>
      <c r="AK636" s="31">
        <f t="shared" si="391"/>
        <v>89.999980015645278</v>
      </c>
      <c r="AL636" s="32">
        <f t="shared" si="392"/>
        <v>-75.603635074477012</v>
      </c>
      <c r="AM636" s="31">
        <f t="shared" si="393"/>
        <v>-89.99049524600774</v>
      </c>
      <c r="AN636" s="31">
        <f t="shared" si="394"/>
        <v>-55.552667899722096</v>
      </c>
      <c r="AO636" s="31">
        <f t="shared" si="395"/>
        <v>-89.990515225376853</v>
      </c>
      <c r="AP636" s="30">
        <f t="shared" si="376"/>
        <v>23.609121289162623</v>
      </c>
      <c r="AQ636" s="30">
        <f t="shared" si="377"/>
        <v>-29.542425094393248</v>
      </c>
      <c r="AR636" s="31">
        <f t="shared" si="396"/>
        <v>-61.814032149018004</v>
      </c>
      <c r="AS636" s="33">
        <f t="shared" si="397"/>
        <v>-181.30382149546884</v>
      </c>
      <c r="AT636" s="31">
        <f t="shared" si="398"/>
        <v>0.18573967377618777</v>
      </c>
      <c r="AU636" s="31">
        <f t="shared" si="399"/>
        <v>11.806845875696871</v>
      </c>
      <c r="AV636" s="32">
        <f t="shared" si="400"/>
        <v>-2.1084907913347049E-4</v>
      </c>
      <c r="AW636" s="31">
        <f t="shared" si="401"/>
        <v>-0.39922209924571772</v>
      </c>
      <c r="AX636" s="34">
        <f t="shared" si="402"/>
        <v>0.18552882469705431</v>
      </c>
      <c r="AY636" s="35">
        <f t="shared" si="403"/>
        <v>11.407623776451153</v>
      </c>
      <c r="AZ636" s="10">
        <f t="shared" si="404"/>
        <v>-61.628503324320953</v>
      </c>
      <c r="BA636" s="10">
        <f t="shared" si="405"/>
        <v>-169.89619771901769</v>
      </c>
      <c r="BB636" s="10">
        <f t="shared" si="406"/>
        <v>10.103802280982308</v>
      </c>
      <c r="BC636" s="48"/>
      <c r="BD636" s="46">
        <f t="shared" si="407"/>
        <v>-62</v>
      </c>
      <c r="BE636" s="46">
        <f t="shared" si="408"/>
        <v>-170</v>
      </c>
      <c r="BF636" s="46">
        <f t="shared" si="409"/>
        <v>10</v>
      </c>
    </row>
    <row r="637" spans="22:58" x14ac:dyDescent="0.3">
      <c r="V637" s="29">
        <v>7.3300000000000898</v>
      </c>
      <c r="W637" s="38">
        <f t="shared" si="379"/>
        <v>213796208.95026746</v>
      </c>
      <c r="X637" s="30">
        <f t="shared" si="378"/>
        <v>3.5218251811136261</v>
      </c>
      <c r="Y637" s="31">
        <f t="shared" si="380"/>
        <v>-112.93387616474394</v>
      </c>
      <c r="Z637" s="31">
        <f t="shared" si="381"/>
        <v>-89.999870750514148</v>
      </c>
      <c r="AA637" s="31">
        <f t="shared" si="382"/>
        <v>76.347800808795498</v>
      </c>
      <c r="AB637" s="31">
        <f t="shared" si="383"/>
        <v>-89.991275659772313</v>
      </c>
      <c r="AC637" s="31">
        <f t="shared" si="384"/>
        <v>32.936085625096339</v>
      </c>
      <c r="AD637" s="31">
        <f t="shared" si="385"/>
        <v>88.707724314629061</v>
      </c>
      <c r="AE637" s="31">
        <f t="shared" si="386"/>
        <v>-0.12816454973847158</v>
      </c>
      <c r="AF637" s="31">
        <f t="shared" si="387"/>
        <v>-91.2834220956574</v>
      </c>
      <c r="AG637" s="31">
        <f t="shared" si="375"/>
        <v>92.110410468749379</v>
      </c>
      <c r="AH637" s="31">
        <f t="shared" si="388"/>
        <v>-201.4080933418131</v>
      </c>
      <c r="AI637" s="31">
        <f t="shared" si="389"/>
        <v>-89.99999999512788</v>
      </c>
      <c r="AJ637" s="31">
        <f t="shared" si="390"/>
        <v>129.34865004781858</v>
      </c>
      <c r="AK637" s="31">
        <f t="shared" si="391"/>
        <v>89.999980470544727</v>
      </c>
      <c r="AL637" s="32">
        <f t="shared" si="392"/>
        <v>-75.803635069097965</v>
      </c>
      <c r="AM637" s="31">
        <f t="shared" si="393"/>
        <v>-89.990711600618894</v>
      </c>
      <c r="AN637" s="31">
        <f t="shared" si="394"/>
        <v>-55.752667894343105</v>
      </c>
      <c r="AO637" s="31">
        <f t="shared" si="395"/>
        <v>-89.990731125202046</v>
      </c>
      <c r="AP637" s="30">
        <f t="shared" si="376"/>
        <v>23.609121289162623</v>
      </c>
      <c r="AQ637" s="30">
        <f t="shared" si="377"/>
        <v>-29.542425094393248</v>
      </c>
      <c r="AR637" s="31">
        <f t="shared" si="396"/>
        <v>-61.814136249312199</v>
      </c>
      <c r="AS637" s="33">
        <f t="shared" si="397"/>
        <v>-181.27415322085943</v>
      </c>
      <c r="AT637" s="31">
        <f t="shared" si="398"/>
        <v>0.19430032395468369</v>
      </c>
      <c r="AU637" s="31">
        <f t="shared" si="399"/>
        <v>12.073880583350835</v>
      </c>
      <c r="AV637" s="32">
        <f t="shared" si="400"/>
        <v>-2.2078583750731595E-4</v>
      </c>
      <c r="AW637" s="31">
        <f t="shared" si="401"/>
        <v>-0.40852086495116985</v>
      </c>
      <c r="AX637" s="34">
        <f t="shared" si="402"/>
        <v>0.19407953811717638</v>
      </c>
      <c r="AY637" s="35">
        <f t="shared" si="403"/>
        <v>11.665359718399666</v>
      </c>
      <c r="AZ637" s="10">
        <f t="shared" si="404"/>
        <v>-61.620056711195019</v>
      </c>
      <c r="BA637" s="10">
        <f t="shared" si="405"/>
        <v>-169.60879350245978</v>
      </c>
      <c r="BB637" s="10">
        <f t="shared" si="406"/>
        <v>10.391206497540225</v>
      </c>
      <c r="BC637" s="37"/>
      <c r="BD637" s="46">
        <f t="shared" si="407"/>
        <v>-62</v>
      </c>
      <c r="BE637" s="46">
        <f t="shared" si="408"/>
        <v>-170</v>
      </c>
      <c r="BF637" s="46">
        <f t="shared" si="409"/>
        <v>10</v>
      </c>
    </row>
    <row r="638" spans="22:58" x14ac:dyDescent="0.3">
      <c r="V638" s="29">
        <v>7.3400000000000896</v>
      </c>
      <c r="W638" s="38">
        <f t="shared" si="379"/>
        <v>218776162.39500052</v>
      </c>
      <c r="X638" s="30">
        <f t="shared" si="378"/>
        <v>3.5218251811136261</v>
      </c>
      <c r="Y638" s="31">
        <f t="shared" si="380"/>
        <v>-113.13387616474296</v>
      </c>
      <c r="Z638" s="31">
        <f t="shared" si="381"/>
        <v>-89.999873692591635</v>
      </c>
      <c r="AA638" s="31">
        <f t="shared" si="382"/>
        <v>76.547800804263517</v>
      </c>
      <c r="AB638" s="31">
        <f t="shared" si="383"/>
        <v>-89.991474249998248</v>
      </c>
      <c r="AC638" s="31">
        <f t="shared" si="384"/>
        <v>33.135986207151824</v>
      </c>
      <c r="AD638" s="31">
        <f t="shared" si="385"/>
        <v>88.737130463453212</v>
      </c>
      <c r="AE638" s="31">
        <f t="shared" si="386"/>
        <v>7.1736027786009515E-2</v>
      </c>
      <c r="AF638" s="31">
        <f t="shared" si="387"/>
        <v>-91.254217479136656</v>
      </c>
      <c r="AG638" s="31">
        <f t="shared" si="375"/>
        <v>92.110410468749379</v>
      </c>
      <c r="AH638" s="31">
        <f t="shared" si="388"/>
        <v>-201.60809334181309</v>
      </c>
      <c r="AI638" s="31">
        <f t="shared" si="389"/>
        <v>-89.999999995238781</v>
      </c>
      <c r="AJ638" s="31">
        <f t="shared" si="390"/>
        <v>129.54865004781857</v>
      </c>
      <c r="AK638" s="31">
        <f t="shared" si="391"/>
        <v>89.999980915089395</v>
      </c>
      <c r="AL638" s="32">
        <f t="shared" si="392"/>
        <v>-76.003635063961013</v>
      </c>
      <c r="AM638" s="31">
        <f t="shared" si="393"/>
        <v>-89.990923030398093</v>
      </c>
      <c r="AN638" s="31">
        <f t="shared" si="394"/>
        <v>-55.952667889206154</v>
      </c>
      <c r="AO638" s="31">
        <f t="shared" si="395"/>
        <v>-89.990942110547479</v>
      </c>
      <c r="AP638" s="30">
        <f t="shared" si="376"/>
        <v>23.609121289162623</v>
      </c>
      <c r="AQ638" s="30">
        <f t="shared" si="377"/>
        <v>-29.542425094393248</v>
      </c>
      <c r="AR638" s="31">
        <f t="shared" si="396"/>
        <v>-61.814235666650774</v>
      </c>
      <c r="AS638" s="33">
        <f t="shared" si="397"/>
        <v>-181.24515958968414</v>
      </c>
      <c r="AT638" s="31">
        <f t="shared" si="398"/>
        <v>0.20324637576196028</v>
      </c>
      <c r="AU638" s="31">
        <f t="shared" si="399"/>
        <v>12.346585171310878</v>
      </c>
      <c r="AV638" s="32">
        <f t="shared" si="400"/>
        <v>-2.3119087650525644E-4</v>
      </c>
      <c r="AW638" s="31">
        <f t="shared" si="401"/>
        <v>-0.41803620445204615</v>
      </c>
      <c r="AX638" s="34">
        <f t="shared" si="402"/>
        <v>0.20301518488545503</v>
      </c>
      <c r="AY638" s="35">
        <f t="shared" si="403"/>
        <v>11.928548966858832</v>
      </c>
      <c r="AZ638" s="10">
        <f t="shared" si="404"/>
        <v>-61.611220481765322</v>
      </c>
      <c r="BA638" s="10">
        <f t="shared" si="405"/>
        <v>-169.31661062282529</v>
      </c>
      <c r="BB638" s="10">
        <f t="shared" si="406"/>
        <v>10.683389377174706</v>
      </c>
      <c r="BC638" s="37"/>
      <c r="BD638" s="46">
        <f t="shared" si="407"/>
        <v>-62</v>
      </c>
      <c r="BE638" s="46">
        <f t="shared" si="408"/>
        <v>-169</v>
      </c>
      <c r="BF638" s="46">
        <f t="shared" si="409"/>
        <v>11</v>
      </c>
    </row>
    <row r="639" spans="22:58" x14ac:dyDescent="0.3">
      <c r="V639" s="29">
        <v>7.3500000000000902</v>
      </c>
      <c r="W639" s="36">
        <f t="shared" si="379"/>
        <v>223872113.85688108</v>
      </c>
      <c r="X639" s="30">
        <f t="shared" si="378"/>
        <v>3.5218251811136261</v>
      </c>
      <c r="Y639" s="31">
        <f t="shared" si="380"/>
        <v>-113.33387616474204</v>
      </c>
      <c r="Z639" s="31">
        <f t="shared" si="381"/>
        <v>-89.999876567699275</v>
      </c>
      <c r="AA639" s="31">
        <f t="shared" si="382"/>
        <v>76.747800799935533</v>
      </c>
      <c r="AB639" s="31">
        <f t="shared" si="383"/>
        <v>-89.991668319758972</v>
      </c>
      <c r="AC639" s="31">
        <f t="shared" si="384"/>
        <v>33.33589126162736</v>
      </c>
      <c r="AD639" s="31">
        <f t="shared" si="385"/>
        <v>88.765867889600329</v>
      </c>
      <c r="AE639" s="31">
        <f t="shared" si="386"/>
        <v>0.27164107793448267</v>
      </c>
      <c r="AF639" s="31">
        <f t="shared" si="387"/>
        <v>-91.225676997857917</v>
      </c>
      <c r="AG639" s="31">
        <f t="shared" si="375"/>
        <v>92.110410468749379</v>
      </c>
      <c r="AH639" s="31">
        <f t="shared" si="388"/>
        <v>-201.80809334181311</v>
      </c>
      <c r="AI639" s="31">
        <f t="shared" si="389"/>
        <v>-89.999999995347167</v>
      </c>
      <c r="AJ639" s="31">
        <f t="shared" si="390"/>
        <v>129.74865004781859</v>
      </c>
      <c r="AK639" s="31">
        <f t="shared" si="391"/>
        <v>89.999981349514997</v>
      </c>
      <c r="AL639" s="32">
        <f t="shared" si="392"/>
        <v>-76.203635059055301</v>
      </c>
      <c r="AM639" s="31">
        <f t="shared" si="393"/>
        <v>-89.991129647448204</v>
      </c>
      <c r="AN639" s="31">
        <f t="shared" si="394"/>
        <v>-56.152667884300442</v>
      </c>
      <c r="AO639" s="31">
        <f t="shared" si="395"/>
        <v>-89.991148293280375</v>
      </c>
      <c r="AP639" s="30">
        <f t="shared" si="376"/>
        <v>23.609121289162623</v>
      </c>
      <c r="AQ639" s="30">
        <f t="shared" si="377"/>
        <v>-29.542425094393248</v>
      </c>
      <c r="AR639" s="31">
        <f t="shared" si="396"/>
        <v>-61.814330611596588</v>
      </c>
      <c r="AS639" s="33">
        <f t="shared" si="397"/>
        <v>-181.21682529113829</v>
      </c>
      <c r="AT639" s="31">
        <f t="shared" si="398"/>
        <v>0.21259433266271746</v>
      </c>
      <c r="AU639" s="31">
        <f t="shared" si="399"/>
        <v>12.625054786170685</v>
      </c>
      <c r="AV639" s="32">
        <f t="shared" si="400"/>
        <v>-2.4208626316813683E-4</v>
      </c>
      <c r="AW639" s="31">
        <f t="shared" si="401"/>
        <v>-0.42777316080658778</v>
      </c>
      <c r="AX639" s="34">
        <f t="shared" si="402"/>
        <v>0.21235224639954933</v>
      </c>
      <c r="AY639" s="35">
        <f t="shared" si="403"/>
        <v>12.197281625364097</v>
      </c>
      <c r="AZ639" s="10">
        <f t="shared" si="404"/>
        <v>-61.601978365197041</v>
      </c>
      <c r="BA639" s="10">
        <f t="shared" si="405"/>
        <v>-169.01954366577419</v>
      </c>
      <c r="BB639" s="10">
        <f t="shared" si="406"/>
        <v>10.980456334225806</v>
      </c>
      <c r="BC639" s="48"/>
      <c r="BD639" s="46">
        <f t="shared" si="407"/>
        <v>-62</v>
      </c>
      <c r="BE639" s="46">
        <f t="shared" si="408"/>
        <v>-169</v>
      </c>
      <c r="BF639" s="46">
        <f t="shared" si="409"/>
        <v>11</v>
      </c>
    </row>
    <row r="640" spans="22:58" x14ac:dyDescent="0.3">
      <c r="V640" s="29">
        <v>7.36000000000009</v>
      </c>
      <c r="W640" s="38">
        <f t="shared" si="379"/>
        <v>229086765.27682549</v>
      </c>
      <c r="X640" s="30">
        <f t="shared" si="378"/>
        <v>3.5218251811136261</v>
      </c>
      <c r="Y640" s="31">
        <f t="shared" si="380"/>
        <v>-113.53387616474112</v>
      </c>
      <c r="Z640" s="31">
        <f t="shared" si="381"/>
        <v>-89.999879377361452</v>
      </c>
      <c r="AA640" s="31">
        <f t="shared" si="382"/>
        <v>76.947800795802323</v>
      </c>
      <c r="AB640" s="31">
        <f t="shared" si="383"/>
        <v>-89.991857971952768</v>
      </c>
      <c r="AC640" s="31">
        <f t="shared" si="384"/>
        <v>33.535800587417683</v>
      </c>
      <c r="AD640" s="31">
        <f t="shared" si="385"/>
        <v>88.793951772166338</v>
      </c>
      <c r="AE640" s="31">
        <f t="shared" si="386"/>
        <v>0.4715503995925161</v>
      </c>
      <c r="AF640" s="31">
        <f t="shared" si="387"/>
        <v>-91.197785577147897</v>
      </c>
      <c r="AG640" s="31">
        <f t="shared" si="375"/>
        <v>92.110410468749379</v>
      </c>
      <c r="AH640" s="31">
        <f t="shared" si="388"/>
        <v>-202.00809334181312</v>
      </c>
      <c r="AI640" s="31">
        <f t="shared" si="389"/>
        <v>-89.999999995453081</v>
      </c>
      <c r="AJ640" s="31">
        <f t="shared" si="390"/>
        <v>129.94865004781855</v>
      </c>
      <c r="AK640" s="31">
        <f t="shared" si="391"/>
        <v>89.999981774051875</v>
      </c>
      <c r="AL640" s="32">
        <f t="shared" si="392"/>
        <v>-76.403635054370355</v>
      </c>
      <c r="AM640" s="31">
        <f t="shared" si="393"/>
        <v>-89.991331561320266</v>
      </c>
      <c r="AN640" s="31">
        <f t="shared" si="394"/>
        <v>-56.352667879615552</v>
      </c>
      <c r="AO640" s="31">
        <f t="shared" si="395"/>
        <v>-89.991349782721471</v>
      </c>
      <c r="AP640" s="30">
        <f t="shared" si="376"/>
        <v>23.609121289162623</v>
      </c>
      <c r="AQ640" s="30">
        <f t="shared" si="377"/>
        <v>-29.542425094393248</v>
      </c>
      <c r="AR640" s="31">
        <f t="shared" si="396"/>
        <v>-61.814421285253658</v>
      </c>
      <c r="AS640" s="33">
        <f t="shared" si="397"/>
        <v>-181.18913535986937</v>
      </c>
      <c r="AT640" s="31">
        <f t="shared" si="398"/>
        <v>0.22236132722952678</v>
      </c>
      <c r="AU640" s="31">
        <f t="shared" si="399"/>
        <v>12.90938442888365</v>
      </c>
      <c r="AV640" s="32">
        <f t="shared" si="400"/>
        <v>-2.5349510428804794E-4</v>
      </c>
      <c r="AW640" s="31">
        <f t="shared" si="401"/>
        <v>-0.43773689442699548</v>
      </c>
      <c r="AX640" s="34">
        <f t="shared" si="402"/>
        <v>0.22210783212523874</v>
      </c>
      <c r="AY640" s="35">
        <f t="shared" si="403"/>
        <v>12.471647534456654</v>
      </c>
      <c r="AZ640" s="10">
        <f t="shared" si="404"/>
        <v>-61.592313453128419</v>
      </c>
      <c r="BA640" s="10">
        <f t="shared" si="405"/>
        <v>-168.71748782541272</v>
      </c>
      <c r="BB640" s="10">
        <f t="shared" si="406"/>
        <v>11.282512174587282</v>
      </c>
      <c r="BC640" s="37"/>
      <c r="BD640" s="46">
        <f t="shared" si="407"/>
        <v>-62</v>
      </c>
      <c r="BE640" s="46">
        <f t="shared" si="408"/>
        <v>-169</v>
      </c>
      <c r="BF640" s="46">
        <f t="shared" si="409"/>
        <v>11</v>
      </c>
    </row>
    <row r="641" spans="22:58" x14ac:dyDescent="0.3">
      <c r="V641" s="29">
        <v>7.3700000000000996</v>
      </c>
      <c r="W641" s="38">
        <f t="shared" si="379"/>
        <v>234422881.5320465</v>
      </c>
      <c r="X641" s="30">
        <f t="shared" si="378"/>
        <v>3.5218251811136261</v>
      </c>
      <c r="Y641" s="31">
        <f t="shared" si="380"/>
        <v>-113.73387616474045</v>
      </c>
      <c r="Z641" s="31">
        <f t="shared" si="381"/>
        <v>-89.999882123067934</v>
      </c>
      <c r="AA641" s="31">
        <f t="shared" si="382"/>
        <v>77.147800791855303</v>
      </c>
      <c r="AB641" s="31">
        <f t="shared" si="383"/>
        <v>-89.992043307135773</v>
      </c>
      <c r="AC641" s="31">
        <f t="shared" si="384"/>
        <v>33.735713992452588</v>
      </c>
      <c r="AD641" s="31">
        <f t="shared" si="385"/>
        <v>88.821396947588624</v>
      </c>
      <c r="AE641" s="31">
        <f t="shared" si="386"/>
        <v>0.67146380068106737</v>
      </c>
      <c r="AF641" s="31">
        <f t="shared" si="387"/>
        <v>-91.170528482615083</v>
      </c>
      <c r="AG641" s="31">
        <f t="shared" si="375"/>
        <v>92.110410468749379</v>
      </c>
      <c r="AH641" s="31">
        <f t="shared" si="388"/>
        <v>-202.20809334181331</v>
      </c>
      <c r="AI641" s="31">
        <f t="shared" si="389"/>
        <v>-89.999999995556578</v>
      </c>
      <c r="AJ641" s="31">
        <f t="shared" si="390"/>
        <v>130.14865004781873</v>
      </c>
      <c r="AK641" s="31">
        <f t="shared" si="391"/>
        <v>89.999982188925102</v>
      </c>
      <c r="AL641" s="32">
        <f t="shared" si="392"/>
        <v>-76.60363504989644</v>
      </c>
      <c r="AM641" s="31">
        <f t="shared" si="393"/>
        <v>-89.99152887907168</v>
      </c>
      <c r="AN641" s="31">
        <f t="shared" si="394"/>
        <v>-56.552667875141637</v>
      </c>
      <c r="AO641" s="31">
        <f t="shared" si="395"/>
        <v>-89.991546685703156</v>
      </c>
      <c r="AP641" s="30">
        <f t="shared" si="376"/>
        <v>23.609121289162623</v>
      </c>
      <c r="AQ641" s="30">
        <f t="shared" si="377"/>
        <v>-29.542425094393248</v>
      </c>
      <c r="AR641" s="31">
        <f t="shared" si="396"/>
        <v>-61.814507879691192</v>
      </c>
      <c r="AS641" s="33">
        <f t="shared" si="397"/>
        <v>-181.16207516831824</v>
      </c>
      <c r="AT641" s="31">
        <f t="shared" si="398"/>
        <v>0.23256513803440026</v>
      </c>
      <c r="AU641" s="31">
        <f t="shared" si="399"/>
        <v>13.199668813634771</v>
      </c>
      <c r="AV641" s="32">
        <f t="shared" si="400"/>
        <v>-2.6544159540115112E-4</v>
      </c>
      <c r="AW641" s="31">
        <f t="shared" si="401"/>
        <v>-0.4479326858048252</v>
      </c>
      <c r="AX641" s="34">
        <f t="shared" si="402"/>
        <v>0.23229969643899911</v>
      </c>
      <c r="AY641" s="35">
        <f t="shared" si="403"/>
        <v>12.751736127829945</v>
      </c>
      <c r="AZ641" s="10">
        <f t="shared" si="404"/>
        <v>-61.582208183252192</v>
      </c>
      <c r="BA641" s="10">
        <f t="shared" si="405"/>
        <v>-168.41033904048828</v>
      </c>
      <c r="BB641" s="10">
        <f t="shared" si="406"/>
        <v>11.589660959511718</v>
      </c>
      <c r="BC641" s="37"/>
      <c r="BD641" s="46">
        <f t="shared" si="407"/>
        <v>-62</v>
      </c>
      <c r="BE641" s="46">
        <f t="shared" si="408"/>
        <v>-168</v>
      </c>
      <c r="BF641" s="46">
        <f t="shared" si="409"/>
        <v>12</v>
      </c>
    </row>
    <row r="642" spans="22:58" x14ac:dyDescent="0.3">
      <c r="V642" s="29">
        <v>7.3800000000001003</v>
      </c>
      <c r="W642" s="36">
        <f t="shared" si="379"/>
        <v>239883291.9020046</v>
      </c>
      <c r="X642" s="30">
        <f t="shared" si="378"/>
        <v>3.5218251811136261</v>
      </c>
      <c r="Y642" s="31">
        <f t="shared" si="380"/>
        <v>-113.93387616473962</v>
      </c>
      <c r="Z642" s="31">
        <f t="shared" si="381"/>
        <v>-89.99988480627448</v>
      </c>
      <c r="AA642" s="31">
        <f t="shared" si="382"/>
        <v>77.347800788085763</v>
      </c>
      <c r="AB642" s="31">
        <f t="shared" si="383"/>
        <v>-89.992224423575124</v>
      </c>
      <c r="AC642" s="31">
        <f t="shared" si="384"/>
        <v>33.935631293290911</v>
      </c>
      <c r="AD642" s="31">
        <f t="shared" si="385"/>
        <v>88.848217917255369</v>
      </c>
      <c r="AE642" s="31">
        <f t="shared" si="386"/>
        <v>0.87138109775068529</v>
      </c>
      <c r="AF642" s="31">
        <f t="shared" si="387"/>
        <v>-91.143891312594235</v>
      </c>
      <c r="AG642" s="31">
        <f t="shared" si="375"/>
        <v>92.110410468749379</v>
      </c>
      <c r="AH642" s="31">
        <f t="shared" si="388"/>
        <v>-202.40809334181333</v>
      </c>
      <c r="AI642" s="31">
        <f t="shared" si="389"/>
        <v>-89.999999995657717</v>
      </c>
      <c r="AJ642" s="31">
        <f t="shared" si="390"/>
        <v>130.34865004781869</v>
      </c>
      <c r="AK642" s="31">
        <f t="shared" si="391"/>
        <v>89.999982594354663</v>
      </c>
      <c r="AL642" s="32">
        <f t="shared" si="392"/>
        <v>-76.803635045623722</v>
      </c>
      <c r="AM642" s="31">
        <f t="shared" si="393"/>
        <v>-89.991721705322902</v>
      </c>
      <c r="AN642" s="31">
        <f t="shared" si="394"/>
        <v>-56.752667870868976</v>
      </c>
      <c r="AO642" s="31">
        <f t="shared" si="395"/>
        <v>-89.991739106625957</v>
      </c>
      <c r="AP642" s="30">
        <f t="shared" si="376"/>
        <v>23.609121289162623</v>
      </c>
      <c r="AQ642" s="30">
        <f t="shared" si="377"/>
        <v>-29.542425094393248</v>
      </c>
      <c r="AR642" s="31">
        <f t="shared" si="396"/>
        <v>-61.814590578348913</v>
      </c>
      <c r="AS642" s="33">
        <f t="shared" si="397"/>
        <v>-181.13563041922021</v>
      </c>
      <c r="AT642" s="31">
        <f t="shared" si="398"/>
        <v>0.24322420631923719</v>
      </c>
      <c r="AU642" s="31">
        <f t="shared" si="399"/>
        <v>13.496002216920832</v>
      </c>
      <c r="AV642" s="32">
        <f t="shared" si="400"/>
        <v>-2.7795107207380658E-4</v>
      </c>
      <c r="AW642" s="31">
        <f t="shared" si="401"/>
        <v>-0.45836593829922095</v>
      </c>
      <c r="AX642" s="34">
        <f t="shared" si="402"/>
        <v>0.24294625524716337</v>
      </c>
      <c r="AY642" s="35">
        <f t="shared" si="403"/>
        <v>13.037636278621612</v>
      </c>
      <c r="AZ642" s="10">
        <f t="shared" si="404"/>
        <v>-61.571644323101751</v>
      </c>
      <c r="BA642" s="10">
        <f t="shared" si="405"/>
        <v>-168.09799414059859</v>
      </c>
      <c r="BB642" s="10">
        <f t="shared" si="406"/>
        <v>11.902005859401413</v>
      </c>
      <c r="BC642" s="48"/>
      <c r="BD642" s="46">
        <f t="shared" si="407"/>
        <v>-62</v>
      </c>
      <c r="BE642" s="46">
        <f t="shared" si="408"/>
        <v>-168</v>
      </c>
      <c r="BF642" s="46">
        <f t="shared" si="409"/>
        <v>12</v>
      </c>
    </row>
    <row r="643" spans="22:58" x14ac:dyDescent="0.3">
      <c r="V643" s="29">
        <v>7.3900000000000903</v>
      </c>
      <c r="W643" s="38">
        <f t="shared" si="379"/>
        <v>245470891.56855461</v>
      </c>
      <c r="X643" s="30">
        <f t="shared" si="378"/>
        <v>3.5218251811136261</v>
      </c>
      <c r="Y643" s="31">
        <f t="shared" si="380"/>
        <v>-114.13387616473864</v>
      </c>
      <c r="Z643" s="31">
        <f t="shared" si="381"/>
        <v>-89.99988742840381</v>
      </c>
      <c r="AA643" s="31">
        <f t="shared" si="382"/>
        <v>77.547800784485702</v>
      </c>
      <c r="AB643" s="31">
        <f t="shared" si="383"/>
        <v>-89.992401417301124</v>
      </c>
      <c r="AC643" s="31">
        <f t="shared" si="384"/>
        <v>34.135552314734376</v>
      </c>
      <c r="AD643" s="31">
        <f t="shared" si="385"/>
        <v>88.874428854954303</v>
      </c>
      <c r="AE643" s="31">
        <f t="shared" si="386"/>
        <v>1.0713021155950671</v>
      </c>
      <c r="AF643" s="31">
        <f t="shared" si="387"/>
        <v>-91.117859990750631</v>
      </c>
      <c r="AG643" s="31">
        <f t="shared" si="375"/>
        <v>92.110410468749379</v>
      </c>
      <c r="AH643" s="31">
        <f t="shared" si="388"/>
        <v>-202.60809334181315</v>
      </c>
      <c r="AI643" s="31">
        <f t="shared" si="389"/>
        <v>-89.999999995756568</v>
      </c>
      <c r="AJ643" s="31">
        <f t="shared" si="390"/>
        <v>130.54865004781851</v>
      </c>
      <c r="AK643" s="31">
        <f t="shared" si="391"/>
        <v>89.999982990555523</v>
      </c>
      <c r="AL643" s="32">
        <f t="shared" si="392"/>
        <v>-77.00363504154312</v>
      </c>
      <c r="AM643" s="31">
        <f t="shared" si="393"/>
        <v>-89.991910142312975</v>
      </c>
      <c r="AN643" s="31">
        <f t="shared" si="394"/>
        <v>-56.952667866788374</v>
      </c>
      <c r="AO643" s="31">
        <f t="shared" si="395"/>
        <v>-89.991927147514019</v>
      </c>
      <c r="AP643" s="30">
        <f t="shared" si="376"/>
        <v>23.609121289162623</v>
      </c>
      <c r="AQ643" s="30">
        <f t="shared" si="377"/>
        <v>-29.542425094393248</v>
      </c>
      <c r="AR643" s="31">
        <f t="shared" si="396"/>
        <v>-61.814669556423937</v>
      </c>
      <c r="AS643" s="33">
        <f t="shared" si="397"/>
        <v>-181.10978713826466</v>
      </c>
      <c r="AT643" s="31">
        <f t="shared" si="398"/>
        <v>0.2543576523644393</v>
      </c>
      <c r="AU643" s="31">
        <f t="shared" si="399"/>
        <v>13.798478316486817</v>
      </c>
      <c r="AV643" s="32">
        <f t="shared" si="400"/>
        <v>-2.9105006359792451E-4</v>
      </c>
      <c r="AW643" s="31">
        <f t="shared" si="401"/>
        <v>-0.46904218098956152</v>
      </c>
      <c r="AX643" s="34">
        <f t="shared" si="402"/>
        <v>0.25406660230084138</v>
      </c>
      <c r="AY643" s="35">
        <f t="shared" si="403"/>
        <v>13.329436135497255</v>
      </c>
      <c r="AZ643" s="10">
        <f t="shared" si="404"/>
        <v>-61.560602954123098</v>
      </c>
      <c r="BA643" s="10">
        <f t="shared" si="405"/>
        <v>-167.78035100276742</v>
      </c>
      <c r="BB643" s="10">
        <f t="shared" si="406"/>
        <v>12.219648997232582</v>
      </c>
      <c r="BC643" s="37"/>
      <c r="BD643" s="46">
        <f t="shared" si="407"/>
        <v>-62</v>
      </c>
      <c r="BE643" s="46">
        <f t="shared" si="408"/>
        <v>-168</v>
      </c>
      <c r="BF643" s="46">
        <f t="shared" si="409"/>
        <v>12</v>
      </c>
    </row>
    <row r="644" spans="22:58" x14ac:dyDescent="0.3">
      <c r="V644" s="29">
        <v>7.4000000000000998</v>
      </c>
      <c r="W644" s="38">
        <f t="shared" si="379"/>
        <v>251188643.15101612</v>
      </c>
      <c r="X644" s="30">
        <f t="shared" si="378"/>
        <v>3.5218251811136261</v>
      </c>
      <c r="Y644" s="31">
        <f t="shared" si="380"/>
        <v>-114.33387616473807</v>
      </c>
      <c r="Z644" s="31">
        <f t="shared" si="381"/>
        <v>-89.999889990846171</v>
      </c>
      <c r="AA644" s="31">
        <f t="shared" si="382"/>
        <v>77.747800781048028</v>
      </c>
      <c r="AB644" s="31">
        <f t="shared" si="383"/>
        <v>-89.992574382158182</v>
      </c>
      <c r="AC644" s="31">
        <f t="shared" si="384"/>
        <v>34.335476889458015</v>
      </c>
      <c r="AD644" s="31">
        <f t="shared" si="385"/>
        <v>88.90004361416382</v>
      </c>
      <c r="AE644" s="31">
        <f t="shared" si="386"/>
        <v>1.2712266868815973</v>
      </c>
      <c r="AF644" s="31">
        <f t="shared" si="387"/>
        <v>-91.092420758840518</v>
      </c>
      <c r="AG644" s="31">
        <f t="shared" ref="AG644:AG707" si="410">DC_gain_comp</f>
        <v>92.110410468749379</v>
      </c>
      <c r="AH644" s="31">
        <f t="shared" si="388"/>
        <v>-202.8080933418133</v>
      </c>
      <c r="AI644" s="31">
        <f t="shared" si="389"/>
        <v>-89.999999995853159</v>
      </c>
      <c r="AJ644" s="31">
        <f t="shared" si="390"/>
        <v>130.74865004781867</v>
      </c>
      <c r="AK644" s="31">
        <f t="shared" si="391"/>
        <v>89.999983377737749</v>
      </c>
      <c r="AL644" s="32">
        <f t="shared" si="392"/>
        <v>-77.203635037646535</v>
      </c>
      <c r="AM644" s="31">
        <f t="shared" si="393"/>
        <v>-89.992094289953641</v>
      </c>
      <c r="AN644" s="31">
        <f t="shared" si="394"/>
        <v>-57.152667862891789</v>
      </c>
      <c r="AO644" s="31">
        <f t="shared" si="395"/>
        <v>-89.992110908069051</v>
      </c>
      <c r="AP644" s="30">
        <f t="shared" ref="AP644:AP707" si="411">-20*LOG(GmPS*Rsns)</f>
        <v>23.609121289162623</v>
      </c>
      <c r="AQ644" s="30">
        <f t="shared" ref="AQ644:AQ707" si="412">20*LOG(Vref/Vout)</f>
        <v>-29.542425094393248</v>
      </c>
      <c r="AR644" s="31">
        <f t="shared" si="396"/>
        <v>-61.814744981240821</v>
      </c>
      <c r="AS644" s="33">
        <f t="shared" si="397"/>
        <v>-181.08453166690958</v>
      </c>
      <c r="AT644" s="31">
        <f t="shared" si="398"/>
        <v>0.26598529146752059</v>
      </c>
      <c r="AU644" s="31">
        <f t="shared" si="399"/>
        <v>14.107190019771174</v>
      </c>
      <c r="AV644" s="32">
        <f t="shared" si="400"/>
        <v>-3.0476634922787035E-4</v>
      </c>
      <c r="AW644" s="31">
        <f t="shared" si="401"/>
        <v>-0.47996707159385094</v>
      </c>
      <c r="AX644" s="34">
        <f t="shared" si="402"/>
        <v>0.26568052511829271</v>
      </c>
      <c r="AY644" s="35">
        <f t="shared" si="403"/>
        <v>13.627222948177323</v>
      </c>
      <c r="AZ644" s="10">
        <f t="shared" si="404"/>
        <v>-61.54906445612253</v>
      </c>
      <c r="BA644" s="10">
        <f t="shared" si="405"/>
        <v>-167.45730871873226</v>
      </c>
      <c r="BB644" s="10">
        <f t="shared" si="406"/>
        <v>12.542691281267736</v>
      </c>
      <c r="BC644" s="37"/>
      <c r="BD644" s="46">
        <f t="shared" si="407"/>
        <v>-62</v>
      </c>
      <c r="BE644" s="46">
        <f t="shared" si="408"/>
        <v>-167</v>
      </c>
      <c r="BF644" s="46">
        <f t="shared" si="409"/>
        <v>13</v>
      </c>
    </row>
    <row r="645" spans="22:58" x14ac:dyDescent="0.3">
      <c r="V645" s="29">
        <v>7.4100000000000996</v>
      </c>
      <c r="W645" s="36">
        <f t="shared" si="379"/>
        <v>257039578.2769458</v>
      </c>
      <c r="X645" s="30">
        <f t="shared" ref="X645:X708" si="413">DC_gain_power</f>
        <v>3.5218251811136261</v>
      </c>
      <c r="Y645" s="31">
        <f t="shared" si="380"/>
        <v>-114.53387616473735</v>
      </c>
      <c r="Z645" s="31">
        <f t="shared" si="381"/>
        <v>-89.999892494960235</v>
      </c>
      <c r="AA645" s="31">
        <f t="shared" si="382"/>
        <v>77.947800777764883</v>
      </c>
      <c r="AB645" s="31">
        <f t="shared" si="383"/>
        <v>-89.992743409854555</v>
      </c>
      <c r="AC645" s="31">
        <f t="shared" si="384"/>
        <v>34.535404857655266</v>
      </c>
      <c r="AD645" s="31">
        <f t="shared" si="385"/>
        <v>88.925075735188955</v>
      </c>
      <c r="AE645" s="31">
        <f t="shared" si="386"/>
        <v>1.4711546517964251</v>
      </c>
      <c r="AF645" s="31">
        <f t="shared" si="387"/>
        <v>-91.067560169625835</v>
      </c>
      <c r="AG645" s="31">
        <f t="shared" si="410"/>
        <v>92.110410468749379</v>
      </c>
      <c r="AH645" s="31">
        <f t="shared" si="388"/>
        <v>-203.00809334181332</v>
      </c>
      <c r="AI645" s="31">
        <f t="shared" si="389"/>
        <v>-89.999999995947547</v>
      </c>
      <c r="AJ645" s="31">
        <f t="shared" si="390"/>
        <v>130.94865004781863</v>
      </c>
      <c r="AK645" s="31">
        <f t="shared" si="391"/>
        <v>89.99998375610663</v>
      </c>
      <c r="AL645" s="32">
        <f t="shared" si="392"/>
        <v>-77.403635033925141</v>
      </c>
      <c r="AM645" s="31">
        <f t="shared" si="393"/>
        <v>-89.992274245882413</v>
      </c>
      <c r="AN645" s="31">
        <f t="shared" si="394"/>
        <v>-57.352667859170452</v>
      </c>
      <c r="AO645" s="31">
        <f t="shared" si="395"/>
        <v>-89.992290485723331</v>
      </c>
      <c r="AP645" s="30">
        <f t="shared" si="411"/>
        <v>23.609121289162623</v>
      </c>
      <c r="AQ645" s="30">
        <f t="shared" si="412"/>
        <v>-29.542425094393248</v>
      </c>
      <c r="AR645" s="31">
        <f t="shared" si="396"/>
        <v>-61.814817012604649</v>
      </c>
      <c r="AS645" s="33">
        <f t="shared" si="397"/>
        <v>-181.05985065534918</v>
      </c>
      <c r="AT645" s="31">
        <f t="shared" si="398"/>
        <v>0.27812764943601576</v>
      </c>
      <c r="AU645" s="31">
        <f t="shared" si="399"/>
        <v>14.422229281530793</v>
      </c>
      <c r="AV645" s="32">
        <f t="shared" si="400"/>
        <v>-3.1912901705559465E-4</v>
      </c>
      <c r="AW645" s="31">
        <f t="shared" si="401"/>
        <v>-0.4911463994542638</v>
      </c>
      <c r="AX645" s="34">
        <f t="shared" si="402"/>
        <v>0.27780852041896015</v>
      </c>
      <c r="AY645" s="35">
        <f t="shared" si="403"/>
        <v>13.931082882076529</v>
      </c>
      <c r="AZ645" s="10">
        <f t="shared" si="404"/>
        <v>-61.537008492185691</v>
      </c>
      <c r="BA645" s="10">
        <f t="shared" si="405"/>
        <v>-167.12876777327264</v>
      </c>
      <c r="BB645" s="10">
        <f t="shared" si="406"/>
        <v>12.871232226727358</v>
      </c>
      <c r="BC645" s="48"/>
      <c r="BD645" s="46">
        <f t="shared" si="407"/>
        <v>-62</v>
      </c>
      <c r="BE645" s="46">
        <f t="shared" si="408"/>
        <v>-167</v>
      </c>
      <c r="BF645" s="46">
        <f t="shared" si="409"/>
        <v>13</v>
      </c>
    </row>
    <row r="646" spans="22:58" x14ac:dyDescent="0.3">
      <c r="V646" s="29">
        <v>7.4200000000001003</v>
      </c>
      <c r="W646" s="38">
        <f t="shared" si="379"/>
        <v>263026799.18959898</v>
      </c>
      <c r="X646" s="30">
        <f t="shared" si="413"/>
        <v>3.5218251811136261</v>
      </c>
      <c r="Y646" s="31">
        <f t="shared" si="380"/>
        <v>-114.73387616473666</v>
      </c>
      <c r="Z646" s="31">
        <f t="shared" si="381"/>
        <v>-89.999894942073709</v>
      </c>
      <c r="AA646" s="31">
        <f t="shared" si="382"/>
        <v>78.14780077462953</v>
      </c>
      <c r="AB646" s="31">
        <f t="shared" si="383"/>
        <v>-89.992908590010941</v>
      </c>
      <c r="AC646" s="31">
        <f t="shared" si="384"/>
        <v>34.735336066702402</v>
      </c>
      <c r="AD646" s="31">
        <f t="shared" si="385"/>
        <v>88.949538452145561</v>
      </c>
      <c r="AE646" s="31">
        <f t="shared" si="386"/>
        <v>1.6710858577089027</v>
      </c>
      <c r="AF646" s="31">
        <f t="shared" si="387"/>
        <v>-91.04326507993909</v>
      </c>
      <c r="AG646" s="31">
        <f t="shared" si="410"/>
        <v>92.110410468749379</v>
      </c>
      <c r="AH646" s="31">
        <f t="shared" si="388"/>
        <v>-203.20809334181331</v>
      </c>
      <c r="AI646" s="31">
        <f t="shared" si="389"/>
        <v>-89.99999999603979</v>
      </c>
      <c r="AJ646" s="31">
        <f t="shared" si="390"/>
        <v>131.14865004781865</v>
      </c>
      <c r="AK646" s="31">
        <f t="shared" si="391"/>
        <v>89.999984125862795</v>
      </c>
      <c r="AL646" s="32">
        <f t="shared" si="392"/>
        <v>-77.603635030371237</v>
      </c>
      <c r="AM646" s="31">
        <f t="shared" si="393"/>
        <v>-89.992450105514266</v>
      </c>
      <c r="AN646" s="31">
        <f t="shared" si="394"/>
        <v>-57.552667855616519</v>
      </c>
      <c r="AO646" s="31">
        <f t="shared" si="395"/>
        <v>-89.99246597569126</v>
      </c>
      <c r="AP646" s="30">
        <f t="shared" si="411"/>
        <v>23.609121289162623</v>
      </c>
      <c r="AQ646" s="30">
        <f t="shared" si="412"/>
        <v>-29.542425094393248</v>
      </c>
      <c r="AR646" s="31">
        <f t="shared" si="396"/>
        <v>-61.814885803138239</v>
      </c>
      <c r="AS646" s="33">
        <f t="shared" si="397"/>
        <v>-181.03573105563035</v>
      </c>
      <c r="AT646" s="31">
        <f t="shared" si="398"/>
        <v>0.29080597749163611</v>
      </c>
      <c r="AU646" s="31">
        <f t="shared" si="399"/>
        <v>14.743686910347817</v>
      </c>
      <c r="AV646" s="32">
        <f t="shared" si="400"/>
        <v>-3.3416852565443505E-4</v>
      </c>
      <c r="AW646" s="31">
        <f t="shared" si="401"/>
        <v>-0.50258608859166098</v>
      </c>
      <c r="AX646" s="34">
        <f t="shared" si="402"/>
        <v>0.29047180896598168</v>
      </c>
      <c r="AY646" s="35">
        <f t="shared" si="403"/>
        <v>14.241100821756156</v>
      </c>
      <c r="AZ646" s="10">
        <f t="shared" si="404"/>
        <v>-61.524413994172257</v>
      </c>
      <c r="BA646" s="10">
        <f t="shared" si="405"/>
        <v>-166.79463023387419</v>
      </c>
      <c r="BB646" s="10">
        <f t="shared" si="406"/>
        <v>13.205369766125813</v>
      </c>
      <c r="BC646" s="37"/>
      <c r="BD646" s="46">
        <f t="shared" si="407"/>
        <v>-62</v>
      </c>
      <c r="BE646" s="46">
        <f t="shared" si="408"/>
        <v>-167</v>
      </c>
      <c r="BF646" s="46">
        <f t="shared" si="409"/>
        <v>13</v>
      </c>
    </row>
    <row r="647" spans="22:58" x14ac:dyDescent="0.3">
      <c r="V647" s="29">
        <v>7.4300000000001001</v>
      </c>
      <c r="W647" s="38">
        <f t="shared" si="379"/>
        <v>269153480.39275372</v>
      </c>
      <c r="X647" s="30">
        <f t="shared" si="413"/>
        <v>3.5218251811136261</v>
      </c>
      <c r="Y647" s="31">
        <f t="shared" si="380"/>
        <v>-114.93387616473599</v>
      </c>
      <c r="Z647" s="31">
        <f t="shared" si="381"/>
        <v>-89.999897333484071</v>
      </c>
      <c r="AA647" s="31">
        <f t="shared" si="382"/>
        <v>78.347800771635264</v>
      </c>
      <c r="AB647" s="31">
        <f t="shared" si="383"/>
        <v>-89.993070010208044</v>
      </c>
      <c r="AC647" s="31">
        <f t="shared" si="384"/>
        <v>34.935270370835234</v>
      </c>
      <c r="AD647" s="31">
        <f t="shared" si="385"/>
        <v>88.973444699794939</v>
      </c>
      <c r="AE647" s="31">
        <f t="shared" si="386"/>
        <v>1.8710201588481326</v>
      </c>
      <c r="AF647" s="31">
        <f t="shared" si="387"/>
        <v>-91.019522643897162</v>
      </c>
      <c r="AG647" s="31">
        <f t="shared" si="410"/>
        <v>92.110410468749379</v>
      </c>
      <c r="AH647" s="31">
        <f t="shared" si="388"/>
        <v>-203.4080933418133</v>
      </c>
      <c r="AI647" s="31">
        <f t="shared" si="389"/>
        <v>-89.999999996129944</v>
      </c>
      <c r="AJ647" s="31">
        <f t="shared" si="390"/>
        <v>131.34865004781861</v>
      </c>
      <c r="AK647" s="31">
        <f t="shared" si="391"/>
        <v>89.999984487202269</v>
      </c>
      <c r="AL647" s="32">
        <f t="shared" si="392"/>
        <v>-77.80363502697729</v>
      </c>
      <c r="AM647" s="31">
        <f t="shared" si="393"/>
        <v>-89.992621962092343</v>
      </c>
      <c r="AN647" s="31">
        <f t="shared" si="394"/>
        <v>-57.752667852222601</v>
      </c>
      <c r="AO647" s="31">
        <f t="shared" si="395"/>
        <v>-89.992637471020018</v>
      </c>
      <c r="AP647" s="30">
        <f t="shared" si="411"/>
        <v>23.609121289162623</v>
      </c>
      <c r="AQ647" s="30">
        <f t="shared" si="412"/>
        <v>-29.542425094393248</v>
      </c>
      <c r="AR647" s="31">
        <f t="shared" si="396"/>
        <v>-61.814951498605097</v>
      </c>
      <c r="AS647" s="33">
        <f t="shared" si="397"/>
        <v>-181.01216011491718</v>
      </c>
      <c r="AT647" s="31">
        <f t="shared" si="398"/>
        <v>0.30404226647395421</v>
      </c>
      <c r="AU647" s="31">
        <f t="shared" si="399"/>
        <v>15.071652363728001</v>
      </c>
      <c r="AV647" s="32">
        <f t="shared" si="400"/>
        <v>-3.4991676863459816E-4</v>
      </c>
      <c r="AW647" s="31">
        <f t="shared" si="401"/>
        <v>-0.51429220083027638</v>
      </c>
      <c r="AX647" s="34">
        <f t="shared" si="402"/>
        <v>0.30369234970531961</v>
      </c>
      <c r="AY647" s="35">
        <f t="shared" si="403"/>
        <v>14.557360162897725</v>
      </c>
      <c r="AZ647" s="10">
        <f t="shared" si="404"/>
        <v>-61.511259148899775</v>
      </c>
      <c r="BA647" s="10">
        <f t="shared" si="405"/>
        <v>-166.45479995201944</v>
      </c>
      <c r="BB647" s="10">
        <f t="shared" si="406"/>
        <v>13.545200047980558</v>
      </c>
      <c r="BC647" s="37"/>
      <c r="BD647" s="46">
        <f t="shared" si="407"/>
        <v>-62</v>
      </c>
      <c r="BE647" s="46">
        <f t="shared" si="408"/>
        <v>-166</v>
      </c>
      <c r="BF647" s="46">
        <f t="shared" si="409"/>
        <v>14</v>
      </c>
    </row>
    <row r="648" spans="22:58" x14ac:dyDescent="0.3">
      <c r="V648" s="29">
        <v>7.4400000000000999</v>
      </c>
      <c r="W648" s="36">
        <f t="shared" si="379"/>
        <v>275422870.33388025</v>
      </c>
      <c r="X648" s="30">
        <f t="shared" si="413"/>
        <v>3.5218251811136261</v>
      </c>
      <c r="Y648" s="31">
        <f t="shared" si="380"/>
        <v>-115.13387616473537</v>
      </c>
      <c r="Z648" s="31">
        <f t="shared" si="381"/>
        <v>-89.999899670459286</v>
      </c>
      <c r="AA648" s="31">
        <f t="shared" si="382"/>
        <v>78.547800768775772</v>
      </c>
      <c r="AB648" s="31">
        <f t="shared" si="383"/>
        <v>-89.993227756032965</v>
      </c>
      <c r="AC648" s="31">
        <f t="shared" si="384"/>
        <v>35.135207630841457</v>
      </c>
      <c r="AD648" s="31">
        <f t="shared" si="385"/>
        <v>88.996807120231963</v>
      </c>
      <c r="AE648" s="31">
        <f t="shared" si="386"/>
        <v>2.0709574159954869</v>
      </c>
      <c r="AF648" s="31">
        <f t="shared" si="387"/>
        <v>-90.996320306260301</v>
      </c>
      <c r="AG648" s="31">
        <f t="shared" si="410"/>
        <v>92.110410468749379</v>
      </c>
      <c r="AH648" s="31">
        <f t="shared" si="388"/>
        <v>-203.60809334181329</v>
      </c>
      <c r="AI648" s="31">
        <f t="shared" si="389"/>
        <v>-89.999999996218037</v>
      </c>
      <c r="AJ648" s="31">
        <f t="shared" si="390"/>
        <v>131.5486500478186</v>
      </c>
      <c r="AK648" s="31">
        <f t="shared" si="391"/>
        <v>89.999984840316657</v>
      </c>
      <c r="AL648" s="32">
        <f t="shared" si="392"/>
        <v>-78.003635023736109</v>
      </c>
      <c r="AM648" s="31">
        <f t="shared" si="393"/>
        <v>-89.992789906737215</v>
      </c>
      <c r="AN648" s="31">
        <f t="shared" si="394"/>
        <v>-57.95266784898142</v>
      </c>
      <c r="AO648" s="31">
        <f t="shared" si="395"/>
        <v>-89.992805062638595</v>
      </c>
      <c r="AP648" s="30">
        <f t="shared" si="411"/>
        <v>23.609121289162623</v>
      </c>
      <c r="AQ648" s="30">
        <f t="shared" si="412"/>
        <v>-29.542425094393248</v>
      </c>
      <c r="AR648" s="31">
        <f t="shared" si="396"/>
        <v>-61.815014238216563</v>
      </c>
      <c r="AS648" s="33">
        <f t="shared" si="397"/>
        <v>-180.9891253688989</v>
      </c>
      <c r="AT648" s="31">
        <f t="shared" si="398"/>
        <v>0.31785926022424216</v>
      </c>
      <c r="AU648" s="31">
        <f t="shared" si="399"/>
        <v>15.406213531546729</v>
      </c>
      <c r="AV648" s="32">
        <f t="shared" si="400"/>
        <v>-3.6640714223696354E-4</v>
      </c>
      <c r="AW648" s="31">
        <f t="shared" si="401"/>
        <v>-0.52627093899436883</v>
      </c>
      <c r="AX648" s="34">
        <f t="shared" si="402"/>
        <v>0.3174928530820052</v>
      </c>
      <c r="AY648" s="35">
        <f t="shared" si="403"/>
        <v>14.879942592552361</v>
      </c>
      <c r="AZ648" s="10">
        <f t="shared" si="404"/>
        <v>-61.497521385134554</v>
      </c>
      <c r="BA648" s="10">
        <f t="shared" si="405"/>
        <v>-166.10918277634653</v>
      </c>
      <c r="BB648" s="10">
        <f t="shared" si="406"/>
        <v>13.890817223653471</v>
      </c>
      <c r="BC648" s="48"/>
      <c r="BD648" s="46">
        <f t="shared" si="407"/>
        <v>-61</v>
      </c>
      <c r="BE648" s="46">
        <f t="shared" si="408"/>
        <v>-166</v>
      </c>
      <c r="BF648" s="46">
        <f t="shared" si="409"/>
        <v>14</v>
      </c>
    </row>
    <row r="649" spans="22:58" x14ac:dyDescent="0.3">
      <c r="V649" s="29">
        <v>7.4500000000000997</v>
      </c>
      <c r="W649" s="38">
        <f t="shared" si="379"/>
        <v>281838293.12651044</v>
      </c>
      <c r="X649" s="30">
        <f t="shared" si="413"/>
        <v>3.5218251811136261</v>
      </c>
      <c r="Y649" s="31">
        <f t="shared" si="380"/>
        <v>-115.33387616473478</v>
      </c>
      <c r="Z649" s="31">
        <f t="shared" si="381"/>
        <v>-89.999901954238453</v>
      </c>
      <c r="AA649" s="31">
        <f t="shared" si="382"/>
        <v>78.747800766044989</v>
      </c>
      <c r="AB649" s="31">
        <f t="shared" si="383"/>
        <v>-89.993381911124629</v>
      </c>
      <c r="AC649" s="31">
        <f t="shared" si="384"/>
        <v>35.335147713766439</v>
      </c>
      <c r="AD649" s="31">
        <f t="shared" si="385"/>
        <v>89.019638069429249</v>
      </c>
      <c r="AE649" s="31">
        <f t="shared" si="386"/>
        <v>2.2708974961902797</v>
      </c>
      <c r="AF649" s="31">
        <f t="shared" si="387"/>
        <v>-90.973645795933834</v>
      </c>
      <c r="AG649" s="31">
        <f t="shared" si="410"/>
        <v>92.110410468749379</v>
      </c>
      <c r="AH649" s="31">
        <f t="shared" si="388"/>
        <v>-203.80809334181328</v>
      </c>
      <c r="AI649" s="31">
        <f t="shared" si="389"/>
        <v>-89.999999996304112</v>
      </c>
      <c r="AJ649" s="31">
        <f t="shared" si="390"/>
        <v>131.74865004781859</v>
      </c>
      <c r="AK649" s="31">
        <f t="shared" si="391"/>
        <v>89.999985185393172</v>
      </c>
      <c r="AL649" s="32">
        <f t="shared" si="392"/>
        <v>-78.203635020640789</v>
      </c>
      <c r="AM649" s="31">
        <f t="shared" si="393"/>
        <v>-89.992954028495376</v>
      </c>
      <c r="AN649" s="31">
        <f t="shared" si="394"/>
        <v>-58.1526678458861</v>
      </c>
      <c r="AO649" s="31">
        <f t="shared" si="395"/>
        <v>-89.992968839406316</v>
      </c>
      <c r="AP649" s="30">
        <f t="shared" si="411"/>
        <v>23.609121289162623</v>
      </c>
      <c r="AQ649" s="30">
        <f t="shared" si="412"/>
        <v>-29.542425094393248</v>
      </c>
      <c r="AR649" s="31">
        <f t="shared" si="396"/>
        <v>-61.81507415492645</v>
      </c>
      <c r="AS649" s="33">
        <f t="shared" si="397"/>
        <v>-180.96661463534014</v>
      </c>
      <c r="AT649" s="31">
        <f t="shared" si="398"/>
        <v>0.33228046802146416</v>
      </c>
      <c r="AU649" s="31">
        <f t="shared" si="399"/>
        <v>15.747456507627343</v>
      </c>
      <c r="AV649" s="32">
        <f t="shared" si="400"/>
        <v>-3.8367461609188028E-4</v>
      </c>
      <c r="AW649" s="31">
        <f t="shared" si="401"/>
        <v>-0.53852865017837726</v>
      </c>
      <c r="AX649" s="34">
        <f t="shared" si="402"/>
        <v>0.33189679340537226</v>
      </c>
      <c r="AY649" s="35">
        <f t="shared" si="403"/>
        <v>15.208927857448966</v>
      </c>
      <c r="AZ649" s="10">
        <f t="shared" si="404"/>
        <v>-61.483177361521079</v>
      </c>
      <c r="BA649" s="10">
        <f t="shared" si="405"/>
        <v>-165.75768677789117</v>
      </c>
      <c r="BB649" s="10">
        <f t="shared" si="406"/>
        <v>14.242313222108834</v>
      </c>
      <c r="BC649" s="37"/>
      <c r="BD649" s="46">
        <f t="shared" si="407"/>
        <v>-61</v>
      </c>
      <c r="BE649" s="46">
        <f t="shared" si="408"/>
        <v>-166</v>
      </c>
      <c r="BF649" s="46">
        <f t="shared" si="409"/>
        <v>14</v>
      </c>
    </row>
    <row r="650" spans="22:58" x14ac:dyDescent="0.3">
      <c r="V650" s="29">
        <v>7.4600000000001003</v>
      </c>
      <c r="W650" s="38">
        <f t="shared" si="379"/>
        <v>288403150.31272817</v>
      </c>
      <c r="X650" s="30">
        <f t="shared" si="413"/>
        <v>3.5218251811136261</v>
      </c>
      <c r="Y650" s="31">
        <f t="shared" si="380"/>
        <v>-115.53387616473424</v>
      </c>
      <c r="Z650" s="31">
        <f t="shared" si="381"/>
        <v>-89.999904186032452</v>
      </c>
      <c r="AA650" s="31">
        <f t="shared" si="382"/>
        <v>78.947800763437129</v>
      </c>
      <c r="AB650" s="31">
        <f t="shared" si="383"/>
        <v>-89.993532557218103</v>
      </c>
      <c r="AC650" s="31">
        <f t="shared" si="384"/>
        <v>35.535090492632371</v>
      </c>
      <c r="AD650" s="31">
        <f t="shared" si="385"/>
        <v>89.041949623640392</v>
      </c>
      <c r="AE650" s="31">
        <f t="shared" si="386"/>
        <v>2.4708402724488892</v>
      </c>
      <c r="AF650" s="31">
        <f t="shared" si="387"/>
        <v>-90.951487119610164</v>
      </c>
      <c r="AG650" s="31">
        <f t="shared" si="410"/>
        <v>92.110410468749379</v>
      </c>
      <c r="AH650" s="31">
        <f t="shared" si="388"/>
        <v>-204.00809334181332</v>
      </c>
      <c r="AI650" s="31">
        <f t="shared" si="389"/>
        <v>-89.999999996388254</v>
      </c>
      <c r="AJ650" s="31">
        <f t="shared" si="390"/>
        <v>131.9486500478186</v>
      </c>
      <c r="AK650" s="31">
        <f t="shared" si="391"/>
        <v>89.999985522614793</v>
      </c>
      <c r="AL650" s="32">
        <f t="shared" si="392"/>
        <v>-78.403635017684806</v>
      </c>
      <c r="AM650" s="31">
        <f t="shared" si="393"/>
        <v>-89.993114414386326</v>
      </c>
      <c r="AN650" s="31">
        <f t="shared" si="394"/>
        <v>-58.352667842930146</v>
      </c>
      <c r="AO650" s="31">
        <f t="shared" si="395"/>
        <v>-89.993128888159788</v>
      </c>
      <c r="AP650" s="30">
        <f t="shared" si="411"/>
        <v>23.609121289162623</v>
      </c>
      <c r="AQ650" s="30">
        <f t="shared" si="412"/>
        <v>-29.542425094393248</v>
      </c>
      <c r="AR650" s="31">
        <f t="shared" si="396"/>
        <v>-61.815131375711886</v>
      </c>
      <c r="AS650" s="33">
        <f t="shared" si="397"/>
        <v>-180.94461600776995</v>
      </c>
      <c r="AT650" s="31">
        <f t="shared" si="398"/>
        <v>0.3473301759340835</v>
      </c>
      <c r="AU650" s="31">
        <f t="shared" si="399"/>
        <v>16.095465349281042</v>
      </c>
      <c r="AV650" s="32">
        <f t="shared" si="400"/>
        <v>-4.0175580733523968E-4</v>
      </c>
      <c r="AW650" s="31">
        <f t="shared" si="401"/>
        <v>-0.55107182909223928</v>
      </c>
      <c r="AX650" s="34">
        <f t="shared" si="402"/>
        <v>0.34692842012674824</v>
      </c>
      <c r="AY650" s="35">
        <f t="shared" si="403"/>
        <v>15.544393520188803</v>
      </c>
      <c r="AZ650" s="10">
        <f t="shared" si="404"/>
        <v>-61.468202955585134</v>
      </c>
      <c r="BA650" s="10">
        <f t="shared" si="405"/>
        <v>-165.40022248758115</v>
      </c>
      <c r="BB650" s="10">
        <f t="shared" si="406"/>
        <v>14.599777512418854</v>
      </c>
      <c r="BC650" s="37"/>
      <c r="BD650" s="46">
        <f t="shared" si="407"/>
        <v>-61</v>
      </c>
      <c r="BE650" s="46">
        <f t="shared" si="408"/>
        <v>-165</v>
      </c>
      <c r="BF650" s="46">
        <f t="shared" si="409"/>
        <v>15</v>
      </c>
    </row>
    <row r="651" spans="22:58" x14ac:dyDescent="0.3">
      <c r="V651" s="29">
        <v>7.4700000000001001</v>
      </c>
      <c r="W651" s="36">
        <f t="shared" si="379"/>
        <v>295120922.66670662</v>
      </c>
      <c r="X651" s="30">
        <f t="shared" si="413"/>
        <v>3.5218251811136261</v>
      </c>
      <c r="Y651" s="31">
        <f t="shared" si="380"/>
        <v>-115.73387616473366</v>
      </c>
      <c r="Z651" s="31">
        <f t="shared" si="381"/>
        <v>-89.999906367024636</v>
      </c>
      <c r="AA651" s="31">
        <f t="shared" si="382"/>
        <v>79.147800760946595</v>
      </c>
      <c r="AB651" s="31">
        <f t="shared" si="383"/>
        <v>-89.99367977418791</v>
      </c>
      <c r="AC651" s="31">
        <f t="shared" si="384"/>
        <v>35.735035846169716</v>
      </c>
      <c r="AD651" s="31">
        <f t="shared" si="385"/>
        <v>89.063753585664614</v>
      </c>
      <c r="AE651" s="31">
        <f t="shared" si="386"/>
        <v>2.670785623496279</v>
      </c>
      <c r="AF651" s="31">
        <f t="shared" si="387"/>
        <v>-90.929832555547932</v>
      </c>
      <c r="AG651" s="31">
        <f t="shared" si="410"/>
        <v>92.110410468749379</v>
      </c>
      <c r="AH651" s="31">
        <f t="shared" si="388"/>
        <v>-204.20809334181331</v>
      </c>
      <c r="AI651" s="31">
        <f t="shared" si="389"/>
        <v>-89.999999996470464</v>
      </c>
      <c r="AJ651" s="31">
        <f t="shared" si="390"/>
        <v>132.14865004781856</v>
      </c>
      <c r="AK651" s="31">
        <f t="shared" si="391"/>
        <v>89.999985852160322</v>
      </c>
      <c r="AL651" s="32">
        <f t="shared" si="392"/>
        <v>-78.603635014861823</v>
      </c>
      <c r="AM651" s="31">
        <f t="shared" si="393"/>
        <v>-89.993271149448773</v>
      </c>
      <c r="AN651" s="31">
        <f t="shared" si="394"/>
        <v>-58.552667840107191</v>
      </c>
      <c r="AO651" s="31">
        <f t="shared" si="395"/>
        <v>-89.993285293758916</v>
      </c>
      <c r="AP651" s="30">
        <f t="shared" si="411"/>
        <v>23.609121289162623</v>
      </c>
      <c r="AQ651" s="30">
        <f t="shared" si="412"/>
        <v>-29.542425094393248</v>
      </c>
      <c r="AR651" s="31">
        <f t="shared" si="396"/>
        <v>-61.815186021841541</v>
      </c>
      <c r="AS651" s="33">
        <f t="shared" si="397"/>
        <v>-180.92311784930683</v>
      </c>
      <c r="AT651" s="31">
        <f t="shared" si="398"/>
        <v>0.36303345694287276</v>
      </c>
      <c r="AU651" s="31">
        <f t="shared" si="399"/>
        <v>16.450321824685929</v>
      </c>
      <c r="AV651" s="32">
        <f t="shared" si="400"/>
        <v>-4.2068905818445462E-4</v>
      </c>
      <c r="AW651" s="31">
        <f t="shared" si="401"/>
        <v>-0.56390712148353406</v>
      </c>
      <c r="AX651" s="34">
        <f t="shared" si="402"/>
        <v>0.36261276788468833</v>
      </c>
      <c r="AY651" s="35">
        <f t="shared" si="403"/>
        <v>15.886414703202394</v>
      </c>
      <c r="AZ651" s="10">
        <f t="shared" si="404"/>
        <v>-61.452573253956849</v>
      </c>
      <c r="BA651" s="10">
        <f t="shared" si="405"/>
        <v>-165.03670314610443</v>
      </c>
      <c r="BB651" s="10">
        <f t="shared" si="406"/>
        <v>14.963296853895571</v>
      </c>
      <c r="BC651" s="48"/>
      <c r="BD651" s="46">
        <f t="shared" si="407"/>
        <v>-61</v>
      </c>
      <c r="BE651" s="46">
        <f t="shared" si="408"/>
        <v>-165</v>
      </c>
      <c r="BF651" s="46">
        <f t="shared" si="409"/>
        <v>15</v>
      </c>
    </row>
    <row r="652" spans="22:58" x14ac:dyDescent="0.3">
      <c r="V652" s="29">
        <v>7.4800000000000999</v>
      </c>
      <c r="W652" s="38">
        <f t="shared" si="379"/>
        <v>301995172.04027122</v>
      </c>
      <c r="X652" s="30">
        <f t="shared" si="413"/>
        <v>3.5218251811136261</v>
      </c>
      <c r="Y652" s="31">
        <f t="shared" si="380"/>
        <v>-115.93387616473314</v>
      </c>
      <c r="Z652" s="31">
        <f t="shared" si="381"/>
        <v>-89.999908498371354</v>
      </c>
      <c r="AA652" s="31">
        <f t="shared" si="382"/>
        <v>79.347800758568184</v>
      </c>
      <c r="AB652" s="31">
        <f t="shared" si="383"/>
        <v>-89.993823640090454</v>
      </c>
      <c r="AC652" s="31">
        <f t="shared" si="384"/>
        <v>35.934983658561158</v>
      </c>
      <c r="AD652" s="31">
        <f t="shared" si="385"/>
        <v>89.085061490975647</v>
      </c>
      <c r="AE652" s="31">
        <f t="shared" si="386"/>
        <v>2.8707334335098338</v>
      </c>
      <c r="AF652" s="31">
        <f t="shared" si="387"/>
        <v>-90.908670647486161</v>
      </c>
      <c r="AG652" s="31">
        <f t="shared" si="410"/>
        <v>92.110410468749379</v>
      </c>
      <c r="AH652" s="31">
        <f t="shared" si="388"/>
        <v>-204.4080933418133</v>
      </c>
      <c r="AI652" s="31">
        <f t="shared" si="389"/>
        <v>-89.999999996550798</v>
      </c>
      <c r="AJ652" s="31">
        <f t="shared" si="390"/>
        <v>132.34865004781855</v>
      </c>
      <c r="AK652" s="31">
        <f t="shared" si="391"/>
        <v>89.999986174204466</v>
      </c>
      <c r="AL652" s="32">
        <f t="shared" si="392"/>
        <v>-78.803635012165913</v>
      </c>
      <c r="AM652" s="31">
        <f t="shared" si="393"/>
        <v>-89.993424316785749</v>
      </c>
      <c r="AN652" s="31">
        <f t="shared" si="394"/>
        <v>-58.752667837411281</v>
      </c>
      <c r="AO652" s="31">
        <f t="shared" si="395"/>
        <v>-89.993438139132081</v>
      </c>
      <c r="AP652" s="30">
        <f t="shared" si="411"/>
        <v>23.609121289162623</v>
      </c>
      <c r="AQ652" s="30">
        <f t="shared" si="412"/>
        <v>-29.542425094393248</v>
      </c>
      <c r="AR652" s="31">
        <f t="shared" si="396"/>
        <v>-61.815238209132076</v>
      </c>
      <c r="AS652" s="33">
        <f t="shared" si="397"/>
        <v>-180.90210878661824</v>
      </c>
      <c r="AT652" s="31">
        <f t="shared" si="398"/>
        <v>0.3794161796815827</v>
      </c>
      <c r="AU652" s="31">
        <f t="shared" si="399"/>
        <v>16.812105148039855</v>
      </c>
      <c r="AV652" s="32">
        <f t="shared" si="400"/>
        <v>-4.4051451718984843E-4</v>
      </c>
      <c r="AW652" s="31">
        <f t="shared" si="401"/>
        <v>-0.57704132763820704</v>
      </c>
      <c r="AX652" s="34">
        <f t="shared" si="402"/>
        <v>0.37897566516439285</v>
      </c>
      <c r="AY652" s="35">
        <f t="shared" si="403"/>
        <v>16.235063820401649</v>
      </c>
      <c r="AZ652" s="10">
        <f t="shared" si="404"/>
        <v>-61.436262543967686</v>
      </c>
      <c r="BA652" s="10">
        <f t="shared" si="405"/>
        <v>-164.66704496621659</v>
      </c>
      <c r="BB652" s="10">
        <f t="shared" si="406"/>
        <v>15.332955033783406</v>
      </c>
      <c r="BC652" s="37"/>
      <c r="BD652" s="46">
        <f t="shared" si="407"/>
        <v>-61</v>
      </c>
      <c r="BE652" s="46">
        <f t="shared" si="408"/>
        <v>-165</v>
      </c>
      <c r="BF652" s="46">
        <f t="shared" si="409"/>
        <v>15</v>
      </c>
    </row>
    <row r="653" spans="22:58" x14ac:dyDescent="0.3">
      <c r="V653" s="29">
        <v>7.4900000000000997</v>
      </c>
      <c r="W653" s="38">
        <f t="shared" si="379"/>
        <v>309029543.25143027</v>
      </c>
      <c r="X653" s="30">
        <f t="shared" si="413"/>
        <v>3.5218251811136261</v>
      </c>
      <c r="Y653" s="31">
        <f t="shared" si="380"/>
        <v>-116.13387616473263</v>
      </c>
      <c r="Z653" s="31">
        <f t="shared" si="381"/>
        <v>-89.999910581202712</v>
      </c>
      <c r="AA653" s="31">
        <f t="shared" si="382"/>
        <v>79.547800756296795</v>
      </c>
      <c r="AB653" s="31">
        <f t="shared" si="383"/>
        <v>-89.993964231205339</v>
      </c>
      <c r="AC653" s="31">
        <f t="shared" si="384"/>
        <v>36.13493381919649</v>
      </c>
      <c r="AD653" s="31">
        <f t="shared" si="385"/>
        <v>89.105884613717606</v>
      </c>
      <c r="AE653" s="31">
        <f t="shared" si="386"/>
        <v>3.0706835918742854</v>
      </c>
      <c r="AF653" s="31">
        <f t="shared" si="387"/>
        <v>-90.887990198690446</v>
      </c>
      <c r="AG653" s="31">
        <f t="shared" si="410"/>
        <v>92.110410468749379</v>
      </c>
      <c r="AH653" s="31">
        <f t="shared" si="388"/>
        <v>-204.60809334181332</v>
      </c>
      <c r="AI653" s="31">
        <f t="shared" si="389"/>
        <v>-89.999999996629327</v>
      </c>
      <c r="AJ653" s="31">
        <f t="shared" si="390"/>
        <v>132.54865004781854</v>
      </c>
      <c r="AK653" s="31">
        <f t="shared" si="391"/>
        <v>89.999986488917997</v>
      </c>
      <c r="AL653" s="32">
        <f t="shared" si="392"/>
        <v>-79.003635009591335</v>
      </c>
      <c r="AM653" s="31">
        <f t="shared" si="393"/>
        <v>-89.993573997608536</v>
      </c>
      <c r="AN653" s="31">
        <f t="shared" si="394"/>
        <v>-58.952667834836731</v>
      </c>
      <c r="AO653" s="31">
        <f t="shared" si="395"/>
        <v>-89.993587505319866</v>
      </c>
      <c r="AP653" s="30">
        <f t="shared" si="411"/>
        <v>23.609121289162623</v>
      </c>
      <c r="AQ653" s="30">
        <f t="shared" si="412"/>
        <v>-29.542425094393248</v>
      </c>
      <c r="AR653" s="31">
        <f t="shared" si="396"/>
        <v>-61.815288048193068</v>
      </c>
      <c r="AS653" s="33">
        <f t="shared" si="397"/>
        <v>-180.88157770401031</v>
      </c>
      <c r="AT653" s="31">
        <f t="shared" si="398"/>
        <v>0.39650501563403467</v>
      </c>
      <c r="AU653" s="31">
        <f t="shared" si="399"/>
        <v>17.18089170248189</v>
      </c>
      <c r="AV653" s="32">
        <f t="shared" si="400"/>
        <v>-4.612742242911711E-4</v>
      </c>
      <c r="AW653" s="31">
        <f t="shared" si="401"/>
        <v>-0.59048140596155196</v>
      </c>
      <c r="AX653" s="34">
        <f t="shared" si="402"/>
        <v>0.39604374140974352</v>
      </c>
      <c r="AY653" s="35">
        <f t="shared" si="403"/>
        <v>16.590410296520339</v>
      </c>
      <c r="AZ653" s="10">
        <f t="shared" si="404"/>
        <v>-61.419244306783327</v>
      </c>
      <c r="BA653" s="10">
        <f t="shared" si="405"/>
        <v>-164.29116740748998</v>
      </c>
      <c r="BB653" s="10">
        <f t="shared" si="406"/>
        <v>15.708832592510021</v>
      </c>
      <c r="BC653" s="37"/>
      <c r="BD653" s="46">
        <f t="shared" si="407"/>
        <v>-61</v>
      </c>
      <c r="BE653" s="46">
        <f t="shared" si="408"/>
        <v>-164</v>
      </c>
      <c r="BF653" s="46">
        <f t="shared" si="409"/>
        <v>16</v>
      </c>
    </row>
    <row r="654" spans="22:58" x14ac:dyDescent="0.3">
      <c r="V654" s="29">
        <v>7.5000000000001004</v>
      </c>
      <c r="W654" s="36">
        <f t="shared" si="379"/>
        <v>316227766.01691192</v>
      </c>
      <c r="X654" s="30">
        <f t="shared" si="413"/>
        <v>3.5218251811136261</v>
      </c>
      <c r="Y654" s="31">
        <f t="shared" si="380"/>
        <v>-116.33387616473217</v>
      </c>
      <c r="Z654" s="31">
        <f t="shared" si="381"/>
        <v>-89.999912616623035</v>
      </c>
      <c r="AA654" s="31">
        <f t="shared" si="382"/>
        <v>79.747800754127695</v>
      </c>
      <c r="AB654" s="31">
        <f t="shared" si="383"/>
        <v>-89.994101622075775</v>
      </c>
      <c r="AC654" s="31">
        <f t="shared" si="384"/>
        <v>36.33488622243884</v>
      </c>
      <c r="AD654" s="31">
        <f t="shared" si="385"/>
        <v>89.12623397257012</v>
      </c>
      <c r="AE654" s="31">
        <f t="shared" si="386"/>
        <v>3.2706359929479873</v>
      </c>
      <c r="AF654" s="31">
        <f t="shared" si="387"/>
        <v>-90.86778026612869</v>
      </c>
      <c r="AG654" s="31">
        <f t="shared" si="410"/>
        <v>92.110410468749379</v>
      </c>
      <c r="AH654" s="31">
        <f t="shared" si="388"/>
        <v>-204.80809334181333</v>
      </c>
      <c r="AI654" s="31">
        <f t="shared" si="389"/>
        <v>-89.999999996706052</v>
      </c>
      <c r="AJ654" s="31">
        <f t="shared" si="390"/>
        <v>132.74865004781856</v>
      </c>
      <c r="AK654" s="31">
        <f t="shared" si="391"/>
        <v>89.999986796467766</v>
      </c>
      <c r="AL654" s="32">
        <f t="shared" si="392"/>
        <v>-79.203635007132675</v>
      </c>
      <c r="AM654" s="31">
        <f t="shared" si="393"/>
        <v>-89.993720271279926</v>
      </c>
      <c r="AN654" s="31">
        <f t="shared" si="394"/>
        <v>-59.152667832378071</v>
      </c>
      <c r="AO654" s="31">
        <f t="shared" si="395"/>
        <v>-89.993733471518212</v>
      </c>
      <c r="AP654" s="30">
        <f t="shared" si="411"/>
        <v>23.609121289162623</v>
      </c>
      <c r="AQ654" s="30">
        <f t="shared" si="412"/>
        <v>-29.542425094393248</v>
      </c>
      <c r="AR654" s="31">
        <f t="shared" si="396"/>
        <v>-61.815335644660706</v>
      </c>
      <c r="AS654" s="33">
        <f t="shared" si="397"/>
        <v>-180.8615137376469</v>
      </c>
      <c r="AT654" s="31">
        <f t="shared" si="398"/>
        <v>0.41432744461831927</v>
      </c>
      <c r="AU654" s="31">
        <f t="shared" si="399"/>
        <v>17.556754750851606</v>
      </c>
      <c r="AV654" s="32">
        <f t="shared" si="400"/>
        <v>-4.8301219988904987E-4</v>
      </c>
      <c r="AW654" s="31">
        <f t="shared" si="401"/>
        <v>-0.60423447664130192</v>
      </c>
      <c r="AX654" s="34">
        <f t="shared" si="402"/>
        <v>0.41384443241843022</v>
      </c>
      <c r="AY654" s="35">
        <f t="shared" si="403"/>
        <v>16.952520274210304</v>
      </c>
      <c r="AZ654" s="10">
        <f t="shared" si="404"/>
        <v>-61.401491212242277</v>
      </c>
      <c r="BA654" s="10">
        <f t="shared" si="405"/>
        <v>-163.90899346343659</v>
      </c>
      <c r="BB654" s="10">
        <f t="shared" si="406"/>
        <v>16.091006536563413</v>
      </c>
      <c r="BC654" s="48"/>
      <c r="BD654" s="46">
        <f t="shared" si="407"/>
        <v>-61</v>
      </c>
      <c r="BE654" s="46">
        <f t="shared" si="408"/>
        <v>-164</v>
      </c>
      <c r="BF654" s="46">
        <f t="shared" si="409"/>
        <v>16</v>
      </c>
    </row>
    <row r="655" spans="22:58" x14ac:dyDescent="0.3">
      <c r="V655" s="29">
        <v>7.5100000000001002</v>
      </c>
      <c r="W655" s="38">
        <f t="shared" si="379"/>
        <v>323593656.92970389</v>
      </c>
      <c r="X655" s="30">
        <f t="shared" si="413"/>
        <v>3.5218251811136261</v>
      </c>
      <c r="Y655" s="31">
        <f t="shared" si="380"/>
        <v>-116.53387616473174</v>
      </c>
      <c r="Z655" s="31">
        <f t="shared" si="381"/>
        <v>-89.999914605711538</v>
      </c>
      <c r="AA655" s="31">
        <f t="shared" si="382"/>
        <v>79.947800752056168</v>
      </c>
      <c r="AB655" s="31">
        <f t="shared" si="383"/>
        <v>-89.994235885548278</v>
      </c>
      <c r="AC655" s="31">
        <f t="shared" si="384"/>
        <v>36.534840767401178</v>
      </c>
      <c r="AD655" s="31">
        <f t="shared" si="385"/>
        <v>89.146120336485723</v>
      </c>
      <c r="AE655" s="31">
        <f t="shared" si="386"/>
        <v>3.4705905358392357</v>
      </c>
      <c r="AF655" s="31">
        <f t="shared" si="387"/>
        <v>-90.848030154774079</v>
      </c>
      <c r="AG655" s="31">
        <f t="shared" si="410"/>
        <v>92.110410468749379</v>
      </c>
      <c r="AH655" s="31">
        <f t="shared" si="388"/>
        <v>-205.00809334181332</v>
      </c>
      <c r="AI655" s="31">
        <f t="shared" si="389"/>
        <v>-89.999999996781028</v>
      </c>
      <c r="AJ655" s="31">
        <f t="shared" si="390"/>
        <v>132.94865004781855</v>
      </c>
      <c r="AK655" s="31">
        <f t="shared" si="391"/>
        <v>89.999987097016856</v>
      </c>
      <c r="AL655" s="32">
        <f t="shared" si="392"/>
        <v>-79.403635004784633</v>
      </c>
      <c r="AM655" s="31">
        <f t="shared" si="393"/>
        <v>-89.993863215356129</v>
      </c>
      <c r="AN655" s="31">
        <f t="shared" si="394"/>
        <v>-59.352667830030029</v>
      </c>
      <c r="AO655" s="31">
        <f t="shared" si="395"/>
        <v>-89.993876115120301</v>
      </c>
      <c r="AP655" s="30">
        <f t="shared" si="411"/>
        <v>23.609121289162623</v>
      </c>
      <c r="AQ655" s="30">
        <f t="shared" si="412"/>
        <v>-29.542425094393248</v>
      </c>
      <c r="AR655" s="31">
        <f t="shared" si="396"/>
        <v>-61.815381099421415</v>
      </c>
      <c r="AS655" s="33">
        <f t="shared" si="397"/>
        <v>-180.84190626989437</v>
      </c>
      <c r="AT655" s="31">
        <f t="shared" si="398"/>
        <v>0.43291175838115004</v>
      </c>
      <c r="AU655" s="31">
        <f t="shared" si="399"/>
        <v>17.939764134430639</v>
      </c>
      <c r="AV655" s="32">
        <f t="shared" si="400"/>
        <v>-5.0577453809494508E-4</v>
      </c>
      <c r="AW655" s="31">
        <f t="shared" si="401"/>
        <v>-0.61830782539459439</v>
      </c>
      <c r="AX655" s="34">
        <f t="shared" si="402"/>
        <v>0.43240598384305506</v>
      </c>
      <c r="AY655" s="35">
        <f t="shared" si="403"/>
        <v>17.321456309036044</v>
      </c>
      <c r="AZ655" s="10">
        <f t="shared" si="404"/>
        <v>-61.382975115578361</v>
      </c>
      <c r="BA655" s="10">
        <f t="shared" si="405"/>
        <v>-163.52044996085831</v>
      </c>
      <c r="BB655" s="10">
        <f t="shared" si="406"/>
        <v>16.479550039141685</v>
      </c>
      <c r="BC655" s="37"/>
      <c r="BD655" s="46">
        <f t="shared" si="407"/>
        <v>-61</v>
      </c>
      <c r="BE655" s="46">
        <f t="shared" si="408"/>
        <v>-164</v>
      </c>
      <c r="BF655" s="46">
        <f t="shared" si="409"/>
        <v>16</v>
      </c>
    </row>
    <row r="656" spans="22:58" x14ac:dyDescent="0.3">
      <c r="V656" s="29">
        <v>7.5200000000000999</v>
      </c>
      <c r="W656" s="38">
        <f t="shared" si="379"/>
        <v>331131121.48266727</v>
      </c>
      <c r="X656" s="30">
        <f t="shared" si="413"/>
        <v>3.5218251811136261</v>
      </c>
      <c r="Y656" s="31">
        <f t="shared" si="380"/>
        <v>-116.73387616473127</v>
      </c>
      <c r="Z656" s="31">
        <f t="shared" si="381"/>
        <v>-89.999916549522865</v>
      </c>
      <c r="AA656" s="31">
        <f t="shared" si="382"/>
        <v>80.147800750077849</v>
      </c>
      <c r="AB656" s="31">
        <f t="shared" si="383"/>
        <v>-89.994367092811075</v>
      </c>
      <c r="AC656" s="31">
        <f t="shared" si="384"/>
        <v>36.734797357733065</v>
      </c>
      <c r="AD656" s="31">
        <f t="shared" si="385"/>
        <v>89.165554230301709</v>
      </c>
      <c r="AE656" s="31">
        <f t="shared" si="386"/>
        <v>3.6705471241932699</v>
      </c>
      <c r="AF656" s="31">
        <f t="shared" si="387"/>
        <v>-90.828729412032217</v>
      </c>
      <c r="AG656" s="31">
        <f t="shared" si="410"/>
        <v>92.110410468749379</v>
      </c>
      <c r="AH656" s="31">
        <f t="shared" si="388"/>
        <v>-205.20809334181331</v>
      </c>
      <c r="AI656" s="31">
        <f t="shared" si="389"/>
        <v>-89.999999996854299</v>
      </c>
      <c r="AJ656" s="31">
        <f t="shared" si="390"/>
        <v>133.14865004781851</v>
      </c>
      <c r="AK656" s="31">
        <f t="shared" si="391"/>
        <v>89.999987390724613</v>
      </c>
      <c r="AL656" s="32">
        <f t="shared" si="392"/>
        <v>-79.603635002542234</v>
      </c>
      <c r="AM656" s="31">
        <f t="shared" si="393"/>
        <v>-89.994002905627994</v>
      </c>
      <c r="AN656" s="31">
        <f t="shared" si="394"/>
        <v>-59.552667827787658</v>
      </c>
      <c r="AO656" s="31">
        <f t="shared" si="395"/>
        <v>-89.994015511757681</v>
      </c>
      <c r="AP656" s="30">
        <f t="shared" si="411"/>
        <v>23.609121289162623</v>
      </c>
      <c r="AQ656" s="30">
        <f t="shared" si="412"/>
        <v>-29.542425094393248</v>
      </c>
      <c r="AR656" s="31">
        <f t="shared" si="396"/>
        <v>-61.815424508825018</v>
      </c>
      <c r="AS656" s="33">
        <f t="shared" si="397"/>
        <v>-180.82274492378991</v>
      </c>
      <c r="AT656" s="31">
        <f t="shared" si="398"/>
        <v>0.45228706211840775</v>
      </c>
      <c r="AU656" s="31">
        <f t="shared" si="399"/>
        <v>18.329985959900558</v>
      </c>
      <c r="AV656" s="32">
        <f t="shared" si="400"/>
        <v>-5.2960950438110156E-4</v>
      </c>
      <c r="AW656" s="31">
        <f t="shared" si="401"/>
        <v>-0.63270890730070506</v>
      </c>
      <c r="AX656" s="34">
        <f t="shared" si="402"/>
        <v>0.45175745261402667</v>
      </c>
      <c r="AY656" s="35">
        <f t="shared" si="403"/>
        <v>17.697277052599851</v>
      </c>
      <c r="AZ656" s="10">
        <f t="shared" si="404"/>
        <v>-61.363667056210993</v>
      </c>
      <c r="BA656" s="10">
        <f t="shared" si="405"/>
        <v>-163.12546787119007</v>
      </c>
      <c r="BB656" s="10">
        <f t="shared" si="406"/>
        <v>16.874532128809932</v>
      </c>
      <c r="BC656" s="37"/>
      <c r="BD656" s="46">
        <f t="shared" si="407"/>
        <v>-61</v>
      </c>
      <c r="BE656" s="46">
        <f t="shared" si="408"/>
        <v>-163</v>
      </c>
      <c r="BF656" s="46">
        <f t="shared" si="409"/>
        <v>17</v>
      </c>
    </row>
    <row r="657" spans="22:58" x14ac:dyDescent="0.3">
      <c r="V657" s="29">
        <v>7.5300000000000997</v>
      </c>
      <c r="W657" s="36">
        <f t="shared" si="379"/>
        <v>338844156.1392805</v>
      </c>
      <c r="X657" s="30">
        <f t="shared" si="413"/>
        <v>3.5218251811136261</v>
      </c>
      <c r="Y657" s="31">
        <f t="shared" si="380"/>
        <v>-116.93387616473086</v>
      </c>
      <c r="Z657" s="31">
        <f t="shared" si="381"/>
        <v>-89.99991844908763</v>
      </c>
      <c r="AA657" s="31">
        <f t="shared" si="382"/>
        <v>80.347800748188618</v>
      </c>
      <c r="AB657" s="31">
        <f t="shared" si="383"/>
        <v>-89.994495313431983</v>
      </c>
      <c r="AC657" s="31">
        <f t="shared" si="384"/>
        <v>36.934755901416835</v>
      </c>
      <c r="AD657" s="31">
        <f t="shared" si="385"/>
        <v>89.184545940229114</v>
      </c>
      <c r="AE657" s="31">
        <f t="shared" si="386"/>
        <v>3.8705056659882189</v>
      </c>
      <c r="AF657" s="31">
        <f t="shared" si="387"/>
        <v>-90.809867822290514</v>
      </c>
      <c r="AG657" s="31">
        <f t="shared" si="410"/>
        <v>92.110410468749379</v>
      </c>
      <c r="AH657" s="31">
        <f t="shared" si="388"/>
        <v>-205.4080933418133</v>
      </c>
      <c r="AI657" s="31">
        <f t="shared" si="389"/>
        <v>-89.999999996925908</v>
      </c>
      <c r="AJ657" s="31">
        <f t="shared" si="390"/>
        <v>133.3486500478185</v>
      </c>
      <c r="AK657" s="31">
        <f t="shared" si="391"/>
        <v>89.999987677746759</v>
      </c>
      <c r="AL657" s="32">
        <f t="shared" si="392"/>
        <v>-79.803635000400817</v>
      </c>
      <c r="AM657" s="31">
        <f t="shared" si="393"/>
        <v>-89.994139416161133</v>
      </c>
      <c r="AN657" s="31">
        <f t="shared" si="394"/>
        <v>-59.752667825646242</v>
      </c>
      <c r="AO657" s="31">
        <f t="shared" si="395"/>
        <v>-89.994151735340282</v>
      </c>
      <c r="AP657" s="30">
        <f t="shared" si="411"/>
        <v>23.609121289162623</v>
      </c>
      <c r="AQ657" s="30">
        <f t="shared" si="412"/>
        <v>-29.542425094393248</v>
      </c>
      <c r="AR657" s="31">
        <f t="shared" si="396"/>
        <v>-61.815465964888645</v>
      </c>
      <c r="AS657" s="33">
        <f t="shared" si="397"/>
        <v>-180.8040195576308</v>
      </c>
      <c r="AT657" s="31">
        <f t="shared" si="398"/>
        <v>0.47248327373141713</v>
      </c>
      <c r="AU657" s="31">
        <f t="shared" si="399"/>
        <v>18.727482274844284</v>
      </c>
      <c r="AV657" s="32">
        <f t="shared" si="400"/>
        <v>-5.5456763782118818E-4</v>
      </c>
      <c r="AW657" s="31">
        <f t="shared" si="401"/>
        <v>-0.6474453507214043</v>
      </c>
      <c r="AX657" s="34">
        <f t="shared" si="402"/>
        <v>0.47192870609359594</v>
      </c>
      <c r="AY657" s="35">
        <f t="shared" si="403"/>
        <v>18.080036924122879</v>
      </c>
      <c r="AZ657" s="10">
        <f t="shared" si="404"/>
        <v>-61.343537258795052</v>
      </c>
      <c r="BA657" s="10">
        <f t="shared" si="405"/>
        <v>-162.72398263350792</v>
      </c>
      <c r="BB657" s="10">
        <f t="shared" si="406"/>
        <v>17.276017366492084</v>
      </c>
      <c r="BC657" s="48"/>
      <c r="BD657" s="46">
        <f t="shared" si="407"/>
        <v>-61</v>
      </c>
      <c r="BE657" s="46">
        <f t="shared" si="408"/>
        <v>-163</v>
      </c>
      <c r="BF657" s="46">
        <f t="shared" si="409"/>
        <v>17</v>
      </c>
    </row>
    <row r="658" spans="22:58" x14ac:dyDescent="0.3">
      <c r="V658" s="29">
        <v>7.5400000000001004</v>
      </c>
      <c r="W658" s="38">
        <f t="shared" si="379"/>
        <v>346736850.45261264</v>
      </c>
      <c r="X658" s="30">
        <f t="shared" si="413"/>
        <v>3.5218251811136261</v>
      </c>
      <c r="Y658" s="31">
        <f t="shared" si="380"/>
        <v>-117.13387616473048</v>
      </c>
      <c r="Z658" s="31">
        <f t="shared" si="381"/>
        <v>-89.999920305413028</v>
      </c>
      <c r="AA658" s="31">
        <f t="shared" si="382"/>
        <v>80.547800746384425</v>
      </c>
      <c r="AB658" s="31">
        <f t="shared" si="383"/>
        <v>-89.994620615395291</v>
      </c>
      <c r="AC658" s="31">
        <f t="shared" si="384"/>
        <v>37.134716310572806</v>
      </c>
      <c r="AD658" s="31">
        <f t="shared" si="385"/>
        <v>89.203105519221225</v>
      </c>
      <c r="AE658" s="31">
        <f t="shared" si="386"/>
        <v>4.070466073340377</v>
      </c>
      <c r="AF658" s="31">
        <f t="shared" si="387"/>
        <v>-90.791435401587108</v>
      </c>
      <c r="AG658" s="31">
        <f t="shared" si="410"/>
        <v>92.110410468749379</v>
      </c>
      <c r="AH658" s="31">
        <f t="shared" si="388"/>
        <v>-205.60809334181332</v>
      </c>
      <c r="AI658" s="31">
        <f t="shared" si="389"/>
        <v>-89.999999996995882</v>
      </c>
      <c r="AJ658" s="31">
        <f t="shared" si="390"/>
        <v>133.54865004781851</v>
      </c>
      <c r="AK658" s="31">
        <f t="shared" si="391"/>
        <v>89.999987958235494</v>
      </c>
      <c r="AL658" s="32">
        <f t="shared" si="392"/>
        <v>-80.003634998355793</v>
      </c>
      <c r="AM658" s="31">
        <f t="shared" si="393"/>
        <v>-89.994272819335222</v>
      </c>
      <c r="AN658" s="31">
        <f t="shared" si="394"/>
        <v>-59.952667823601217</v>
      </c>
      <c r="AO658" s="31">
        <f t="shared" si="395"/>
        <v>-89.994284858095611</v>
      </c>
      <c r="AP658" s="30">
        <f t="shared" si="411"/>
        <v>23.609121289162623</v>
      </c>
      <c r="AQ658" s="30">
        <f t="shared" si="412"/>
        <v>-29.542425094393248</v>
      </c>
      <c r="AR658" s="31">
        <f t="shared" si="396"/>
        <v>-61.81550555549147</v>
      </c>
      <c r="AS658" s="33">
        <f t="shared" si="397"/>
        <v>-180.78572025968271</v>
      </c>
      <c r="AT658" s="31">
        <f t="shared" si="398"/>
        <v>0.49353112062294086</v>
      </c>
      <c r="AU658" s="31">
        <f t="shared" si="399"/>
        <v>19.132310732223214</v>
      </c>
      <c r="AV658" s="32">
        <f t="shared" si="400"/>
        <v>-5.8070185812396087E-4</v>
      </c>
      <c r="AW658" s="31">
        <f t="shared" si="401"/>
        <v>-0.66252496131086613</v>
      </c>
      <c r="AX658" s="34">
        <f t="shared" si="402"/>
        <v>0.49295041876481688</v>
      </c>
      <c r="AY658" s="35">
        <f t="shared" si="403"/>
        <v>18.469785770912349</v>
      </c>
      <c r="AZ658" s="10">
        <f t="shared" si="404"/>
        <v>-61.322555136726656</v>
      </c>
      <c r="BA658" s="10">
        <f t="shared" si="405"/>
        <v>-162.31593448877035</v>
      </c>
      <c r="BB658" s="10">
        <f t="shared" si="406"/>
        <v>17.684065511229647</v>
      </c>
      <c r="BC658" s="37"/>
      <c r="BD658" s="46">
        <f t="shared" si="407"/>
        <v>-61</v>
      </c>
      <c r="BE658" s="46">
        <f t="shared" si="408"/>
        <v>-162</v>
      </c>
      <c r="BF658" s="46">
        <f t="shared" si="409"/>
        <v>18</v>
      </c>
    </row>
    <row r="659" spans="22:58" x14ac:dyDescent="0.3">
      <c r="V659" s="29">
        <v>7.5500000000001002</v>
      </c>
      <c r="W659" s="38">
        <f t="shared" si="379"/>
        <v>354813389.23365825</v>
      </c>
      <c r="X659" s="30">
        <f t="shared" si="413"/>
        <v>3.5218251811136261</v>
      </c>
      <c r="Y659" s="31">
        <f t="shared" si="380"/>
        <v>-117.3338761647301</v>
      </c>
      <c r="Z659" s="31">
        <f t="shared" si="381"/>
        <v>-89.999922119483315</v>
      </c>
      <c r="AA659" s="31">
        <f t="shared" si="382"/>
        <v>80.747800744661404</v>
      </c>
      <c r="AB659" s="31">
        <f t="shared" si="383"/>
        <v>-89.994743065137754</v>
      </c>
      <c r="AC659" s="31">
        <f t="shared" si="384"/>
        <v>37.334678501273338</v>
      </c>
      <c r="AD659" s="31">
        <f t="shared" si="385"/>
        <v>89.221242792224217</v>
      </c>
      <c r="AE659" s="31">
        <f t="shared" si="386"/>
        <v>4.2704282623182692</v>
      </c>
      <c r="AF659" s="31">
        <f t="shared" si="387"/>
        <v>-90.773422392396839</v>
      </c>
      <c r="AG659" s="31">
        <f t="shared" si="410"/>
        <v>92.110410468749379</v>
      </c>
      <c r="AH659" s="31">
        <f t="shared" si="388"/>
        <v>-205.80809334181333</v>
      </c>
      <c r="AI659" s="31">
        <f t="shared" si="389"/>
        <v>-89.999999997064265</v>
      </c>
      <c r="AJ659" s="31">
        <f t="shared" si="390"/>
        <v>133.7486500478185</v>
      </c>
      <c r="AK659" s="31">
        <f t="shared" si="391"/>
        <v>89.999988232339504</v>
      </c>
      <c r="AL659" s="32">
        <f t="shared" si="392"/>
        <v>-80.203634996402769</v>
      </c>
      <c r="AM659" s="31">
        <f t="shared" si="393"/>
        <v>-89.994403185882391</v>
      </c>
      <c r="AN659" s="31">
        <f t="shared" si="394"/>
        <v>-60.152667821648222</v>
      </c>
      <c r="AO659" s="31">
        <f t="shared" si="395"/>
        <v>-89.994414950607151</v>
      </c>
      <c r="AP659" s="30">
        <f t="shared" si="411"/>
        <v>23.609121289162623</v>
      </c>
      <c r="AQ659" s="30">
        <f t="shared" si="412"/>
        <v>-29.542425094393248</v>
      </c>
      <c r="AR659" s="31">
        <f t="shared" si="396"/>
        <v>-61.815543364560583</v>
      </c>
      <c r="AS659" s="33">
        <f t="shared" si="397"/>
        <v>-180.76783734300398</v>
      </c>
      <c r="AT659" s="31">
        <f t="shared" si="398"/>
        <v>0.51546213383223138</v>
      </c>
      <c r="AU659" s="31">
        <f t="shared" si="399"/>
        <v>19.544524244375239</v>
      </c>
      <c r="AV659" s="32">
        <f t="shared" si="400"/>
        <v>-6.0806757772600734E-4</v>
      </c>
      <c r="AW659" s="31">
        <f t="shared" si="401"/>
        <v>-0.67795572611710397</v>
      </c>
      <c r="AX659" s="34">
        <f t="shared" si="402"/>
        <v>0.51485406625450536</v>
      </c>
      <c r="AY659" s="35">
        <f t="shared" si="403"/>
        <v>18.866568518258134</v>
      </c>
      <c r="AZ659" s="10">
        <f t="shared" si="404"/>
        <v>-61.300689298306075</v>
      </c>
      <c r="BA659" s="10">
        <f t="shared" si="405"/>
        <v>-161.90126882474584</v>
      </c>
      <c r="BB659" s="10">
        <f t="shared" si="406"/>
        <v>18.098731175254159</v>
      </c>
      <c r="BC659" s="37"/>
      <c r="BD659" s="46">
        <f t="shared" si="407"/>
        <v>-61</v>
      </c>
      <c r="BE659" s="46">
        <f t="shared" si="408"/>
        <v>-162</v>
      </c>
      <c r="BF659" s="46">
        <f t="shared" si="409"/>
        <v>18</v>
      </c>
    </row>
    <row r="660" spans="22:58" x14ac:dyDescent="0.3">
      <c r="V660" s="29">
        <v>7.5600000000001</v>
      </c>
      <c r="W660" s="36">
        <f t="shared" si="379"/>
        <v>363078054.77018601</v>
      </c>
      <c r="X660" s="30">
        <f t="shared" si="413"/>
        <v>3.5218251811136261</v>
      </c>
      <c r="Y660" s="31">
        <f t="shared" si="380"/>
        <v>-117.53387616472975</v>
      </c>
      <c r="Z660" s="31">
        <f t="shared" si="381"/>
        <v>-89.999923892260298</v>
      </c>
      <c r="AA660" s="31">
        <f t="shared" si="382"/>
        <v>80.947800743015947</v>
      </c>
      <c r="AB660" s="31">
        <f t="shared" si="383"/>
        <v>-89.994862727583836</v>
      </c>
      <c r="AC660" s="31">
        <f t="shared" si="384"/>
        <v>37.534642393365388</v>
      </c>
      <c r="AD660" s="31">
        <f t="shared" si="385"/>
        <v>89.238967361312078</v>
      </c>
      <c r="AE660" s="31">
        <f t="shared" si="386"/>
        <v>4.4703921527652142</v>
      </c>
      <c r="AF660" s="31">
        <f t="shared" si="387"/>
        <v>-90.755819258532071</v>
      </c>
      <c r="AG660" s="31">
        <f t="shared" si="410"/>
        <v>92.110410468749379</v>
      </c>
      <c r="AH660" s="31">
        <f t="shared" si="388"/>
        <v>-206.00809334181332</v>
      </c>
      <c r="AI660" s="31">
        <f t="shared" si="389"/>
        <v>-89.999999997131084</v>
      </c>
      <c r="AJ660" s="31">
        <f t="shared" si="390"/>
        <v>133.94865004781849</v>
      </c>
      <c r="AK660" s="31">
        <f t="shared" si="391"/>
        <v>89.999988500204168</v>
      </c>
      <c r="AL660" s="32">
        <f t="shared" si="392"/>
        <v>-80.403634994537668</v>
      </c>
      <c r="AM660" s="31">
        <f t="shared" si="393"/>
        <v>-89.994530584924732</v>
      </c>
      <c r="AN660" s="31">
        <f t="shared" si="394"/>
        <v>-60.352667819783122</v>
      </c>
      <c r="AO660" s="31">
        <f t="shared" si="395"/>
        <v>-89.994542081851648</v>
      </c>
      <c r="AP660" s="30">
        <f t="shared" si="411"/>
        <v>23.609121289162623</v>
      </c>
      <c r="AQ660" s="30">
        <f t="shared" si="412"/>
        <v>-29.542425094393248</v>
      </c>
      <c r="AR660" s="31">
        <f t="shared" si="396"/>
        <v>-61.81557947224853</v>
      </c>
      <c r="AS660" s="33">
        <f t="shared" si="397"/>
        <v>-180.75036134038373</v>
      </c>
      <c r="AT660" s="31">
        <f t="shared" si="398"/>
        <v>0.53830863930497996</v>
      </c>
      <c r="AU660" s="31">
        <f t="shared" si="399"/>
        <v>19.964170627199458</v>
      </c>
      <c r="AV660" s="32">
        <f t="shared" si="400"/>
        <v>-6.3672281914317586E-4</v>
      </c>
      <c r="AW660" s="31">
        <f t="shared" si="401"/>
        <v>-0.69374581777693645</v>
      </c>
      <c r="AX660" s="34">
        <f t="shared" si="402"/>
        <v>0.53767191648583679</v>
      </c>
      <c r="AY660" s="35">
        <f t="shared" si="403"/>
        <v>19.270424809422522</v>
      </c>
      <c r="AZ660" s="10">
        <f t="shared" si="404"/>
        <v>-61.277907555762695</v>
      </c>
      <c r="BA660" s="10">
        <f t="shared" si="405"/>
        <v>-161.4799365309612</v>
      </c>
      <c r="BB660" s="10">
        <f t="shared" si="406"/>
        <v>18.520063469038803</v>
      </c>
      <c r="BC660" s="48"/>
      <c r="BD660" s="46">
        <f t="shared" si="407"/>
        <v>-61</v>
      </c>
      <c r="BE660" s="46">
        <f t="shared" si="408"/>
        <v>-161</v>
      </c>
      <c r="BF660" s="46">
        <f t="shared" si="409"/>
        <v>19</v>
      </c>
    </row>
    <row r="661" spans="22:58" x14ac:dyDescent="0.3">
      <c r="V661" s="29">
        <v>7.5700000000000998</v>
      </c>
      <c r="W661" s="38">
        <f t="shared" si="379"/>
        <v>371535229.09725785</v>
      </c>
      <c r="X661" s="30">
        <f t="shared" si="413"/>
        <v>3.5218251811136261</v>
      </c>
      <c r="Y661" s="31">
        <f t="shared" si="380"/>
        <v>-117.73387616472937</v>
      </c>
      <c r="Z661" s="31">
        <f t="shared" si="381"/>
        <v>-89.999925624683968</v>
      </c>
      <c r="AA661" s="31">
        <f t="shared" si="382"/>
        <v>81.147800741444499</v>
      </c>
      <c r="AB661" s="31">
        <f t="shared" si="383"/>
        <v>-89.994979666180129</v>
      </c>
      <c r="AC661" s="31">
        <f t="shared" si="384"/>
        <v>37.734607910300717</v>
      </c>
      <c r="AD661" s="31">
        <f t="shared" si="385"/>
        <v>89.256288610708424</v>
      </c>
      <c r="AE661" s="31">
        <f t="shared" si="386"/>
        <v>4.6703576681294763</v>
      </c>
      <c r="AF661" s="31">
        <f t="shared" si="387"/>
        <v>-90.738616680155673</v>
      </c>
      <c r="AG661" s="31">
        <f t="shared" si="410"/>
        <v>92.110410468749379</v>
      </c>
      <c r="AH661" s="31">
        <f t="shared" si="388"/>
        <v>-206.20809334181331</v>
      </c>
      <c r="AI661" s="31">
        <f t="shared" si="389"/>
        <v>-89.999999997196397</v>
      </c>
      <c r="AJ661" s="31">
        <f t="shared" si="390"/>
        <v>134.14865004781845</v>
      </c>
      <c r="AK661" s="31">
        <f t="shared" si="391"/>
        <v>89.99998876197148</v>
      </c>
      <c r="AL661" s="32">
        <f t="shared" si="392"/>
        <v>-80.603634992756454</v>
      </c>
      <c r="AM661" s="31">
        <f t="shared" si="393"/>
        <v>-89.994655084010859</v>
      </c>
      <c r="AN661" s="31">
        <f t="shared" si="394"/>
        <v>-60.552667818001936</v>
      </c>
      <c r="AO661" s="31">
        <f t="shared" si="395"/>
        <v>-89.994666319235776</v>
      </c>
      <c r="AP661" s="30">
        <f t="shared" si="411"/>
        <v>23.609121289162623</v>
      </c>
      <c r="AQ661" s="30">
        <f t="shared" si="412"/>
        <v>-29.542425094393248</v>
      </c>
      <c r="AR661" s="31">
        <f t="shared" si="396"/>
        <v>-61.815613955103089</v>
      </c>
      <c r="AS661" s="33">
        <f t="shared" si="397"/>
        <v>-180.73328299939146</v>
      </c>
      <c r="AT661" s="31">
        <f t="shared" si="398"/>
        <v>0.56210374609185654</v>
      </c>
      <c r="AU661" s="31">
        <f t="shared" si="399"/>
        <v>20.391292235321966</v>
      </c>
      <c r="AV661" s="32">
        <f t="shared" si="400"/>
        <v>-6.6672833783727454E-4</v>
      </c>
      <c r="AW661" s="31">
        <f t="shared" si="401"/>
        <v>-0.70990359880648068</v>
      </c>
      <c r="AX661" s="34">
        <f t="shared" si="402"/>
        <v>0.56143701775401922</v>
      </c>
      <c r="AY661" s="35">
        <f t="shared" si="403"/>
        <v>19.681388636515486</v>
      </c>
      <c r="AZ661" s="10">
        <f t="shared" si="404"/>
        <v>-61.254176937349072</v>
      </c>
      <c r="BA661" s="10">
        <f t="shared" si="405"/>
        <v>-161.05189436287597</v>
      </c>
      <c r="BB661" s="10">
        <f t="shared" si="406"/>
        <v>18.94810563712403</v>
      </c>
      <c r="BC661" s="37"/>
      <c r="BD661" s="46">
        <f t="shared" si="407"/>
        <v>-61</v>
      </c>
      <c r="BE661" s="46">
        <f t="shared" si="408"/>
        <v>-161</v>
      </c>
      <c r="BF661" s="46">
        <f t="shared" si="409"/>
        <v>19</v>
      </c>
    </row>
    <row r="662" spans="22:58" x14ac:dyDescent="0.3">
      <c r="V662" s="29">
        <v>7.5800000000001004</v>
      </c>
      <c r="W662" s="38">
        <f t="shared" si="379"/>
        <v>380189396.32064986</v>
      </c>
      <c r="X662" s="30">
        <f t="shared" si="413"/>
        <v>3.5218251811136261</v>
      </c>
      <c r="Y662" s="31">
        <f t="shared" si="380"/>
        <v>-117.93387616472907</v>
      </c>
      <c r="Z662" s="31">
        <f t="shared" si="381"/>
        <v>-89.999927317672856</v>
      </c>
      <c r="AA662" s="31">
        <f t="shared" si="382"/>
        <v>81.347800739943864</v>
      </c>
      <c r="AB662" s="31">
        <f t="shared" si="383"/>
        <v>-89.995093942929017</v>
      </c>
      <c r="AC662" s="31">
        <f t="shared" si="384"/>
        <v>37.934574978974084</v>
      </c>
      <c r="AD662" s="31">
        <f t="shared" si="385"/>
        <v>89.273215711697347</v>
      </c>
      <c r="AE662" s="31">
        <f t="shared" si="386"/>
        <v>4.8703247353025034</v>
      </c>
      <c r="AF662" s="31">
        <f t="shared" si="387"/>
        <v>-90.721805548904527</v>
      </c>
      <c r="AG662" s="31">
        <f t="shared" si="410"/>
        <v>92.110410468749379</v>
      </c>
      <c r="AH662" s="31">
        <f t="shared" si="388"/>
        <v>-206.40809334181336</v>
      </c>
      <c r="AI662" s="31">
        <f t="shared" si="389"/>
        <v>-89.999999997260204</v>
      </c>
      <c r="AJ662" s="31">
        <f t="shared" si="390"/>
        <v>134.34865004781847</v>
      </c>
      <c r="AK662" s="31">
        <f t="shared" si="391"/>
        <v>89.999989017780237</v>
      </c>
      <c r="AL662" s="32">
        <f t="shared" si="392"/>
        <v>-80.803634991055475</v>
      </c>
      <c r="AM662" s="31">
        <f t="shared" si="393"/>
        <v>-89.994776749151853</v>
      </c>
      <c r="AN662" s="31">
        <f t="shared" si="394"/>
        <v>-60.752667816300985</v>
      </c>
      <c r="AO662" s="31">
        <f t="shared" si="395"/>
        <v>-89.99478772863182</v>
      </c>
      <c r="AP662" s="30">
        <f t="shared" si="411"/>
        <v>23.609121289162623</v>
      </c>
      <c r="AQ662" s="30">
        <f t="shared" si="412"/>
        <v>-29.542425094393248</v>
      </c>
      <c r="AR662" s="31">
        <f t="shared" si="396"/>
        <v>-61.815646886229104</v>
      </c>
      <c r="AS662" s="33">
        <f t="shared" si="397"/>
        <v>-180.71659327753633</v>
      </c>
      <c r="AT662" s="31">
        <f t="shared" si="398"/>
        <v>0.58688133126876563</v>
      </c>
      <c r="AU662" s="31">
        <f t="shared" si="399"/>
        <v>20.825925589176741</v>
      </c>
      <c r="AV662" s="32">
        <f t="shared" si="400"/>
        <v>-6.9814775086823519E-4</v>
      </c>
      <c r="AW662" s="31">
        <f t="shared" si="401"/>
        <v>-0.7264376259892944</v>
      </c>
      <c r="AX662" s="34">
        <f t="shared" si="402"/>
        <v>0.58618318351789744</v>
      </c>
      <c r="AY662" s="35">
        <f t="shared" si="403"/>
        <v>20.099487963187446</v>
      </c>
      <c r="AZ662" s="10">
        <f t="shared" si="404"/>
        <v>-61.229463702711207</v>
      </c>
      <c r="BA662" s="10">
        <f t="shared" si="405"/>
        <v>-160.61710531434889</v>
      </c>
      <c r="BB662" s="10">
        <f t="shared" si="406"/>
        <v>19.38289468565111</v>
      </c>
      <c r="BC662" s="37"/>
      <c r="BD662" s="46">
        <f t="shared" si="407"/>
        <v>-61</v>
      </c>
      <c r="BE662" s="46">
        <f t="shared" si="408"/>
        <v>-161</v>
      </c>
      <c r="BF662" s="46">
        <f t="shared" si="409"/>
        <v>19</v>
      </c>
    </row>
    <row r="663" spans="22:58" x14ac:dyDescent="0.3">
      <c r="V663" s="29">
        <v>7.5900000000001002</v>
      </c>
      <c r="W663" s="36">
        <f t="shared" si="379"/>
        <v>389045144.99437124</v>
      </c>
      <c r="X663" s="30">
        <f t="shared" si="413"/>
        <v>3.5218251811136261</v>
      </c>
      <c r="Y663" s="31">
        <f t="shared" si="380"/>
        <v>-118.13387616472875</v>
      </c>
      <c r="Z663" s="31">
        <f t="shared" si="381"/>
        <v>-89.999928972124593</v>
      </c>
      <c r="AA663" s="31">
        <f t="shared" si="382"/>
        <v>81.547800738510716</v>
      </c>
      <c r="AB663" s="31">
        <f t="shared" si="383"/>
        <v>-89.995205618421579</v>
      </c>
      <c r="AC663" s="31">
        <f t="shared" si="384"/>
        <v>38.13454352956817</v>
      </c>
      <c r="AD663" s="31">
        <f t="shared" si="385"/>
        <v>89.289757627425743</v>
      </c>
      <c r="AE663" s="31">
        <f t="shared" si="386"/>
        <v>5.0702932844637658</v>
      </c>
      <c r="AF663" s="31">
        <f t="shared" si="387"/>
        <v>-90.705376963120429</v>
      </c>
      <c r="AG663" s="31">
        <f t="shared" si="410"/>
        <v>92.110410468749379</v>
      </c>
      <c r="AH663" s="31">
        <f t="shared" si="388"/>
        <v>-206.60809334181334</v>
      </c>
      <c r="AI663" s="31">
        <f t="shared" si="389"/>
        <v>-89.999999997322575</v>
      </c>
      <c r="AJ663" s="31">
        <f t="shared" si="390"/>
        <v>134.54865004781848</v>
      </c>
      <c r="AK663" s="31">
        <f t="shared" si="391"/>
        <v>89.999989267766082</v>
      </c>
      <c r="AL663" s="32">
        <f t="shared" si="392"/>
        <v>-81.003634989431035</v>
      </c>
      <c r="AM663" s="31">
        <f t="shared" si="393"/>
        <v>-89.994895644856157</v>
      </c>
      <c r="AN663" s="31">
        <f t="shared" si="394"/>
        <v>-60.952667814676516</v>
      </c>
      <c r="AO663" s="31">
        <f t="shared" si="395"/>
        <v>-89.994906374412651</v>
      </c>
      <c r="AP663" s="30">
        <f t="shared" si="411"/>
        <v>23.609121289162623</v>
      </c>
      <c r="AQ663" s="30">
        <f t="shared" si="412"/>
        <v>-29.542425094393248</v>
      </c>
      <c r="AR663" s="31">
        <f t="shared" si="396"/>
        <v>-61.81567833544338</v>
      </c>
      <c r="AS663" s="33">
        <f t="shared" si="397"/>
        <v>-180.70028333753308</v>
      </c>
      <c r="AT663" s="31">
        <f t="shared" si="398"/>
        <v>0.61267602137303423</v>
      </c>
      <c r="AU663" s="31">
        <f t="shared" si="399"/>
        <v>21.268100995077656</v>
      </c>
      <c r="AV663" s="32">
        <f t="shared" si="400"/>
        <v>-7.3104767158853725E-4</v>
      </c>
      <c r="AW663" s="31">
        <f t="shared" si="401"/>
        <v>-0.74335665486420965</v>
      </c>
      <c r="AX663" s="34">
        <f t="shared" si="402"/>
        <v>0.61194497370144574</v>
      </c>
      <c r="AY663" s="35">
        <f t="shared" si="403"/>
        <v>20.524744340213445</v>
      </c>
      <c r="AZ663" s="10">
        <f t="shared" si="404"/>
        <v>-61.203733361741932</v>
      </c>
      <c r="BA663" s="10">
        <f t="shared" si="405"/>
        <v>-160.17553899731962</v>
      </c>
      <c r="BB663" s="10">
        <f t="shared" si="406"/>
        <v>19.82446100268038</v>
      </c>
      <c r="BC663" s="48"/>
      <c r="BD663" s="46">
        <f t="shared" si="407"/>
        <v>-61</v>
      </c>
      <c r="BE663" s="46">
        <f t="shared" si="408"/>
        <v>-160</v>
      </c>
      <c r="BF663" s="46">
        <f t="shared" si="409"/>
        <v>20</v>
      </c>
    </row>
    <row r="664" spans="22:58" x14ac:dyDescent="0.3">
      <c r="V664" s="29">
        <v>7.6000000000001</v>
      </c>
      <c r="W664" s="38">
        <f t="shared" si="379"/>
        <v>398107170.55359</v>
      </c>
      <c r="X664" s="30">
        <f t="shared" si="413"/>
        <v>3.5218251811136261</v>
      </c>
      <c r="Y664" s="31">
        <f t="shared" si="380"/>
        <v>-118.33387616472845</v>
      </c>
      <c r="Z664" s="31">
        <f t="shared" si="381"/>
        <v>-89.999930588916428</v>
      </c>
      <c r="AA664" s="31">
        <f t="shared" si="382"/>
        <v>81.747800737142086</v>
      </c>
      <c r="AB664" s="31">
        <f t="shared" si="383"/>
        <v>-89.995314751869614</v>
      </c>
      <c r="AC664" s="31">
        <f t="shared" si="384"/>
        <v>38.334513495406085</v>
      </c>
      <c r="AD664" s="31">
        <f t="shared" si="385"/>
        <v>89.305923117599292</v>
      </c>
      <c r="AE664" s="31">
        <f t="shared" si="386"/>
        <v>5.2702632489333467</v>
      </c>
      <c r="AF664" s="31">
        <f t="shared" si="387"/>
        <v>-90.689322223186736</v>
      </c>
      <c r="AG664" s="31">
        <f t="shared" si="410"/>
        <v>92.110410468749379</v>
      </c>
      <c r="AH664" s="31">
        <f t="shared" si="388"/>
        <v>-206.80809334181333</v>
      </c>
      <c r="AI664" s="31">
        <f t="shared" si="389"/>
        <v>-89.999999997383526</v>
      </c>
      <c r="AJ664" s="31">
        <f t="shared" si="390"/>
        <v>134.74865004781844</v>
      </c>
      <c r="AK664" s="31">
        <f t="shared" si="391"/>
        <v>89.999989512061546</v>
      </c>
      <c r="AL664" s="32">
        <f t="shared" si="392"/>
        <v>-81.203634987879695</v>
      </c>
      <c r="AM664" s="31">
        <f t="shared" si="393"/>
        <v>-89.995011834163861</v>
      </c>
      <c r="AN664" s="31">
        <f t="shared" si="394"/>
        <v>-61.152667813125205</v>
      </c>
      <c r="AO664" s="31">
        <f t="shared" si="395"/>
        <v>-89.995022319485841</v>
      </c>
      <c r="AP664" s="30">
        <f t="shared" si="411"/>
        <v>23.609121289162623</v>
      </c>
      <c r="AQ664" s="30">
        <f t="shared" si="412"/>
        <v>-29.542425094393248</v>
      </c>
      <c r="AR664" s="31">
        <f t="shared" si="396"/>
        <v>-61.815708369422481</v>
      </c>
      <c r="AS664" s="33">
        <f t="shared" si="397"/>
        <v>-180.68434454267259</v>
      </c>
      <c r="AT664" s="31">
        <f t="shared" si="398"/>
        <v>0.6395231701530204</v>
      </c>
      <c r="AU664" s="31">
        <f t="shared" si="399"/>
        <v>21.717842159513463</v>
      </c>
      <c r="AV664" s="32">
        <f t="shared" si="400"/>
        <v>-7.6549785067828169E-4</v>
      </c>
      <c r="AW664" s="31">
        <f t="shared" si="401"/>
        <v>-0.76066964431509465</v>
      </c>
      <c r="AX664" s="34">
        <f t="shared" si="402"/>
        <v>0.63875767230234215</v>
      </c>
      <c r="AY664" s="35">
        <f t="shared" si="403"/>
        <v>20.957172515198369</v>
      </c>
      <c r="AZ664" s="10">
        <f t="shared" si="404"/>
        <v>-61.176950697120141</v>
      </c>
      <c r="BA664" s="10">
        <f t="shared" si="405"/>
        <v>-159.72717202747421</v>
      </c>
      <c r="BB664" s="10">
        <f t="shared" si="406"/>
        <v>20.272827972525789</v>
      </c>
      <c r="BC664" s="37"/>
      <c r="BD664" s="46">
        <f t="shared" si="407"/>
        <v>-61</v>
      </c>
      <c r="BE664" s="46">
        <f t="shared" si="408"/>
        <v>-160</v>
      </c>
      <c r="BF664" s="46">
        <f t="shared" si="409"/>
        <v>20</v>
      </c>
    </row>
    <row r="665" spans="22:58" x14ac:dyDescent="0.3">
      <c r="V665" s="29">
        <v>7.6100000000000998</v>
      </c>
      <c r="W665" s="38">
        <f t="shared" si="379"/>
        <v>407380277.80420756</v>
      </c>
      <c r="X665" s="30">
        <f t="shared" si="413"/>
        <v>3.5218251811136261</v>
      </c>
      <c r="Y665" s="31">
        <f t="shared" si="380"/>
        <v>-118.53387616472816</v>
      </c>
      <c r="Z665" s="31">
        <f t="shared" si="381"/>
        <v>-89.999932168905588</v>
      </c>
      <c r="AA665" s="31">
        <f t="shared" si="382"/>
        <v>81.947800735835031</v>
      </c>
      <c r="AB665" s="31">
        <f t="shared" si="383"/>
        <v>-89.995421401137108</v>
      </c>
      <c r="AC665" s="31">
        <f t="shared" si="384"/>
        <v>38.534484812810071</v>
      </c>
      <c r="AD665" s="31">
        <f t="shared" si="385"/>
        <v>89.321720743074309</v>
      </c>
      <c r="AE665" s="31">
        <f t="shared" si="386"/>
        <v>5.470234565030573</v>
      </c>
      <c r="AF665" s="31">
        <f t="shared" si="387"/>
        <v>-90.673632826968401</v>
      </c>
      <c r="AG665" s="31">
        <f t="shared" si="410"/>
        <v>92.110410468749379</v>
      </c>
      <c r="AH665" s="31">
        <f t="shared" si="388"/>
        <v>-207.00809334181332</v>
      </c>
      <c r="AI665" s="31">
        <f t="shared" si="389"/>
        <v>-89.999999997443069</v>
      </c>
      <c r="AJ665" s="31">
        <f t="shared" si="390"/>
        <v>134.94865004781846</v>
      </c>
      <c r="AK665" s="31">
        <f t="shared" si="391"/>
        <v>89.999989750796175</v>
      </c>
      <c r="AL665" s="32">
        <f t="shared" si="392"/>
        <v>-81.403634986398202</v>
      </c>
      <c r="AM665" s="31">
        <f t="shared" si="393"/>
        <v>-89.995125378680086</v>
      </c>
      <c r="AN665" s="31">
        <f t="shared" si="394"/>
        <v>-61.352667811643684</v>
      </c>
      <c r="AO665" s="31">
        <f t="shared" si="395"/>
        <v>-89.995135625326981</v>
      </c>
      <c r="AP665" s="30">
        <f t="shared" si="411"/>
        <v>23.609121289162623</v>
      </c>
      <c r="AQ665" s="30">
        <f t="shared" si="412"/>
        <v>-29.542425094393248</v>
      </c>
      <c r="AR665" s="31">
        <f t="shared" si="396"/>
        <v>-61.81573705184374</v>
      </c>
      <c r="AS665" s="33">
        <f t="shared" si="397"/>
        <v>-180.66876845229538</v>
      </c>
      <c r="AT665" s="31">
        <f t="shared" si="398"/>
        <v>0.66745883243369519</v>
      </c>
      <c r="AU665" s="31">
        <f t="shared" si="399"/>
        <v>22.175165799050511</v>
      </c>
      <c r="AV665" s="32">
        <f t="shared" si="400"/>
        <v>-8.01571323794359E-4</v>
      </c>
      <c r="AW665" s="31">
        <f t="shared" si="401"/>
        <v>-0.77838576126463543</v>
      </c>
      <c r="AX665" s="34">
        <f t="shared" si="402"/>
        <v>0.66665726110990087</v>
      </c>
      <c r="AY665" s="35">
        <f t="shared" si="403"/>
        <v>21.396780037785874</v>
      </c>
      <c r="AZ665" s="10">
        <f t="shared" si="404"/>
        <v>-61.149079790733836</v>
      </c>
      <c r="BA665" s="10">
        <f t="shared" si="405"/>
        <v>-159.27198841450951</v>
      </c>
      <c r="BB665" s="10">
        <f t="shared" si="406"/>
        <v>20.728011585490492</v>
      </c>
      <c r="BC665" s="37"/>
      <c r="BD665" s="46">
        <f t="shared" si="407"/>
        <v>-61</v>
      </c>
      <c r="BE665" s="46">
        <f t="shared" si="408"/>
        <v>-159</v>
      </c>
      <c r="BF665" s="46">
        <f t="shared" si="409"/>
        <v>21</v>
      </c>
    </row>
    <row r="666" spans="22:58" x14ac:dyDescent="0.3">
      <c r="V666" s="29">
        <v>7.6200000000000996</v>
      </c>
      <c r="W666" s="36">
        <f t="shared" si="379"/>
        <v>416869383.47043097</v>
      </c>
      <c r="X666" s="30">
        <f t="shared" si="413"/>
        <v>3.5218251811136261</v>
      </c>
      <c r="Y666" s="31">
        <f t="shared" si="380"/>
        <v>-118.73387616472785</v>
      </c>
      <c r="Z666" s="31">
        <f t="shared" si="381"/>
        <v>-89.999933712929803</v>
      </c>
      <c r="AA666" s="31">
        <f t="shared" si="382"/>
        <v>82.147800734586809</v>
      </c>
      <c r="AB666" s="31">
        <f t="shared" si="383"/>
        <v>-89.995525622770927</v>
      </c>
      <c r="AC666" s="31">
        <f t="shared" si="384"/>
        <v>38.73445742096667</v>
      </c>
      <c r="AD666" s="31">
        <f t="shared" si="385"/>
        <v>89.337158870347665</v>
      </c>
      <c r="AE666" s="31">
        <f t="shared" si="386"/>
        <v>5.6702071719392606</v>
      </c>
      <c r="AF666" s="31">
        <f t="shared" si="387"/>
        <v>-90.658300465353065</v>
      </c>
      <c r="AG666" s="31">
        <f t="shared" si="410"/>
        <v>92.110410468749379</v>
      </c>
      <c r="AH666" s="31">
        <f t="shared" si="388"/>
        <v>-207.20809334181328</v>
      </c>
      <c r="AI666" s="31">
        <f t="shared" si="389"/>
        <v>-89.999999997501277</v>
      </c>
      <c r="AJ666" s="31">
        <f t="shared" si="390"/>
        <v>135.14865004781842</v>
      </c>
      <c r="AK666" s="31">
        <f t="shared" si="391"/>
        <v>89.999989984096544</v>
      </c>
      <c r="AL666" s="32">
        <f t="shared" si="392"/>
        <v>-81.60363498498333</v>
      </c>
      <c r="AM666" s="31">
        <f t="shared" si="393"/>
        <v>-89.995236338607597</v>
      </c>
      <c r="AN666" s="31">
        <f t="shared" si="394"/>
        <v>-61.552667810228812</v>
      </c>
      <c r="AO666" s="31">
        <f t="shared" si="395"/>
        <v>-89.99524635201233</v>
      </c>
      <c r="AP666" s="30">
        <f t="shared" si="411"/>
        <v>23.609121289162623</v>
      </c>
      <c r="AQ666" s="30">
        <f t="shared" si="412"/>
        <v>-29.542425094393248</v>
      </c>
      <c r="AR666" s="31">
        <f t="shared" si="396"/>
        <v>-61.81576444352018</v>
      </c>
      <c r="AS666" s="33">
        <f t="shared" si="397"/>
        <v>-180.6535468173654</v>
      </c>
      <c r="AT666" s="31">
        <f t="shared" si="398"/>
        <v>0.69651973390866029</v>
      </c>
      <c r="AU666" s="31">
        <f t="shared" si="399"/>
        <v>22.640081247394328</v>
      </c>
      <c r="AV666" s="32">
        <f t="shared" si="400"/>
        <v>-8.3934456617673332E-4</v>
      </c>
      <c r="AW666" s="31">
        <f t="shared" si="401"/>
        <v>-0.796514385474414</v>
      </c>
      <c r="AX666" s="34">
        <f t="shared" si="402"/>
        <v>0.69568038934248355</v>
      </c>
      <c r="AY666" s="35">
        <f t="shared" si="403"/>
        <v>21.843566861919914</v>
      </c>
      <c r="AZ666" s="10">
        <f t="shared" si="404"/>
        <v>-61.120084054177696</v>
      </c>
      <c r="BA666" s="10">
        <f t="shared" si="405"/>
        <v>-158.80997995544547</v>
      </c>
      <c r="BB666" s="10">
        <f t="shared" si="406"/>
        <v>21.190020044554529</v>
      </c>
      <c r="BC666" s="48"/>
      <c r="BD666" s="46">
        <f t="shared" si="407"/>
        <v>-61</v>
      </c>
      <c r="BE666" s="46">
        <f t="shared" si="408"/>
        <v>-159</v>
      </c>
      <c r="BF666" s="46">
        <f t="shared" si="409"/>
        <v>21</v>
      </c>
    </row>
    <row r="667" spans="22:58" x14ac:dyDescent="0.3">
      <c r="V667" s="29">
        <v>7.6300000000001003</v>
      </c>
      <c r="W667" s="38">
        <f t="shared" si="379"/>
        <v>426579518.80169189</v>
      </c>
      <c r="X667" s="30">
        <f t="shared" si="413"/>
        <v>3.5218251811136261</v>
      </c>
      <c r="Y667" s="31">
        <f t="shared" si="380"/>
        <v>-118.93387616472764</v>
      </c>
      <c r="Z667" s="31">
        <f t="shared" si="381"/>
        <v>-89.999935221807746</v>
      </c>
      <c r="AA667" s="31">
        <f t="shared" si="382"/>
        <v>82.347800733394791</v>
      </c>
      <c r="AB667" s="31">
        <f t="shared" si="383"/>
        <v>-89.995627472030762</v>
      </c>
      <c r="AC667" s="31">
        <f t="shared" si="384"/>
        <v>38.934431261798082</v>
      </c>
      <c r="AD667" s="31">
        <f t="shared" si="385"/>
        <v>89.35224567594706</v>
      </c>
      <c r="AE667" s="31">
        <f t="shared" si="386"/>
        <v>5.8701810115788646</v>
      </c>
      <c r="AF667" s="31">
        <f t="shared" si="387"/>
        <v>-90.643317017891448</v>
      </c>
      <c r="AG667" s="31">
        <f t="shared" si="410"/>
        <v>92.110410468749379</v>
      </c>
      <c r="AH667" s="31">
        <f t="shared" si="388"/>
        <v>-207.40809334181333</v>
      </c>
      <c r="AI667" s="31">
        <f t="shared" si="389"/>
        <v>-89.999999997558163</v>
      </c>
      <c r="AJ667" s="31">
        <f t="shared" si="390"/>
        <v>135.34865004781844</v>
      </c>
      <c r="AK667" s="31">
        <f t="shared" si="391"/>
        <v>89.999990212086331</v>
      </c>
      <c r="AL667" s="32">
        <f t="shared" si="392"/>
        <v>-81.803634983632207</v>
      </c>
      <c r="AM667" s="31">
        <f t="shared" si="393"/>
        <v>-89.995344772778822</v>
      </c>
      <c r="AN667" s="31">
        <f t="shared" si="394"/>
        <v>-61.752667808877717</v>
      </c>
      <c r="AO667" s="31">
        <f t="shared" si="395"/>
        <v>-89.995354558250654</v>
      </c>
      <c r="AP667" s="30">
        <f t="shared" si="411"/>
        <v>23.609121289162623</v>
      </c>
      <c r="AQ667" s="30">
        <f t="shared" si="412"/>
        <v>-29.542425094393248</v>
      </c>
      <c r="AR667" s="31">
        <f t="shared" si="396"/>
        <v>-61.815790602529475</v>
      </c>
      <c r="AS667" s="33">
        <f t="shared" si="397"/>
        <v>-180.63867157614209</v>
      </c>
      <c r="AT667" s="31">
        <f t="shared" si="398"/>
        <v>0.72674323667925722</v>
      </c>
      <c r="AU667" s="31">
        <f t="shared" si="399"/>
        <v>23.112590061325427</v>
      </c>
      <c r="AV667" s="32">
        <f t="shared" si="400"/>
        <v>-8.7889765450102414E-4</v>
      </c>
      <c r="AW667" s="31">
        <f t="shared" si="401"/>
        <v>-0.81506511445353591</v>
      </c>
      <c r="AX667" s="34">
        <f t="shared" si="402"/>
        <v>0.72586433902475622</v>
      </c>
      <c r="AY667" s="35">
        <f t="shared" si="403"/>
        <v>22.297524946871892</v>
      </c>
      <c r="AZ667" s="10">
        <f t="shared" si="404"/>
        <v>-61.089926263504722</v>
      </c>
      <c r="BA667" s="10">
        <f t="shared" si="405"/>
        <v>-158.34114662927018</v>
      </c>
      <c r="BB667" s="10">
        <f t="shared" si="406"/>
        <v>21.658853370729815</v>
      </c>
      <c r="BC667" s="37"/>
      <c r="BD667" s="46">
        <f t="shared" si="407"/>
        <v>-61</v>
      </c>
      <c r="BE667" s="46">
        <f t="shared" si="408"/>
        <v>-158</v>
      </c>
      <c r="BF667" s="46">
        <f t="shared" si="409"/>
        <v>22</v>
      </c>
    </row>
    <row r="668" spans="22:58" x14ac:dyDescent="0.3">
      <c r="V668" s="29">
        <v>7.6400000000001</v>
      </c>
      <c r="W668" s="38">
        <f t="shared" si="379"/>
        <v>436515832.24026746</v>
      </c>
      <c r="X668" s="30">
        <f t="shared" si="413"/>
        <v>3.5218251811136261</v>
      </c>
      <c r="Y668" s="31">
        <f t="shared" si="380"/>
        <v>-119.13387616472738</v>
      </c>
      <c r="Z668" s="31">
        <f t="shared" si="381"/>
        <v>-89.999936696339418</v>
      </c>
      <c r="AA668" s="31">
        <f t="shared" si="382"/>
        <v>82.547800732256405</v>
      </c>
      <c r="AB668" s="31">
        <f t="shared" si="383"/>
        <v>-89.995727002918414</v>
      </c>
      <c r="AC668" s="31">
        <f t="shared" si="384"/>
        <v>39.134406279838899</v>
      </c>
      <c r="AD668" s="31">
        <f t="shared" si="385"/>
        <v>89.366989150723413</v>
      </c>
      <c r="AE668" s="31">
        <f t="shared" si="386"/>
        <v>6.0701560284815486</v>
      </c>
      <c r="AF668" s="31">
        <f t="shared" si="387"/>
        <v>-90.628674548534406</v>
      </c>
      <c r="AG668" s="31">
        <f t="shared" si="410"/>
        <v>92.110410468749379</v>
      </c>
      <c r="AH668" s="31">
        <f t="shared" si="388"/>
        <v>-207.60809334181332</v>
      </c>
      <c r="AI668" s="31">
        <f t="shared" si="389"/>
        <v>-89.999999997613742</v>
      </c>
      <c r="AJ668" s="31">
        <f t="shared" si="390"/>
        <v>135.54865004781843</v>
      </c>
      <c r="AK668" s="31">
        <f t="shared" si="391"/>
        <v>89.999990434886456</v>
      </c>
      <c r="AL668" s="32">
        <f t="shared" si="392"/>
        <v>-82.00363498234185</v>
      </c>
      <c r="AM668" s="31">
        <f t="shared" si="393"/>
        <v>-89.995450738686998</v>
      </c>
      <c r="AN668" s="31">
        <f t="shared" si="394"/>
        <v>-61.95266780758736</v>
      </c>
      <c r="AO668" s="31">
        <f t="shared" si="395"/>
        <v>-89.995460301414283</v>
      </c>
      <c r="AP668" s="30">
        <f t="shared" si="411"/>
        <v>23.609121289162623</v>
      </c>
      <c r="AQ668" s="30">
        <f t="shared" si="412"/>
        <v>-29.542425094393248</v>
      </c>
      <c r="AR668" s="31">
        <f t="shared" si="396"/>
        <v>-61.815815584336434</v>
      </c>
      <c r="AS668" s="33">
        <f t="shared" si="397"/>
        <v>-180.62413484994869</v>
      </c>
      <c r="AT668" s="31">
        <f t="shared" si="398"/>
        <v>0.75816730037441427</v>
      </c>
      <c r="AU668" s="31">
        <f t="shared" si="399"/>
        <v>23.592685627391543</v>
      </c>
      <c r="AV668" s="32">
        <f t="shared" si="400"/>
        <v>-9.2031443636027906E-4</v>
      </c>
      <c r="AW668" s="31">
        <f t="shared" si="401"/>
        <v>-0.83404776847805095</v>
      </c>
      <c r="AX668" s="34">
        <f t="shared" si="402"/>
        <v>0.75724698593805395</v>
      </c>
      <c r="AY668" s="35">
        <f t="shared" si="403"/>
        <v>22.758637858913492</v>
      </c>
      <c r="AZ668" s="10">
        <f t="shared" si="404"/>
        <v>-61.058568598398381</v>
      </c>
      <c r="BA668" s="10">
        <f t="shared" si="405"/>
        <v>-157.8654969910352</v>
      </c>
      <c r="BB668" s="10">
        <f t="shared" si="406"/>
        <v>22.134503008964799</v>
      </c>
      <c r="BC668" s="37"/>
      <c r="BD668" s="46">
        <f t="shared" si="407"/>
        <v>-61</v>
      </c>
      <c r="BE668" s="46">
        <f t="shared" si="408"/>
        <v>-158</v>
      </c>
      <c r="BF668" s="46">
        <f t="shared" si="409"/>
        <v>22</v>
      </c>
    </row>
    <row r="669" spans="22:58" x14ac:dyDescent="0.3">
      <c r="V669" s="29">
        <v>7.6500000000000998</v>
      </c>
      <c r="W669" s="36">
        <f t="shared" si="379"/>
        <v>446683592.15106696</v>
      </c>
      <c r="X669" s="30">
        <f t="shared" si="413"/>
        <v>3.5218251811136261</v>
      </c>
      <c r="Y669" s="31">
        <f t="shared" si="380"/>
        <v>-119.33387616472713</v>
      </c>
      <c r="Z669" s="31">
        <f t="shared" si="381"/>
        <v>-89.999938137306657</v>
      </c>
      <c r="AA669" s="31">
        <f t="shared" si="382"/>
        <v>82.747800731169278</v>
      </c>
      <c r="AB669" s="31">
        <f t="shared" si="383"/>
        <v>-89.995824268206491</v>
      </c>
      <c r="AC669" s="31">
        <f t="shared" si="384"/>
        <v>39.334382422118956</v>
      </c>
      <c r="AD669" s="31">
        <f t="shared" si="385"/>
        <v>89.381397104047835</v>
      </c>
      <c r="AE669" s="31">
        <f t="shared" si="386"/>
        <v>6.2701321696747314</v>
      </c>
      <c r="AF669" s="31">
        <f t="shared" si="387"/>
        <v>-90.614365301465313</v>
      </c>
      <c r="AG669" s="31">
        <f t="shared" si="410"/>
        <v>92.110410468749379</v>
      </c>
      <c r="AH669" s="31">
        <f t="shared" si="388"/>
        <v>-207.8080933418133</v>
      </c>
      <c r="AI669" s="31">
        <f t="shared" si="389"/>
        <v>-89.999999997668056</v>
      </c>
      <c r="AJ669" s="31">
        <f t="shared" si="390"/>
        <v>135.74865004781844</v>
      </c>
      <c r="AK669" s="31">
        <f t="shared" si="391"/>
        <v>89.999990652615026</v>
      </c>
      <c r="AL669" s="32">
        <f t="shared" si="392"/>
        <v>-82.203634981109587</v>
      </c>
      <c r="AM669" s="31">
        <f t="shared" si="393"/>
        <v>-89.995554292516672</v>
      </c>
      <c r="AN669" s="31">
        <f t="shared" si="394"/>
        <v>-62.152667806355069</v>
      </c>
      <c r="AO669" s="31">
        <f t="shared" si="395"/>
        <v>-89.995563637569703</v>
      </c>
      <c r="AP669" s="30">
        <f t="shared" si="411"/>
        <v>23.609121289162623</v>
      </c>
      <c r="AQ669" s="30">
        <f t="shared" si="412"/>
        <v>-29.542425094393248</v>
      </c>
      <c r="AR669" s="31">
        <f t="shared" si="396"/>
        <v>-61.815839441910967</v>
      </c>
      <c r="AS669" s="33">
        <f t="shared" si="397"/>
        <v>-180.609928939035</v>
      </c>
      <c r="AT669" s="31">
        <f t="shared" si="398"/>
        <v>0.79083043870117331</v>
      </c>
      <c r="AU669" s="31">
        <f t="shared" si="399"/>
        <v>24.080352771409949</v>
      </c>
      <c r="AV669" s="32">
        <f t="shared" si="400"/>
        <v>-9.6368270768380088E-4</v>
      </c>
      <c r="AW669" s="31">
        <f t="shared" si="401"/>
        <v>-0.85347239572359457</v>
      </c>
      <c r="AX669" s="34">
        <f t="shared" si="402"/>
        <v>0.78986675599348954</v>
      </c>
      <c r="AY669" s="35">
        <f t="shared" si="403"/>
        <v>23.226880375686353</v>
      </c>
      <c r="AZ669" s="10">
        <f t="shared" si="404"/>
        <v>-61.02597268591748</v>
      </c>
      <c r="BA669" s="10">
        <f t="shared" si="405"/>
        <v>-157.38304856334864</v>
      </c>
      <c r="BB669" s="10">
        <f t="shared" si="406"/>
        <v>22.616951436651362</v>
      </c>
      <c r="BC669" s="48"/>
      <c r="BD669" s="46">
        <f t="shared" si="407"/>
        <v>-61</v>
      </c>
      <c r="BE669" s="46">
        <f t="shared" si="408"/>
        <v>-157</v>
      </c>
      <c r="BF669" s="46">
        <f t="shared" si="409"/>
        <v>23</v>
      </c>
    </row>
    <row r="670" spans="22:58" x14ac:dyDescent="0.3">
      <c r="V670" s="29">
        <v>7.6600000000000996</v>
      </c>
      <c r="W670" s="38">
        <f t="shared" si="379"/>
        <v>457088189.61498129</v>
      </c>
      <c r="X670" s="30">
        <f t="shared" si="413"/>
        <v>3.5218251811136261</v>
      </c>
      <c r="Y670" s="31">
        <f t="shared" si="380"/>
        <v>-119.53387616472691</v>
      </c>
      <c r="Z670" s="31">
        <f t="shared" si="381"/>
        <v>-89.999939545473467</v>
      </c>
      <c r="AA670" s="31">
        <f t="shared" si="382"/>
        <v>82.947800730131036</v>
      </c>
      <c r="AB670" s="31">
        <f t="shared" si="383"/>
        <v>-89.995919319466338</v>
      </c>
      <c r="AC670" s="31">
        <f t="shared" si="384"/>
        <v>39.534359638050944</v>
      </c>
      <c r="AD670" s="31">
        <f t="shared" si="385"/>
        <v>89.395477167914976</v>
      </c>
      <c r="AE670" s="31">
        <f t="shared" si="386"/>
        <v>6.4701093845687012</v>
      </c>
      <c r="AF670" s="31">
        <f t="shared" si="387"/>
        <v>-90.600381697024829</v>
      </c>
      <c r="AG670" s="31">
        <f t="shared" si="410"/>
        <v>92.110410468749379</v>
      </c>
      <c r="AH670" s="31">
        <f t="shared" si="388"/>
        <v>-208.00809334181332</v>
      </c>
      <c r="AI670" s="31">
        <f t="shared" si="389"/>
        <v>-89.999999997721147</v>
      </c>
      <c r="AJ670" s="31">
        <f t="shared" si="390"/>
        <v>135.94865004781843</v>
      </c>
      <c r="AK670" s="31">
        <f t="shared" si="391"/>
        <v>89.999990865387474</v>
      </c>
      <c r="AL670" s="32">
        <f t="shared" si="392"/>
        <v>-82.403634979932789</v>
      </c>
      <c r="AM670" s="31">
        <f t="shared" si="393"/>
        <v>-89.995655489173416</v>
      </c>
      <c r="AN670" s="31">
        <f t="shared" si="394"/>
        <v>-62.352667805178299</v>
      </c>
      <c r="AO670" s="31">
        <f t="shared" si="395"/>
        <v>-89.995664621507089</v>
      </c>
      <c r="AP670" s="30">
        <f t="shared" si="411"/>
        <v>23.609121289162623</v>
      </c>
      <c r="AQ670" s="30">
        <f t="shared" si="412"/>
        <v>-29.542425094393248</v>
      </c>
      <c r="AR670" s="31">
        <f t="shared" si="396"/>
        <v>-61.81586222584022</v>
      </c>
      <c r="AS670" s="33">
        <f t="shared" si="397"/>
        <v>-180.59604631853193</v>
      </c>
      <c r="AT670" s="31">
        <f t="shared" si="398"/>
        <v>0.82477167129476125</v>
      </c>
      <c r="AU670" s="31">
        <f t="shared" si="399"/>
        <v>24.575567372994694</v>
      </c>
      <c r="AV670" s="32">
        <f t="shared" si="400"/>
        <v>-1.0090943985052577E-3</v>
      </c>
      <c r="AW670" s="31">
        <f t="shared" si="401"/>
        <v>-0.87334927751351865</v>
      </c>
      <c r="AX670" s="34">
        <f t="shared" si="402"/>
        <v>0.82376257689625598</v>
      </c>
      <c r="AY670" s="35">
        <f t="shared" si="403"/>
        <v>23.702218095481175</v>
      </c>
      <c r="AZ670" s="10">
        <f t="shared" si="404"/>
        <v>-60.992099648943963</v>
      </c>
      <c r="BA670" s="10">
        <f t="shared" si="405"/>
        <v>-156.89382822305075</v>
      </c>
      <c r="BB670" s="10">
        <f t="shared" si="406"/>
        <v>23.106171776949253</v>
      </c>
      <c r="BC670" s="37"/>
      <c r="BD670" s="46">
        <f t="shared" si="407"/>
        <v>-61</v>
      </c>
      <c r="BE670" s="46">
        <f t="shared" si="408"/>
        <v>-157</v>
      </c>
      <c r="BF670" s="46">
        <f t="shared" si="409"/>
        <v>23</v>
      </c>
    </row>
    <row r="671" spans="22:58" x14ac:dyDescent="0.3">
      <c r="V671" s="29">
        <v>7.6700000000001003</v>
      </c>
      <c r="W671" s="38">
        <f t="shared" si="379"/>
        <v>467735141.28730685</v>
      </c>
      <c r="X671" s="30">
        <f t="shared" si="413"/>
        <v>3.5218251811136261</v>
      </c>
      <c r="Y671" s="31">
        <f t="shared" si="380"/>
        <v>-119.73387616472669</v>
      </c>
      <c r="Z671" s="31">
        <f t="shared" si="381"/>
        <v>-89.999940921586514</v>
      </c>
      <c r="AA671" s="31">
        <f t="shared" si="382"/>
        <v>83.147800729139561</v>
      </c>
      <c r="AB671" s="31">
        <f t="shared" si="383"/>
        <v>-89.996012207095362</v>
      </c>
      <c r="AC671" s="31">
        <f t="shared" si="384"/>
        <v>39.734337879323327</v>
      </c>
      <c r="AD671" s="31">
        <f t="shared" si="385"/>
        <v>89.40923680095483</v>
      </c>
      <c r="AE671" s="31">
        <f t="shared" si="386"/>
        <v>6.6700876248498204</v>
      </c>
      <c r="AF671" s="31">
        <f t="shared" si="387"/>
        <v>-90.586716327727061</v>
      </c>
      <c r="AG671" s="31">
        <f t="shared" si="410"/>
        <v>92.110410468749379</v>
      </c>
      <c r="AH671" s="31">
        <f t="shared" si="388"/>
        <v>-208.20809334181331</v>
      </c>
      <c r="AI671" s="31">
        <f t="shared" si="389"/>
        <v>-89.999999997773017</v>
      </c>
      <c r="AJ671" s="31">
        <f t="shared" si="390"/>
        <v>136.14865004781842</v>
      </c>
      <c r="AK671" s="31">
        <f t="shared" si="391"/>
        <v>89.99999107331665</v>
      </c>
      <c r="AL671" s="32">
        <f t="shared" si="392"/>
        <v>-82.603634978808955</v>
      </c>
      <c r="AM671" s="31">
        <f t="shared" si="393"/>
        <v>-89.995754382313052</v>
      </c>
      <c r="AN671" s="31">
        <f t="shared" si="394"/>
        <v>-62.552667804054465</v>
      </c>
      <c r="AO671" s="31">
        <f t="shared" si="395"/>
        <v>-89.995763306769419</v>
      </c>
      <c r="AP671" s="30">
        <f t="shared" si="411"/>
        <v>23.609121289162623</v>
      </c>
      <c r="AQ671" s="30">
        <f t="shared" si="412"/>
        <v>-29.542425094393248</v>
      </c>
      <c r="AR671" s="31">
        <f t="shared" si="396"/>
        <v>-61.815883984435274</v>
      </c>
      <c r="AS671" s="33">
        <f t="shared" si="397"/>
        <v>-180.58247963449648</v>
      </c>
      <c r="AT671" s="31">
        <f t="shared" si="398"/>
        <v>0.86003047075969941</v>
      </c>
      <c r="AU671" s="31">
        <f t="shared" si="399"/>
        <v>25.078295987489192</v>
      </c>
      <c r="AV671" s="32">
        <f t="shared" si="400"/>
        <v>-1.0566457674433441E-3</v>
      </c>
      <c r="AW671" s="31">
        <f t="shared" si="401"/>
        <v>-0.8936889336849777</v>
      </c>
      <c r="AX671" s="34">
        <f t="shared" si="402"/>
        <v>0.85897382499225605</v>
      </c>
      <c r="AY671" s="35">
        <f t="shared" si="403"/>
        <v>24.184607053804214</v>
      </c>
      <c r="AZ671" s="10">
        <f t="shared" si="404"/>
        <v>-60.956910159443019</v>
      </c>
      <c r="BA671" s="10">
        <f t="shared" si="405"/>
        <v>-156.39787258069225</v>
      </c>
      <c r="BB671" s="10">
        <f t="shared" si="406"/>
        <v>23.602127419307749</v>
      </c>
      <c r="BC671" s="37"/>
      <c r="BD671" s="46">
        <f t="shared" si="407"/>
        <v>-61</v>
      </c>
      <c r="BE671" s="46">
        <f t="shared" si="408"/>
        <v>-156</v>
      </c>
      <c r="BF671" s="46">
        <f t="shared" si="409"/>
        <v>24</v>
      </c>
    </row>
    <row r="672" spans="22:58" x14ac:dyDescent="0.3">
      <c r="V672" s="29">
        <v>7.6800000000001001</v>
      </c>
      <c r="W672" s="36">
        <f t="shared" si="379"/>
        <v>478630092.3227495</v>
      </c>
      <c r="X672" s="30">
        <f t="shared" si="413"/>
        <v>3.5218251811136261</v>
      </c>
      <c r="Y672" s="31">
        <f t="shared" si="380"/>
        <v>-119.93387616472647</v>
      </c>
      <c r="Z672" s="31">
        <f t="shared" si="381"/>
        <v>-89.999942266375371</v>
      </c>
      <c r="AA672" s="31">
        <f t="shared" si="382"/>
        <v>83.347800728192695</v>
      </c>
      <c r="AB672" s="31">
        <f t="shared" si="383"/>
        <v>-89.996102980343835</v>
      </c>
      <c r="AC672" s="31">
        <f t="shared" si="384"/>
        <v>39.934317099798008</v>
      </c>
      <c r="AD672" s="31">
        <f t="shared" si="385"/>
        <v>89.422683292354904</v>
      </c>
      <c r="AE672" s="31">
        <f t="shared" si="386"/>
        <v>6.8700668443778596</v>
      </c>
      <c r="AF672" s="31">
        <f t="shared" si="387"/>
        <v>-90.573361954364302</v>
      </c>
      <c r="AG672" s="31">
        <f t="shared" si="410"/>
        <v>92.110410468749379</v>
      </c>
      <c r="AH672" s="31">
        <f t="shared" si="388"/>
        <v>-208.40809334181333</v>
      </c>
      <c r="AI672" s="31">
        <f t="shared" si="389"/>
        <v>-89.999999997823707</v>
      </c>
      <c r="AJ672" s="31">
        <f t="shared" si="390"/>
        <v>136.34865004781841</v>
      </c>
      <c r="AK672" s="31">
        <f t="shared" si="391"/>
        <v>89.999991276512773</v>
      </c>
      <c r="AL672" s="32">
        <f t="shared" si="392"/>
        <v>-82.803634977735697</v>
      </c>
      <c r="AM672" s="31">
        <f t="shared" si="393"/>
        <v>-89.995851024370026</v>
      </c>
      <c r="AN672" s="31">
        <f t="shared" si="394"/>
        <v>-62.752667802981236</v>
      </c>
      <c r="AO672" s="31">
        <f t="shared" si="395"/>
        <v>-89.99585974568096</v>
      </c>
      <c r="AP672" s="30">
        <f t="shared" si="411"/>
        <v>23.609121289162623</v>
      </c>
      <c r="AQ672" s="30">
        <f t="shared" si="412"/>
        <v>-29.542425094393248</v>
      </c>
      <c r="AR672" s="31">
        <f t="shared" si="396"/>
        <v>-61.815904763833998</v>
      </c>
      <c r="AS672" s="33">
        <f t="shared" si="397"/>
        <v>-180.56922170004526</v>
      </c>
      <c r="AT672" s="31">
        <f t="shared" si="398"/>
        <v>0.8966467048191995</v>
      </c>
      <c r="AU672" s="31">
        <f t="shared" si="399"/>
        <v>25.58849547783749</v>
      </c>
      <c r="AV672" s="32">
        <f t="shared" si="400"/>
        <v>-1.1064376053337404E-3</v>
      </c>
      <c r="AW672" s="31">
        <f t="shared" si="401"/>
        <v>-0.91450212807538933</v>
      </c>
      <c r="AX672" s="34">
        <f t="shared" si="402"/>
        <v>0.89554026721386581</v>
      </c>
      <c r="AY672" s="35">
        <f t="shared" si="403"/>
        <v>24.6739933497621</v>
      </c>
      <c r="AZ672" s="10">
        <f t="shared" si="404"/>
        <v>-60.920364496620131</v>
      </c>
      <c r="BA672" s="10">
        <f t="shared" si="405"/>
        <v>-155.89522835028316</v>
      </c>
      <c r="BB672" s="10">
        <f t="shared" si="406"/>
        <v>24.104771649716838</v>
      </c>
      <c r="BC672" s="48"/>
      <c r="BD672" s="46">
        <f t="shared" si="407"/>
        <v>-61</v>
      </c>
      <c r="BE672" s="46">
        <f t="shared" si="408"/>
        <v>-156</v>
      </c>
      <c r="BF672" s="46">
        <f t="shared" si="409"/>
        <v>24</v>
      </c>
    </row>
    <row r="673" spans="22:58" x14ac:dyDescent="0.3">
      <c r="V673" s="29">
        <v>7.6900000000000999</v>
      </c>
      <c r="W673" s="38">
        <f t="shared" si="379"/>
        <v>489778819.36855984</v>
      </c>
      <c r="X673" s="30">
        <f t="shared" si="413"/>
        <v>3.5218251811136261</v>
      </c>
      <c r="Y673" s="31">
        <f t="shared" si="380"/>
        <v>-120.13387616472627</v>
      </c>
      <c r="Z673" s="31">
        <f t="shared" si="381"/>
        <v>-89.999943580553122</v>
      </c>
      <c r="AA673" s="31">
        <f t="shared" si="382"/>
        <v>83.547800727288433</v>
      </c>
      <c r="AB673" s="31">
        <f t="shared" si="383"/>
        <v>-89.996191687340954</v>
      </c>
      <c r="AC673" s="31">
        <f t="shared" si="384"/>
        <v>40.134297255412569</v>
      </c>
      <c r="AD673" s="31">
        <f t="shared" si="385"/>
        <v>89.435823765694749</v>
      </c>
      <c r="AE673" s="31">
        <f t="shared" si="386"/>
        <v>7.0700469990883548</v>
      </c>
      <c r="AF673" s="31">
        <f t="shared" si="387"/>
        <v>-90.56031150219934</v>
      </c>
      <c r="AG673" s="31">
        <f t="shared" si="410"/>
        <v>92.110410468749379</v>
      </c>
      <c r="AH673" s="31">
        <f t="shared" si="388"/>
        <v>-208.60809334181334</v>
      </c>
      <c r="AI673" s="31">
        <f t="shared" si="389"/>
        <v>-89.999999997873246</v>
      </c>
      <c r="AJ673" s="31">
        <f t="shared" si="390"/>
        <v>136.5486500478184</v>
      </c>
      <c r="AK673" s="31">
        <f t="shared" si="391"/>
        <v>89.999991475083576</v>
      </c>
      <c r="AL673" s="32">
        <f t="shared" si="392"/>
        <v>-83.003634976710728</v>
      </c>
      <c r="AM673" s="31">
        <f t="shared" si="393"/>
        <v>-89.995945466585226</v>
      </c>
      <c r="AN673" s="31">
        <f t="shared" si="394"/>
        <v>-62.952667801956295</v>
      </c>
      <c r="AO673" s="31">
        <f t="shared" si="395"/>
        <v>-89.995953989374897</v>
      </c>
      <c r="AP673" s="30">
        <f t="shared" si="411"/>
        <v>23.609121289162623</v>
      </c>
      <c r="AQ673" s="30">
        <f t="shared" si="412"/>
        <v>-29.542425094393248</v>
      </c>
      <c r="AR673" s="31">
        <f t="shared" si="396"/>
        <v>-61.81592460809857</v>
      </c>
      <c r="AS673" s="33">
        <f t="shared" si="397"/>
        <v>-180.55626549157424</v>
      </c>
      <c r="AT673" s="31">
        <f t="shared" si="398"/>
        <v>0.93466057351933762</v>
      </c>
      <c r="AU673" s="31">
        <f t="shared" si="399"/>
        <v>26.106112659073379</v>
      </c>
      <c r="AV673" s="32">
        <f t="shared" si="400"/>
        <v>-1.1585754484060584E-3</v>
      </c>
      <c r="AW673" s="31">
        <f t="shared" si="401"/>
        <v>-0.93579987413174326</v>
      </c>
      <c r="AX673" s="34">
        <f t="shared" si="402"/>
        <v>0.93350199807093159</v>
      </c>
      <c r="AY673" s="35">
        <f t="shared" si="403"/>
        <v>25.170312784941636</v>
      </c>
      <c r="AZ673" s="10">
        <f t="shared" si="404"/>
        <v>-60.882422610027639</v>
      </c>
      <c r="BA673" s="10">
        <f t="shared" si="405"/>
        <v>-155.38595270663259</v>
      </c>
      <c r="BB673" s="10">
        <f t="shared" si="406"/>
        <v>24.614047293367406</v>
      </c>
      <c r="BC673" s="37"/>
      <c r="BD673" s="46">
        <f t="shared" si="407"/>
        <v>-61</v>
      </c>
      <c r="BE673" s="46">
        <f t="shared" si="408"/>
        <v>-155</v>
      </c>
      <c r="BF673" s="46">
        <f t="shared" si="409"/>
        <v>25</v>
      </c>
    </row>
    <row r="674" spans="22:58" x14ac:dyDescent="0.3">
      <c r="V674" s="29">
        <v>7.7000000000000997</v>
      </c>
      <c r="W674" s="38">
        <f t="shared" si="379"/>
        <v>501187233.62738854</v>
      </c>
      <c r="X674" s="30">
        <f t="shared" si="413"/>
        <v>3.5218251811136261</v>
      </c>
      <c r="Y674" s="31">
        <f t="shared" si="380"/>
        <v>-120.33387616472609</v>
      </c>
      <c r="Z674" s="31">
        <f t="shared" si="381"/>
        <v>-89.999944864816527</v>
      </c>
      <c r="AA674" s="31">
        <f t="shared" si="382"/>
        <v>83.747800726424884</v>
      </c>
      <c r="AB674" s="31">
        <f t="shared" si="383"/>
        <v>-89.996278375120283</v>
      </c>
      <c r="AC674" s="31">
        <f t="shared" si="384"/>
        <v>40.334278304086965</v>
      </c>
      <c r="AD674" s="31">
        <f t="shared" si="385"/>
        <v>89.448665182694683</v>
      </c>
      <c r="AE674" s="31">
        <f t="shared" si="386"/>
        <v>7.2700280468993839</v>
      </c>
      <c r="AF674" s="31">
        <f t="shared" si="387"/>
        <v>-90.547558057242114</v>
      </c>
      <c r="AG674" s="31">
        <f t="shared" si="410"/>
        <v>92.110410468749379</v>
      </c>
      <c r="AH674" s="31">
        <f t="shared" si="388"/>
        <v>-208.80809334181333</v>
      </c>
      <c r="AI674" s="31">
        <f t="shared" si="389"/>
        <v>-89.999999997921662</v>
      </c>
      <c r="AJ674" s="31">
        <f t="shared" si="390"/>
        <v>136.74865004781839</v>
      </c>
      <c r="AK674" s="31">
        <f t="shared" si="391"/>
        <v>89.999991669134374</v>
      </c>
      <c r="AL674" s="32">
        <f t="shared" si="392"/>
        <v>-83.203634975731902</v>
      </c>
      <c r="AM674" s="31">
        <f t="shared" si="393"/>
        <v>-89.996037759033186</v>
      </c>
      <c r="AN674" s="31">
        <f t="shared" si="394"/>
        <v>-63.152667800977468</v>
      </c>
      <c r="AO674" s="31">
        <f t="shared" si="395"/>
        <v>-89.996046087820474</v>
      </c>
      <c r="AP674" s="30">
        <f t="shared" si="411"/>
        <v>23.609121289162623</v>
      </c>
      <c r="AQ674" s="30">
        <f t="shared" si="412"/>
        <v>-29.542425094393248</v>
      </c>
      <c r="AR674" s="31">
        <f t="shared" si="396"/>
        <v>-61.815943559308707</v>
      </c>
      <c r="AS674" s="33">
        <f t="shared" si="397"/>
        <v>-180.5436041450626</v>
      </c>
      <c r="AT674" s="31">
        <f t="shared" si="398"/>
        <v>0.97411254146719561</v>
      </c>
      <c r="AU674" s="31">
        <f t="shared" si="399"/>
        <v>26.631083958239241</v>
      </c>
      <c r="AV674" s="32">
        <f t="shared" si="400"/>
        <v>-1.213169801458597E-3</v>
      </c>
      <c r="AW674" s="31">
        <f t="shared" si="401"/>
        <v>-0.95759344064527441</v>
      </c>
      <c r="AX674" s="34">
        <f t="shared" si="402"/>
        <v>0.97289937166573703</v>
      </c>
      <c r="AY674" s="35">
        <f t="shared" si="403"/>
        <v>25.673490517593965</v>
      </c>
      <c r="AZ674" s="10">
        <f t="shared" si="404"/>
        <v>-60.843044187642967</v>
      </c>
      <c r="BA674" s="10">
        <f t="shared" si="405"/>
        <v>-154.87011362746864</v>
      </c>
      <c r="BB674" s="10">
        <f t="shared" si="406"/>
        <v>25.129886372531359</v>
      </c>
      <c r="BC674" s="37"/>
      <c r="BD674" s="46">
        <f t="shared" si="407"/>
        <v>-61</v>
      </c>
      <c r="BE674" s="46">
        <f t="shared" si="408"/>
        <v>-155</v>
      </c>
      <c r="BF674" s="46">
        <f t="shared" si="409"/>
        <v>25</v>
      </c>
    </row>
    <row r="675" spans="22:58" x14ac:dyDescent="0.3">
      <c r="V675" s="29">
        <v>7.7100000000001003</v>
      </c>
      <c r="W675" s="36">
        <f t="shared" si="379"/>
        <v>512861383.99148375</v>
      </c>
      <c r="X675" s="30">
        <f t="shared" si="413"/>
        <v>3.5218251811136261</v>
      </c>
      <c r="Y675" s="31">
        <f t="shared" si="380"/>
        <v>-120.53387616472591</v>
      </c>
      <c r="Z675" s="31">
        <f t="shared" si="381"/>
        <v>-89.999946119846527</v>
      </c>
      <c r="AA675" s="31">
        <f t="shared" si="382"/>
        <v>83.947800725600217</v>
      </c>
      <c r="AB675" s="31">
        <f t="shared" si="383"/>
        <v>-89.996363089644873</v>
      </c>
      <c r="AC675" s="31">
        <f t="shared" si="384"/>
        <v>40.534260205634311</v>
      </c>
      <c r="AD675" s="31">
        <f t="shared" si="385"/>
        <v>89.461214346880624</v>
      </c>
      <c r="AE675" s="31">
        <f t="shared" si="386"/>
        <v>7.4700099476222448</v>
      </c>
      <c r="AF675" s="31">
        <f t="shared" si="387"/>
        <v>-90.535094862610791</v>
      </c>
      <c r="AG675" s="31">
        <f t="shared" si="410"/>
        <v>92.110410468749379</v>
      </c>
      <c r="AH675" s="31">
        <f t="shared" si="388"/>
        <v>-209.00809334181332</v>
      </c>
      <c r="AI675" s="31">
        <f t="shared" si="389"/>
        <v>-89.999999997968956</v>
      </c>
      <c r="AJ675" s="31">
        <f t="shared" si="390"/>
        <v>136.94865004781838</v>
      </c>
      <c r="AK675" s="31">
        <f t="shared" si="391"/>
        <v>89.999991858768027</v>
      </c>
      <c r="AL675" s="32">
        <f t="shared" si="392"/>
        <v>-83.403634974797143</v>
      </c>
      <c r="AM675" s="31">
        <f t="shared" si="393"/>
        <v>-89.996127950648543</v>
      </c>
      <c r="AN675" s="31">
        <f t="shared" si="394"/>
        <v>-63.35266780004271</v>
      </c>
      <c r="AO675" s="31">
        <f t="shared" si="395"/>
        <v>-89.996136089849472</v>
      </c>
      <c r="AP675" s="30">
        <f t="shared" si="411"/>
        <v>23.609121289162623</v>
      </c>
      <c r="AQ675" s="30">
        <f t="shared" si="412"/>
        <v>-29.542425094393248</v>
      </c>
      <c r="AR675" s="31">
        <f t="shared" si="396"/>
        <v>-61.815961657651087</v>
      </c>
      <c r="AS675" s="33">
        <f t="shared" si="397"/>
        <v>-180.53123095246025</v>
      </c>
      <c r="AT675" s="31">
        <f t="shared" si="398"/>
        <v>1.0150432651181358</v>
      </c>
      <c r="AU675" s="31">
        <f t="shared" si="399"/>
        <v>27.163335092663726</v>
      </c>
      <c r="AV675" s="32">
        <f t="shared" si="400"/>
        <v>-1.2703363715390295E-3</v>
      </c>
      <c r="AW675" s="31">
        <f t="shared" si="401"/>
        <v>-0.97989435761403521</v>
      </c>
      <c r="AX675" s="34">
        <f t="shared" si="402"/>
        <v>1.0137729287465969</v>
      </c>
      <c r="AY675" s="35">
        <f t="shared" si="403"/>
        <v>26.18344073504969</v>
      </c>
      <c r="AZ675" s="10">
        <f t="shared" si="404"/>
        <v>-60.80218872890449</v>
      </c>
      <c r="BA675" s="10">
        <f t="shared" si="405"/>
        <v>-154.34779021741056</v>
      </c>
      <c r="BB675" s="10">
        <f t="shared" si="406"/>
        <v>25.652209782589438</v>
      </c>
      <c r="BC675" s="48"/>
      <c r="BD675" s="46">
        <f t="shared" si="407"/>
        <v>-61</v>
      </c>
      <c r="BE675" s="46">
        <f t="shared" si="408"/>
        <v>-154</v>
      </c>
      <c r="BF675" s="46">
        <f t="shared" si="409"/>
        <v>26</v>
      </c>
    </row>
    <row r="676" spans="22:58" x14ac:dyDescent="0.3">
      <c r="V676" s="29">
        <v>7.7200000000001001</v>
      </c>
      <c r="W676" s="38">
        <f t="shared" si="379"/>
        <v>524807460.24989426</v>
      </c>
      <c r="X676" s="30">
        <f t="shared" si="413"/>
        <v>3.5218251811136261</v>
      </c>
      <c r="Y676" s="31">
        <f t="shared" si="380"/>
        <v>-120.73387616472573</v>
      </c>
      <c r="Z676" s="31">
        <f t="shared" si="381"/>
        <v>-89.999947346308545</v>
      </c>
      <c r="AA676" s="31">
        <f t="shared" si="382"/>
        <v>84.14780072481264</v>
      </c>
      <c r="AB676" s="31">
        <f t="shared" si="383"/>
        <v>-89.996445875831483</v>
      </c>
      <c r="AC676" s="31">
        <f t="shared" si="384"/>
        <v>40.734242921675801</v>
      </c>
      <c r="AD676" s="31">
        <f t="shared" si="385"/>
        <v>89.473477907166739</v>
      </c>
      <c r="AE676" s="31">
        <f t="shared" si="386"/>
        <v>7.6699926628763393</v>
      </c>
      <c r="AF676" s="31">
        <f t="shared" si="387"/>
        <v>-90.522915314973289</v>
      </c>
      <c r="AG676" s="31">
        <f t="shared" si="410"/>
        <v>92.110410468749379</v>
      </c>
      <c r="AH676" s="31">
        <f t="shared" si="388"/>
        <v>-209.20809334181331</v>
      </c>
      <c r="AI676" s="31">
        <f t="shared" si="389"/>
        <v>-89.999999998015198</v>
      </c>
      <c r="AJ676" s="31">
        <f t="shared" si="390"/>
        <v>137.14865004781839</v>
      </c>
      <c r="AK676" s="31">
        <f t="shared" si="391"/>
        <v>89.99999204408509</v>
      </c>
      <c r="AL676" s="32">
        <f t="shared" si="392"/>
        <v>-83.603634973904434</v>
      </c>
      <c r="AM676" s="31">
        <f t="shared" si="393"/>
        <v>-89.99621608925213</v>
      </c>
      <c r="AN676" s="31">
        <f t="shared" si="394"/>
        <v>-63.552667799149972</v>
      </c>
      <c r="AO676" s="31">
        <f t="shared" si="395"/>
        <v>-89.996224043182238</v>
      </c>
      <c r="AP676" s="30">
        <f t="shared" si="411"/>
        <v>23.609121289162623</v>
      </c>
      <c r="AQ676" s="30">
        <f t="shared" si="412"/>
        <v>-29.542425094393248</v>
      </c>
      <c r="AR676" s="31">
        <f t="shared" si="396"/>
        <v>-61.815978941504255</v>
      </c>
      <c r="AS676" s="33">
        <f t="shared" si="397"/>
        <v>-180.51913935815554</v>
      </c>
      <c r="AT676" s="31">
        <f t="shared" si="398"/>
        <v>1.0574935151667995</v>
      </c>
      <c r="AU676" s="31">
        <f t="shared" si="399"/>
        <v>27.702780769625608</v>
      </c>
      <c r="AV676" s="32">
        <f t="shared" si="400"/>
        <v>-1.3301963125556006E-3</v>
      </c>
      <c r="AW676" s="31">
        <f t="shared" si="401"/>
        <v>-1.0027144222359472</v>
      </c>
      <c r="AX676" s="34">
        <f t="shared" si="402"/>
        <v>1.0561633188542439</v>
      </c>
      <c r="AY676" s="35">
        <f t="shared" si="403"/>
        <v>26.700066347389662</v>
      </c>
      <c r="AZ676" s="10">
        <f t="shared" si="404"/>
        <v>-60.759815622650009</v>
      </c>
      <c r="BA676" s="10">
        <f t="shared" si="405"/>
        <v>-153.81907301076589</v>
      </c>
      <c r="BB676" s="10">
        <f t="shared" si="406"/>
        <v>26.180926989234109</v>
      </c>
      <c r="BC676" s="37"/>
      <c r="BD676" s="46">
        <f t="shared" si="407"/>
        <v>-61</v>
      </c>
      <c r="BE676" s="46">
        <f t="shared" si="408"/>
        <v>-154</v>
      </c>
      <c r="BF676" s="46">
        <f t="shared" si="409"/>
        <v>26</v>
      </c>
    </row>
    <row r="677" spans="22:58" x14ac:dyDescent="0.3">
      <c r="V677" s="29">
        <v>7.7300000000000999</v>
      </c>
      <c r="W677" s="38">
        <f t="shared" si="379"/>
        <v>537031796.37037718</v>
      </c>
      <c r="X677" s="30">
        <f t="shared" si="413"/>
        <v>3.5218251811136261</v>
      </c>
      <c r="Y677" s="31">
        <f t="shared" si="380"/>
        <v>-120.93387616472556</v>
      </c>
      <c r="Z677" s="31">
        <f t="shared" si="381"/>
        <v>-89.999948544852899</v>
      </c>
      <c r="AA677" s="31">
        <f t="shared" si="382"/>
        <v>84.347800724060505</v>
      </c>
      <c r="AB677" s="31">
        <f t="shared" si="383"/>
        <v>-89.996526777574417</v>
      </c>
      <c r="AC677" s="31">
        <f t="shared" si="384"/>
        <v>40.934226415559358</v>
      </c>
      <c r="AD677" s="31">
        <f t="shared" si="385"/>
        <v>89.48546236135779</v>
      </c>
      <c r="AE677" s="31">
        <f t="shared" si="386"/>
        <v>7.8699761560079295</v>
      </c>
      <c r="AF677" s="31">
        <f t="shared" si="387"/>
        <v>-90.51101296106954</v>
      </c>
      <c r="AG677" s="31">
        <f t="shared" si="410"/>
        <v>92.110410468749379</v>
      </c>
      <c r="AH677" s="31">
        <f t="shared" si="388"/>
        <v>-209.4080933418133</v>
      </c>
      <c r="AI677" s="31">
        <f t="shared" si="389"/>
        <v>-89.999999998060389</v>
      </c>
      <c r="AJ677" s="31">
        <f t="shared" si="390"/>
        <v>137.34865004781838</v>
      </c>
      <c r="AK677" s="31">
        <f t="shared" si="391"/>
        <v>89.999992225183831</v>
      </c>
      <c r="AL677" s="32">
        <f t="shared" si="392"/>
        <v>-83.803634973051913</v>
      </c>
      <c r="AM677" s="31">
        <f t="shared" si="393"/>
        <v>-89.996302221576158</v>
      </c>
      <c r="AN677" s="31">
        <f t="shared" si="394"/>
        <v>-63.752667798297452</v>
      </c>
      <c r="AO677" s="31">
        <f t="shared" si="395"/>
        <v>-89.996309994452716</v>
      </c>
      <c r="AP677" s="30">
        <f t="shared" si="411"/>
        <v>23.609121289162623</v>
      </c>
      <c r="AQ677" s="30">
        <f t="shared" si="412"/>
        <v>-29.542425094393248</v>
      </c>
      <c r="AR677" s="31">
        <f t="shared" si="396"/>
        <v>-61.815995447520152</v>
      </c>
      <c r="AS677" s="33">
        <f t="shared" si="397"/>
        <v>-180.50732295552226</v>
      </c>
      <c r="AT677" s="31">
        <f t="shared" si="398"/>
        <v>1.1015040941387353</v>
      </c>
      <c r="AU677" s="31">
        <f t="shared" si="399"/>
        <v>28.249324410507189</v>
      </c>
      <c r="AV677" s="32">
        <f t="shared" si="400"/>
        <v>-1.392876481384615E-3</v>
      </c>
      <c r="AW677" s="31">
        <f t="shared" si="401"/>
        <v>-1.0260657050349324</v>
      </c>
      <c r="AX677" s="34">
        <f t="shared" si="402"/>
        <v>1.1001112176573506</v>
      </c>
      <c r="AY677" s="35">
        <f t="shared" si="403"/>
        <v>27.223258705472258</v>
      </c>
      <c r="AZ677" s="10">
        <f t="shared" si="404"/>
        <v>-60.715884229862802</v>
      </c>
      <c r="BA677" s="10">
        <f t="shared" si="405"/>
        <v>-153.28406425004999</v>
      </c>
      <c r="BB677" s="10">
        <f t="shared" si="406"/>
        <v>26.715935749950006</v>
      </c>
      <c r="BC677" s="37"/>
      <c r="BD677" s="46">
        <f t="shared" si="407"/>
        <v>-61</v>
      </c>
      <c r="BE677" s="46">
        <f t="shared" si="408"/>
        <v>-153</v>
      </c>
      <c r="BF677" s="46">
        <f t="shared" si="409"/>
        <v>27</v>
      </c>
    </row>
    <row r="678" spans="22:58" x14ac:dyDescent="0.3">
      <c r="V678" s="29">
        <v>7.7400000000000997</v>
      </c>
      <c r="W678" s="36">
        <f t="shared" si="379"/>
        <v>549540873.85775185</v>
      </c>
      <c r="X678" s="30">
        <f t="shared" si="413"/>
        <v>3.5218251811136261</v>
      </c>
      <c r="Y678" s="31">
        <f t="shared" si="380"/>
        <v>-121.13387616472539</v>
      </c>
      <c r="Z678" s="31">
        <f t="shared" si="381"/>
        <v>-89.99994971611504</v>
      </c>
      <c r="AA678" s="31">
        <f t="shared" si="382"/>
        <v>84.547800723342235</v>
      </c>
      <c r="AB678" s="31">
        <f t="shared" si="383"/>
        <v>-89.996605837768882</v>
      </c>
      <c r="AC678" s="31">
        <f t="shared" si="384"/>
        <v>41.134210652281965</v>
      </c>
      <c r="AD678" s="31">
        <f t="shared" si="385"/>
        <v>89.497174059572941</v>
      </c>
      <c r="AE678" s="31">
        <f t="shared" si="386"/>
        <v>8.0699603920124332</v>
      </c>
      <c r="AF678" s="31">
        <f t="shared" si="387"/>
        <v>-90.499381494310981</v>
      </c>
      <c r="AG678" s="31">
        <f t="shared" si="410"/>
        <v>92.110410468749379</v>
      </c>
      <c r="AH678" s="31">
        <f t="shared" si="388"/>
        <v>-209.60809334181332</v>
      </c>
      <c r="AI678" s="31">
        <f t="shared" si="389"/>
        <v>-89.999999998104528</v>
      </c>
      <c r="AJ678" s="31">
        <f t="shared" si="390"/>
        <v>137.54865004781837</v>
      </c>
      <c r="AK678" s="31">
        <f t="shared" si="391"/>
        <v>89.999992402160245</v>
      </c>
      <c r="AL678" s="32">
        <f t="shared" si="392"/>
        <v>-84.003634972237776</v>
      </c>
      <c r="AM678" s="31">
        <f t="shared" si="393"/>
        <v>-89.996386393289143</v>
      </c>
      <c r="AN678" s="31">
        <f t="shared" si="394"/>
        <v>-63.952667797483343</v>
      </c>
      <c r="AO678" s="31">
        <f t="shared" si="395"/>
        <v>-89.996393989233425</v>
      </c>
      <c r="AP678" s="30">
        <f t="shared" si="411"/>
        <v>23.609121289162623</v>
      </c>
      <c r="AQ678" s="30">
        <f t="shared" si="412"/>
        <v>-29.542425094393248</v>
      </c>
      <c r="AR678" s="31">
        <f t="shared" si="396"/>
        <v>-61.816011210701532</v>
      </c>
      <c r="AS678" s="33">
        <f t="shared" si="397"/>
        <v>-180.49577548354441</v>
      </c>
      <c r="AT678" s="31">
        <f t="shared" si="398"/>
        <v>1.1471157493249313</v>
      </c>
      <c r="AU678" s="31">
        <f t="shared" si="399"/>
        <v>28.802857902591423</v>
      </c>
      <c r="AV678" s="32">
        <f t="shared" si="400"/>
        <v>-1.4585097059787097E-3</v>
      </c>
      <c r="AW678" s="31">
        <f t="shared" si="401"/>
        <v>-1.0499605561227654</v>
      </c>
      <c r="AX678" s="34">
        <f t="shared" si="402"/>
        <v>1.1456572396189526</v>
      </c>
      <c r="AY678" s="35">
        <f t="shared" si="403"/>
        <v>27.752897346468657</v>
      </c>
      <c r="AZ678" s="10">
        <f t="shared" si="404"/>
        <v>-60.670353971082577</v>
      </c>
      <c r="BA678" s="10">
        <f t="shared" si="405"/>
        <v>-152.74287813707576</v>
      </c>
      <c r="BB678" s="10">
        <f t="shared" si="406"/>
        <v>27.257121862924237</v>
      </c>
      <c r="BC678" s="48"/>
      <c r="BD678" s="46">
        <f t="shared" si="407"/>
        <v>-61</v>
      </c>
      <c r="BE678" s="46">
        <f t="shared" si="408"/>
        <v>-153</v>
      </c>
      <c r="BF678" s="46">
        <f t="shared" si="409"/>
        <v>27</v>
      </c>
    </row>
    <row r="679" spans="22:58" x14ac:dyDescent="0.3">
      <c r="V679" s="29">
        <v>7.7500000000001004</v>
      </c>
      <c r="W679" s="38">
        <f t="shared" si="379"/>
        <v>562341325.19047928</v>
      </c>
      <c r="X679" s="30">
        <f t="shared" si="413"/>
        <v>3.5218251811136261</v>
      </c>
      <c r="Y679" s="31">
        <f t="shared" si="380"/>
        <v>-121.33387616472525</v>
      </c>
      <c r="Z679" s="31">
        <f t="shared" si="381"/>
        <v>-89.999950860715998</v>
      </c>
      <c r="AA679" s="31">
        <f t="shared" si="382"/>
        <v>84.747800722656294</v>
      </c>
      <c r="AB679" s="31">
        <f t="shared" si="383"/>
        <v>-89.996683098333619</v>
      </c>
      <c r="AC679" s="31">
        <f t="shared" si="384"/>
        <v>41.334195598415519</v>
      </c>
      <c r="AD679" s="31">
        <f t="shared" si="385"/>
        <v>89.508619207592574</v>
      </c>
      <c r="AE679" s="31">
        <f t="shared" si="386"/>
        <v>8.2699453374601859</v>
      </c>
      <c r="AF679" s="31">
        <f t="shared" si="387"/>
        <v>-90.488014751457058</v>
      </c>
      <c r="AG679" s="31">
        <f t="shared" si="410"/>
        <v>92.110410468749379</v>
      </c>
      <c r="AH679" s="31">
        <f t="shared" si="388"/>
        <v>-209.8080933418133</v>
      </c>
      <c r="AI679" s="31">
        <f t="shared" si="389"/>
        <v>-89.999999998147672</v>
      </c>
      <c r="AJ679" s="31">
        <f t="shared" si="390"/>
        <v>137.74865004781839</v>
      </c>
      <c r="AK679" s="31">
        <f t="shared" si="391"/>
        <v>89.99999257510818</v>
      </c>
      <c r="AL679" s="32">
        <f t="shared" si="392"/>
        <v>-84.203634971460261</v>
      </c>
      <c r="AM679" s="31">
        <f t="shared" si="393"/>
        <v>-89.996468649020045</v>
      </c>
      <c r="AN679" s="31">
        <f t="shared" si="394"/>
        <v>-64.152667796705799</v>
      </c>
      <c r="AO679" s="31">
        <f t="shared" si="395"/>
        <v>-89.996476072059536</v>
      </c>
      <c r="AP679" s="30">
        <f t="shared" si="411"/>
        <v>23.609121289162623</v>
      </c>
      <c r="AQ679" s="30">
        <f t="shared" si="412"/>
        <v>-29.542425094393248</v>
      </c>
      <c r="AR679" s="31">
        <f t="shared" si="396"/>
        <v>-61.816026264476235</v>
      </c>
      <c r="AS679" s="33">
        <f t="shared" si="397"/>
        <v>-180.48449082351658</v>
      </c>
      <c r="AT679" s="31">
        <f t="shared" si="398"/>
        <v>1.1943690812492658</v>
      </c>
      <c r="AU679" s="31">
        <f t="shared" si="399"/>
        <v>29.363261381678463</v>
      </c>
      <c r="AV679" s="32">
        <f t="shared" si="400"/>
        <v>-1.5272350660580308E-3</v>
      </c>
      <c r="AW679" s="31">
        <f t="shared" si="401"/>
        <v>-1.0744116115993054</v>
      </c>
      <c r="AX679" s="34">
        <f t="shared" si="402"/>
        <v>1.1928418461832078</v>
      </c>
      <c r="AY679" s="35">
        <f t="shared" si="403"/>
        <v>28.288849770079157</v>
      </c>
      <c r="AZ679" s="10">
        <f t="shared" si="404"/>
        <v>-60.623184418293029</v>
      </c>
      <c r="BA679" s="10">
        <f t="shared" si="405"/>
        <v>-152.19564105343741</v>
      </c>
      <c r="BB679" s="10">
        <f t="shared" si="406"/>
        <v>27.804358946562587</v>
      </c>
      <c r="BC679" s="37"/>
      <c r="BD679" s="46">
        <f t="shared" si="407"/>
        <v>-61</v>
      </c>
      <c r="BE679" s="46">
        <f t="shared" si="408"/>
        <v>-152</v>
      </c>
      <c r="BF679" s="46">
        <f t="shared" si="409"/>
        <v>28</v>
      </c>
    </row>
    <row r="680" spans="22:58" x14ac:dyDescent="0.3">
      <c r="V680" s="29">
        <v>7.7600000000001002</v>
      </c>
      <c r="W680" s="38">
        <f t="shared" si="379"/>
        <v>575439937.33729017</v>
      </c>
      <c r="X680" s="30">
        <f t="shared" si="413"/>
        <v>3.5218251811136261</v>
      </c>
      <c r="Y680" s="31">
        <f t="shared" si="380"/>
        <v>-121.53387616472511</v>
      </c>
      <c r="Z680" s="31">
        <f t="shared" si="381"/>
        <v>-89.999951979262676</v>
      </c>
      <c r="AA680" s="31">
        <f t="shared" si="382"/>
        <v>84.947800722001219</v>
      </c>
      <c r="AB680" s="31">
        <f t="shared" si="383"/>
        <v>-89.996758600233193</v>
      </c>
      <c r="AC680" s="31">
        <f t="shared" si="384"/>
        <v>41.534181222035961</v>
      </c>
      <c r="AD680" s="31">
        <f t="shared" si="385"/>
        <v>89.519803870130104</v>
      </c>
      <c r="AE680" s="31">
        <f t="shared" si="386"/>
        <v>8.4699309604256925</v>
      </c>
      <c r="AF680" s="31">
        <f t="shared" si="387"/>
        <v>-90.476906709365764</v>
      </c>
      <c r="AG680" s="31">
        <f t="shared" si="410"/>
        <v>92.110410468749379</v>
      </c>
      <c r="AH680" s="31">
        <f t="shared" si="388"/>
        <v>-210.00809334181329</v>
      </c>
      <c r="AI680" s="31">
        <f t="shared" si="389"/>
        <v>-89.99999999818985</v>
      </c>
      <c r="AJ680" s="31">
        <f t="shared" si="390"/>
        <v>137.94865004781838</v>
      </c>
      <c r="AK680" s="31">
        <f t="shared" si="391"/>
        <v>89.999992744119368</v>
      </c>
      <c r="AL680" s="32">
        <f t="shared" si="392"/>
        <v>-84.403634970717732</v>
      </c>
      <c r="AM680" s="31">
        <f t="shared" si="393"/>
        <v>-89.996549032381949</v>
      </c>
      <c r="AN680" s="31">
        <f t="shared" si="394"/>
        <v>-64.352667795963271</v>
      </c>
      <c r="AO680" s="31">
        <f t="shared" si="395"/>
        <v>-89.996556286452432</v>
      </c>
      <c r="AP680" s="30">
        <f t="shared" si="411"/>
        <v>23.609121289162623</v>
      </c>
      <c r="AQ680" s="30">
        <f t="shared" si="412"/>
        <v>-29.542425094393248</v>
      </c>
      <c r="AR680" s="31">
        <f t="shared" si="396"/>
        <v>-61.816040640768207</v>
      </c>
      <c r="AS680" s="33">
        <f t="shared" si="397"/>
        <v>-180.47346299581818</v>
      </c>
      <c r="AT680" s="31">
        <f t="shared" si="398"/>
        <v>1.24330444790883</v>
      </c>
      <c r="AU680" s="31">
        <f t="shared" si="399"/>
        <v>29.930403048687371</v>
      </c>
      <c r="AV680" s="32">
        <f t="shared" si="400"/>
        <v>-1.599198186950562E-3</v>
      </c>
      <c r="AW680" s="31">
        <f t="shared" si="401"/>
        <v>-1.0994318000938015</v>
      </c>
      <c r="AX680" s="34">
        <f t="shared" si="402"/>
        <v>1.2417052497218795</v>
      </c>
      <c r="AY680" s="35">
        <f t="shared" si="403"/>
        <v>28.830971248593571</v>
      </c>
      <c r="AZ680" s="10">
        <f t="shared" si="404"/>
        <v>-60.574335391046326</v>
      </c>
      <c r="BA680" s="10">
        <f t="shared" si="405"/>
        <v>-151.6424917472246</v>
      </c>
      <c r="BB680" s="10">
        <f t="shared" si="406"/>
        <v>28.357508252775403</v>
      </c>
      <c r="BC680" s="37"/>
      <c r="BD680" s="46">
        <f t="shared" si="407"/>
        <v>-61</v>
      </c>
      <c r="BE680" s="46">
        <f t="shared" si="408"/>
        <v>-152</v>
      </c>
      <c r="BF680" s="46">
        <f t="shared" si="409"/>
        <v>28</v>
      </c>
    </row>
    <row r="681" spans="22:58" x14ac:dyDescent="0.3">
      <c r="V681" s="29">
        <v>7.7700000000000999</v>
      </c>
      <c r="W681" s="36">
        <f t="shared" ref="W681:W744" si="414">10*10^V681</f>
        <v>588843655.35572517</v>
      </c>
      <c r="X681" s="30">
        <f t="shared" si="413"/>
        <v>3.5218251811136261</v>
      </c>
      <c r="Y681" s="31">
        <f t="shared" ref="Y681:Y744" si="415">20*LOG(1/SQRT((W681/fp)^2+1))</f>
        <v>-121.73387616472498</v>
      </c>
      <c r="Z681" s="31">
        <f t="shared" ref="Z681:Z744" si="416">-180/PI()*ATAN(W681/fp)</f>
        <v>-89.999953072348092</v>
      </c>
      <c r="AA681" s="31">
        <f t="shared" ref="AA681:AA744" si="417">20*LOG(SQRT((W681/fzRHP)^2+1))</f>
        <v>85.147800721375631</v>
      </c>
      <c r="AB681" s="31">
        <f t="shared" ref="AB681:AB744" si="418">-180/PI()*ATAN(W681/fzRHP)</f>
        <v>-89.996832383499722</v>
      </c>
      <c r="AC681" s="31">
        <f t="shared" ref="AC681:AC744" si="419">20*LOG(SQRT((W681/fzESR)^2+1))</f>
        <v>41.734167492655637</v>
      </c>
      <c r="AD681" s="31">
        <f t="shared" ref="AD681:AD744" si="420">180/PI()*ATAN(W681/fzESR)</f>
        <v>89.530733974030014</v>
      </c>
      <c r="AE681" s="31">
        <f t="shared" ref="AE681:AE744" si="421">X681+Y681+AA681+AC681</f>
        <v>8.6699172304199195</v>
      </c>
      <c r="AF681" s="31">
        <f t="shared" ref="AF681:AF744" si="422">Z681+AB681+AD681</f>
        <v>-90.466051481817814</v>
      </c>
      <c r="AG681" s="31">
        <f t="shared" si="410"/>
        <v>92.110410468749379</v>
      </c>
      <c r="AH681" s="31">
        <f t="shared" ref="AH681:AH744" si="423">20*LOG(1/SQRT((W681/fp_comp1)^2+1))</f>
        <v>-210.20809334181331</v>
      </c>
      <c r="AI681" s="31">
        <f t="shared" ref="AI681:AI744" si="424">-180/PI()*ATAN(W681/fp_comp1)</f>
        <v>-89.999999998231033</v>
      </c>
      <c r="AJ681" s="31">
        <f t="shared" ref="AJ681:AJ744" si="425">20*LOG(SQRT((W681/fz_comp)^2+1))</f>
        <v>138.14865004781836</v>
      </c>
      <c r="AK681" s="31">
        <f t="shared" ref="AK681:AK744" si="426">180/PI()*ATAN(W681/fz_comp)</f>
        <v>89.999992909283364</v>
      </c>
      <c r="AL681" s="32">
        <f t="shared" ref="AL681:AL744" si="427">20*LOG(1/SQRT((W681/fp_comp2)^2+1))</f>
        <v>-84.603634970008642</v>
      </c>
      <c r="AM681" s="31">
        <f t="shared" ref="AM681:AM744" si="428">-180/PI()*ATAN(W681/fp_comp2)</f>
        <v>-89.996627585995142</v>
      </c>
      <c r="AN681" s="31">
        <f t="shared" ref="AN681:AN744" si="429">AG681+AH681+AJ681+AL681</f>
        <v>-64.552667795254209</v>
      </c>
      <c r="AO681" s="31">
        <f t="shared" ref="AO681:AO744" si="430">AI681+AK681+AM681</f>
        <v>-89.996634674942811</v>
      </c>
      <c r="AP681" s="30">
        <f t="shared" si="411"/>
        <v>23.609121289162623</v>
      </c>
      <c r="AQ681" s="30">
        <f t="shared" si="412"/>
        <v>-29.542425094393248</v>
      </c>
      <c r="AR681" s="31">
        <f t="shared" ref="AR681:AR744" si="431">AE681+AN681+AP681+AQ681</f>
        <v>-61.816054370064919</v>
      </c>
      <c r="AS681" s="33">
        <f t="shared" ref="AS681:AS744" si="432">AF681+AO681</f>
        <v>-180.46268615676064</v>
      </c>
      <c r="AT681" s="31">
        <f t="shared" ref="AT681:AT744" si="433">20*LOG(SQRT((W681/fz_ff)^2+1))</f>
        <v>1.2939618650786553</v>
      </c>
      <c r="AU681" s="31">
        <f t="shared" ref="AU681:AU744" si="434">180/PI()*ATAN(W681/fz_ff)</f>
        <v>30.504139023363511</v>
      </c>
      <c r="AV681" s="32">
        <f t="shared" ref="AV681:AV744" si="435">20*LOG(1/SQRT((W681/fp_ff)^2+1))</f>
        <v>-1.6745515472072581E-3</v>
      </c>
      <c r="AW681" s="31">
        <f t="shared" ref="AW681:AW744" si="436">-180/PI()*ATAN(W681/fp_ff)</f>
        <v>-1.1250343494499837</v>
      </c>
      <c r="AX681" s="34">
        <f t="shared" ref="AX681:AX744" si="437">AT681+AV681</f>
        <v>1.2922873135314481</v>
      </c>
      <c r="AY681" s="35">
        <f t="shared" ref="AY681:AY744" si="438">AU681+AW681</f>
        <v>29.379104673913528</v>
      </c>
      <c r="AZ681" s="10">
        <f t="shared" ref="AZ681:AZ744" si="439">AR681+AX681</f>
        <v>-60.523767056533472</v>
      </c>
      <c r="BA681" s="10">
        <f t="shared" ref="BA681:BA744" si="440">AS681+AY681</f>
        <v>-151.08358148284711</v>
      </c>
      <c r="BB681" s="10">
        <f t="shared" ref="BB681:BB744" si="441">BA681+180</f>
        <v>28.916418517152891</v>
      </c>
      <c r="BC681" s="48"/>
      <c r="BD681" s="46">
        <f t="shared" ref="BD681:BD744" si="442">ROUND(AZ681,0)</f>
        <v>-61</v>
      </c>
      <c r="BE681" s="46">
        <f t="shared" ref="BE681:BE744" si="443">ROUND(BA681,0)</f>
        <v>-151</v>
      </c>
      <c r="BF681" s="46">
        <f t="shared" ref="BF681:BF744" si="444">ROUND(BB681,0)</f>
        <v>29</v>
      </c>
    </row>
    <row r="682" spans="22:58" x14ac:dyDescent="0.3">
      <c r="V682" s="29">
        <v>7.7800000000000997</v>
      </c>
      <c r="W682" s="38">
        <f t="shared" si="414"/>
        <v>602559586.0744971</v>
      </c>
      <c r="X682" s="30">
        <f t="shared" si="413"/>
        <v>3.5218251811136261</v>
      </c>
      <c r="Y682" s="31">
        <f t="shared" si="415"/>
        <v>-121.93387616472485</v>
      </c>
      <c r="Z682" s="31">
        <f t="shared" si="416"/>
        <v>-89.999954140551878</v>
      </c>
      <c r="AA682" s="31">
        <f t="shared" si="417"/>
        <v>85.34780072077821</v>
      </c>
      <c r="AB682" s="31">
        <f t="shared" si="418"/>
        <v>-89.996904487254085</v>
      </c>
      <c r="AC682" s="31">
        <f t="shared" si="419"/>
        <v>41.934154381158699</v>
      </c>
      <c r="AD682" s="31">
        <f t="shared" si="420"/>
        <v>89.541415311394104</v>
      </c>
      <c r="AE682" s="31">
        <f t="shared" si="421"/>
        <v>8.8699041183256853</v>
      </c>
      <c r="AF682" s="31">
        <f t="shared" si="422"/>
        <v>-90.455443316411873</v>
      </c>
      <c r="AG682" s="31">
        <f t="shared" si="410"/>
        <v>92.110410468749379</v>
      </c>
      <c r="AH682" s="31">
        <f t="shared" si="423"/>
        <v>-210.40809334181333</v>
      </c>
      <c r="AI682" s="31">
        <f t="shared" si="424"/>
        <v>-89.999999998271306</v>
      </c>
      <c r="AJ682" s="31">
        <f t="shared" si="425"/>
        <v>138.34865004781835</v>
      </c>
      <c r="AK682" s="31">
        <f t="shared" si="426"/>
        <v>89.999993070687793</v>
      </c>
      <c r="AL682" s="32">
        <f t="shared" si="427"/>
        <v>-84.803634969331455</v>
      </c>
      <c r="AM682" s="31">
        <f t="shared" si="428"/>
        <v>-89.996704351509791</v>
      </c>
      <c r="AN682" s="31">
        <f t="shared" si="429"/>
        <v>-64.75266779457705</v>
      </c>
      <c r="AO682" s="31">
        <f t="shared" si="430"/>
        <v>-89.996711279093304</v>
      </c>
      <c r="AP682" s="30">
        <f t="shared" si="411"/>
        <v>23.609121289162623</v>
      </c>
      <c r="AQ682" s="30">
        <f t="shared" si="412"/>
        <v>-29.542425094393248</v>
      </c>
      <c r="AR682" s="31">
        <f t="shared" si="431"/>
        <v>-61.816067481481994</v>
      </c>
      <c r="AS682" s="33">
        <f t="shared" si="432"/>
        <v>-180.45215459550519</v>
      </c>
      <c r="AT682" s="31">
        <f t="shared" si="433"/>
        <v>1.3463809030249974</v>
      </c>
      <c r="AU682" s="31">
        <f t="shared" si="434"/>
        <v>31.08431323812972</v>
      </c>
      <c r="AV682" s="32">
        <f t="shared" si="435"/>
        <v>-1.7534548006327209E-3</v>
      </c>
      <c r="AW682" s="31">
        <f t="shared" si="436"/>
        <v>-1.1512327935576827</v>
      </c>
      <c r="AX682" s="34">
        <f t="shared" si="437"/>
        <v>1.3446274482243645</v>
      </c>
      <c r="AY682" s="35">
        <f t="shared" si="438"/>
        <v>29.933080444572038</v>
      </c>
      <c r="AZ682" s="10">
        <f t="shared" si="439"/>
        <v>-60.471440033257629</v>
      </c>
      <c r="BA682" s="10">
        <f t="shared" si="440"/>
        <v>-150.51907415093316</v>
      </c>
      <c r="BB682" s="10">
        <f t="shared" si="441"/>
        <v>29.480925849066836</v>
      </c>
      <c r="BC682" s="37"/>
      <c r="BD682" s="46">
        <f t="shared" si="442"/>
        <v>-60</v>
      </c>
      <c r="BE682" s="46">
        <f t="shared" si="443"/>
        <v>-151</v>
      </c>
      <c r="BF682" s="46">
        <f t="shared" si="444"/>
        <v>29</v>
      </c>
    </row>
    <row r="683" spans="22:58" x14ac:dyDescent="0.3">
      <c r="V683" s="29">
        <v>7.7900000000001004</v>
      </c>
      <c r="W683" s="38">
        <f t="shared" si="414"/>
        <v>616595001.8616246</v>
      </c>
      <c r="X683" s="30">
        <f t="shared" si="413"/>
        <v>3.5218251811136261</v>
      </c>
      <c r="Y683" s="31">
        <f t="shared" si="415"/>
        <v>-122.13387616472473</v>
      </c>
      <c r="Z683" s="31">
        <f t="shared" si="416"/>
        <v>-89.999955184440353</v>
      </c>
      <c r="AA683" s="31">
        <f t="shared" si="417"/>
        <v>85.547800720207647</v>
      </c>
      <c r="AB683" s="31">
        <f t="shared" si="418"/>
        <v>-89.996974949726606</v>
      </c>
      <c r="AC683" s="31">
        <f t="shared" si="419"/>
        <v>42.134141859739387</v>
      </c>
      <c r="AD683" s="31">
        <f t="shared" si="420"/>
        <v>89.551853542637346</v>
      </c>
      <c r="AE683" s="31">
        <f t="shared" si="421"/>
        <v>9.0698915963359354</v>
      </c>
      <c r="AF683" s="31">
        <f t="shared" si="422"/>
        <v>-90.445076591529627</v>
      </c>
      <c r="AG683" s="31">
        <f t="shared" si="410"/>
        <v>92.110410468749379</v>
      </c>
      <c r="AH683" s="31">
        <f t="shared" si="423"/>
        <v>-210.60809334181332</v>
      </c>
      <c r="AI683" s="31">
        <f t="shared" si="424"/>
        <v>-89.999999998310656</v>
      </c>
      <c r="AJ683" s="31">
        <f t="shared" si="425"/>
        <v>138.54865004781834</v>
      </c>
      <c r="AK683" s="31">
        <f t="shared" si="426"/>
        <v>89.999993228418191</v>
      </c>
      <c r="AL683" s="32">
        <f t="shared" si="427"/>
        <v>-85.00363496868475</v>
      </c>
      <c r="AM683" s="31">
        <f t="shared" si="428"/>
        <v>-89.99677936962803</v>
      </c>
      <c r="AN683" s="31">
        <f t="shared" si="429"/>
        <v>-64.952667793930345</v>
      </c>
      <c r="AO683" s="31">
        <f t="shared" si="430"/>
        <v>-89.996786139520495</v>
      </c>
      <c r="AP683" s="30">
        <f t="shared" si="411"/>
        <v>23.609121289162623</v>
      </c>
      <c r="AQ683" s="30">
        <f t="shared" si="412"/>
        <v>-29.542425094393248</v>
      </c>
      <c r="AR683" s="31">
        <f t="shared" si="431"/>
        <v>-61.816080002825032</v>
      </c>
      <c r="AS683" s="33">
        <f t="shared" si="432"/>
        <v>-180.44186273105012</v>
      </c>
      <c r="AT683" s="31">
        <f t="shared" si="433"/>
        <v>1.4006005800243955</v>
      </c>
      <c r="AU683" s="31">
        <f t="shared" si="434"/>
        <v>31.670757374996594</v>
      </c>
      <c r="AV683" s="32">
        <f t="shared" si="435"/>
        <v>-1.8360751133979303E-3</v>
      </c>
      <c r="AW683" s="31">
        <f t="shared" si="436"/>
        <v>-1.1780409793337285</v>
      </c>
      <c r="AX683" s="34">
        <f t="shared" si="437"/>
        <v>1.3987645049109976</v>
      </c>
      <c r="AY683" s="35">
        <f t="shared" si="438"/>
        <v>30.492716395662864</v>
      </c>
      <c r="AZ683" s="10">
        <f t="shared" si="439"/>
        <v>-60.417315497914032</v>
      </c>
      <c r="BA683" s="10">
        <f t="shared" si="440"/>
        <v>-149.94914633538727</v>
      </c>
      <c r="BB683" s="10">
        <f t="shared" si="441"/>
        <v>30.050853664612731</v>
      </c>
      <c r="BC683" s="37"/>
      <c r="BD683" s="46">
        <f t="shared" si="442"/>
        <v>-60</v>
      </c>
      <c r="BE683" s="46">
        <f t="shared" si="443"/>
        <v>-150</v>
      </c>
      <c r="BF683" s="46">
        <f t="shared" si="444"/>
        <v>30</v>
      </c>
    </row>
    <row r="684" spans="22:58" x14ac:dyDescent="0.3">
      <c r="V684" s="29">
        <v>7.8000000000001002</v>
      </c>
      <c r="W684" s="36">
        <f t="shared" si="414"/>
        <v>630957344.48033905</v>
      </c>
      <c r="X684" s="30">
        <f t="shared" si="413"/>
        <v>3.5218251811136261</v>
      </c>
      <c r="Y684" s="31">
        <f t="shared" si="415"/>
        <v>-122.33387616472459</v>
      </c>
      <c r="Z684" s="31">
        <f t="shared" si="416"/>
        <v>-89.999956204567027</v>
      </c>
      <c r="AA684" s="31">
        <f t="shared" si="417"/>
        <v>85.747800719662791</v>
      </c>
      <c r="AB684" s="31">
        <f t="shared" si="418"/>
        <v>-89.997043808277454</v>
      </c>
      <c r="AC684" s="31">
        <f t="shared" si="419"/>
        <v>42.33412990184307</v>
      </c>
      <c r="AD684" s="31">
        <f t="shared" si="420"/>
        <v>89.562054199474971</v>
      </c>
      <c r="AE684" s="31">
        <f t="shared" si="421"/>
        <v>9.2698796378949027</v>
      </c>
      <c r="AF684" s="31">
        <f t="shared" si="422"/>
        <v>-90.434945813369495</v>
      </c>
      <c r="AG684" s="31">
        <f t="shared" si="410"/>
        <v>92.110410468749379</v>
      </c>
      <c r="AH684" s="31">
        <f t="shared" si="423"/>
        <v>-210.80809334181333</v>
      </c>
      <c r="AI684" s="31">
        <f t="shared" si="424"/>
        <v>-89.999999998349111</v>
      </c>
      <c r="AJ684" s="31">
        <f t="shared" si="425"/>
        <v>138.74865004781836</v>
      </c>
      <c r="AK684" s="31">
        <f t="shared" si="426"/>
        <v>89.999993382558202</v>
      </c>
      <c r="AL684" s="32">
        <f t="shared" si="427"/>
        <v>-85.203634968067163</v>
      </c>
      <c r="AM684" s="31">
        <f t="shared" si="428"/>
        <v>-89.996852680125414</v>
      </c>
      <c r="AN684" s="31">
        <f t="shared" si="429"/>
        <v>-65.152667793312759</v>
      </c>
      <c r="AO684" s="31">
        <f t="shared" si="430"/>
        <v>-89.996859295916323</v>
      </c>
      <c r="AP684" s="30">
        <f t="shared" si="411"/>
        <v>23.609121289162623</v>
      </c>
      <c r="AQ684" s="30">
        <f t="shared" si="412"/>
        <v>-29.542425094393248</v>
      </c>
      <c r="AR684" s="31">
        <f t="shared" si="431"/>
        <v>-61.816091960648478</v>
      </c>
      <c r="AS684" s="33">
        <f t="shared" si="432"/>
        <v>-180.43180510928582</v>
      </c>
      <c r="AT684" s="31">
        <f t="shared" si="433"/>
        <v>1.4566592531384996</v>
      </c>
      <c r="AU684" s="31">
        <f t="shared" si="434"/>
        <v>32.263290848283631</v>
      </c>
      <c r="AV684" s="32">
        <f t="shared" si="435"/>
        <v>-1.9225875169495406E-3</v>
      </c>
      <c r="AW684" s="31">
        <f t="shared" si="436"/>
        <v>-1.205473073854914</v>
      </c>
      <c r="AX684" s="34">
        <f t="shared" si="437"/>
        <v>1.4547366656215501</v>
      </c>
      <c r="AY684" s="35">
        <f t="shared" si="438"/>
        <v>31.057817774428717</v>
      </c>
      <c r="AZ684" s="10">
        <f t="shared" si="439"/>
        <v>-60.361355295026925</v>
      </c>
      <c r="BA684" s="10">
        <f t="shared" si="440"/>
        <v>-149.37398733485711</v>
      </c>
      <c r="BB684" s="10">
        <f t="shared" si="441"/>
        <v>30.626012665142895</v>
      </c>
      <c r="BC684" s="48"/>
      <c r="BD684" s="46">
        <f t="shared" si="442"/>
        <v>-60</v>
      </c>
      <c r="BE684" s="46">
        <f t="shared" si="443"/>
        <v>-149</v>
      </c>
      <c r="BF684" s="46">
        <f t="shared" si="444"/>
        <v>31</v>
      </c>
    </row>
    <row r="685" spans="22:58" x14ac:dyDescent="0.3">
      <c r="V685" s="29">
        <v>7.8100000000001097</v>
      </c>
      <c r="W685" s="38">
        <f t="shared" si="414"/>
        <v>645654229.03482068</v>
      </c>
      <c r="X685" s="30">
        <f t="shared" si="413"/>
        <v>3.5218251811136261</v>
      </c>
      <c r="Y685" s="31">
        <f t="shared" si="415"/>
        <v>-122.53387616472469</v>
      </c>
      <c r="Z685" s="31">
        <f t="shared" si="416"/>
        <v>-89.99995720147281</v>
      </c>
      <c r="AA685" s="31">
        <f t="shared" si="417"/>
        <v>85.947800719142663</v>
      </c>
      <c r="AB685" s="31">
        <f t="shared" si="418"/>
        <v>-89.99711109941633</v>
      </c>
      <c r="AC685" s="31">
        <f t="shared" si="419"/>
        <v>42.53411848211023</v>
      </c>
      <c r="AD685" s="31">
        <f t="shared" si="420"/>
        <v>89.572022687842178</v>
      </c>
      <c r="AE685" s="31">
        <f t="shared" si="421"/>
        <v>9.4698682176418316</v>
      </c>
      <c r="AF685" s="31">
        <f t="shared" si="422"/>
        <v>-90.425045613046962</v>
      </c>
      <c r="AG685" s="31">
        <f t="shared" si="410"/>
        <v>92.110410468749379</v>
      </c>
      <c r="AH685" s="31">
        <f t="shared" si="423"/>
        <v>-211.00809334181352</v>
      </c>
      <c r="AI685" s="31">
        <f t="shared" si="424"/>
        <v>-89.999999998386699</v>
      </c>
      <c r="AJ685" s="31">
        <f t="shared" si="425"/>
        <v>138.94865004781855</v>
      </c>
      <c r="AK685" s="31">
        <f t="shared" si="426"/>
        <v>89.999993533189567</v>
      </c>
      <c r="AL685" s="32">
        <f t="shared" si="427"/>
        <v>-85.403634967477572</v>
      </c>
      <c r="AM685" s="31">
        <f t="shared" si="428"/>
        <v>-89.996924321872172</v>
      </c>
      <c r="AN685" s="31">
        <f t="shared" si="429"/>
        <v>-65.352667792723167</v>
      </c>
      <c r="AO685" s="31">
        <f t="shared" si="430"/>
        <v>-89.996930787069303</v>
      </c>
      <c r="AP685" s="30">
        <f t="shared" si="411"/>
        <v>23.609121289162623</v>
      </c>
      <c r="AQ685" s="30">
        <f t="shared" si="412"/>
        <v>-29.542425094393248</v>
      </c>
      <c r="AR685" s="31">
        <f t="shared" si="431"/>
        <v>-61.816103380311958</v>
      </c>
      <c r="AS685" s="33">
        <f t="shared" si="432"/>
        <v>-180.42197640011625</v>
      </c>
      <c r="AT685" s="31">
        <f t="shared" si="433"/>
        <v>1.5145945067464632</v>
      </c>
      <c r="AU685" s="31">
        <f t="shared" si="434"/>
        <v>32.861720835696083</v>
      </c>
      <c r="AV685" s="32">
        <f t="shared" si="435"/>
        <v>-2.0131752774175831E-3</v>
      </c>
      <c r="AW685" s="31">
        <f t="shared" si="436"/>
        <v>-1.2335435716458347</v>
      </c>
      <c r="AX685" s="34">
        <f t="shared" si="437"/>
        <v>1.5125813314690457</v>
      </c>
      <c r="AY685" s="35">
        <f t="shared" si="438"/>
        <v>31.628177264050247</v>
      </c>
      <c r="AZ685" s="10">
        <f t="shared" si="439"/>
        <v>-60.303522048842915</v>
      </c>
      <c r="BA685" s="10">
        <f t="shared" si="440"/>
        <v>-148.79379913606601</v>
      </c>
      <c r="BB685" s="10">
        <f t="shared" si="441"/>
        <v>31.206200863933987</v>
      </c>
      <c r="BC685" s="37"/>
      <c r="BD685" s="46">
        <f t="shared" si="442"/>
        <v>-60</v>
      </c>
      <c r="BE685" s="46">
        <f t="shared" si="443"/>
        <v>-149</v>
      </c>
      <c r="BF685" s="46">
        <f t="shared" si="444"/>
        <v>31</v>
      </c>
    </row>
    <row r="686" spans="22:58" x14ac:dyDescent="0.3">
      <c r="V686" s="29">
        <v>7.8200000000001104</v>
      </c>
      <c r="W686" s="38">
        <f t="shared" si="414"/>
        <v>660693448.00776494</v>
      </c>
      <c r="X686" s="30">
        <f t="shared" si="413"/>
        <v>3.5218251811136261</v>
      </c>
      <c r="Y686" s="31">
        <f t="shared" si="415"/>
        <v>-122.73387616472459</v>
      </c>
      <c r="Z686" s="31">
        <f t="shared" si="416"/>
        <v>-89.999958175686217</v>
      </c>
      <c r="AA686" s="31">
        <f t="shared" si="417"/>
        <v>86.14780071864574</v>
      </c>
      <c r="AB686" s="31">
        <f t="shared" si="418"/>
        <v>-89.997176858821888</v>
      </c>
      <c r="AC686" s="31">
        <f t="shared" si="419"/>
        <v>42.73410757632179</v>
      </c>
      <c r="AD686" s="31">
        <f t="shared" si="420"/>
        <v>89.581764290748083</v>
      </c>
      <c r="AE686" s="31">
        <f t="shared" si="421"/>
        <v>9.6698573113565658</v>
      </c>
      <c r="AF686" s="31">
        <f t="shared" si="422"/>
        <v>-90.415370743760036</v>
      </c>
      <c r="AG686" s="31">
        <f t="shared" si="410"/>
        <v>92.110410468749379</v>
      </c>
      <c r="AH686" s="31">
        <f t="shared" si="423"/>
        <v>-211.20809334181354</v>
      </c>
      <c r="AI686" s="31">
        <f t="shared" si="424"/>
        <v>-89.999999998423405</v>
      </c>
      <c r="AJ686" s="31">
        <f t="shared" si="425"/>
        <v>139.14865004781856</v>
      </c>
      <c r="AK686" s="31">
        <f t="shared" si="426"/>
        <v>89.999993680392151</v>
      </c>
      <c r="AL686" s="32">
        <f t="shared" si="427"/>
        <v>-85.603634966914314</v>
      </c>
      <c r="AM686" s="31">
        <f t="shared" si="428"/>
        <v>-89.996994332853674</v>
      </c>
      <c r="AN686" s="31">
        <f t="shared" si="429"/>
        <v>-65.552667792159909</v>
      </c>
      <c r="AO686" s="31">
        <f t="shared" si="430"/>
        <v>-89.997000650884928</v>
      </c>
      <c r="AP686" s="30">
        <f t="shared" si="411"/>
        <v>23.609121289162623</v>
      </c>
      <c r="AQ686" s="30">
        <f t="shared" si="412"/>
        <v>-29.542425094393248</v>
      </c>
      <c r="AR686" s="31">
        <f t="shared" si="431"/>
        <v>-61.816114286033965</v>
      </c>
      <c r="AS686" s="33">
        <f t="shared" si="432"/>
        <v>-180.41237139464496</v>
      </c>
      <c r="AT686" s="31">
        <f t="shared" si="433"/>
        <v>1.5744430393860216</v>
      </c>
      <c r="AU686" s="31">
        <f t="shared" si="434"/>
        <v>33.465842360048335</v>
      </c>
      <c r="AV686" s="32">
        <f t="shared" si="435"/>
        <v>-2.1080302823410181E-3</v>
      </c>
      <c r="AW686" s="31">
        <f t="shared" si="436"/>
        <v>-1.2622673021242323</v>
      </c>
      <c r="AX686" s="34">
        <f t="shared" si="437"/>
        <v>1.5723350091036805</v>
      </c>
      <c r="AY686" s="35">
        <f t="shared" si="438"/>
        <v>32.203575057924105</v>
      </c>
      <c r="AZ686" s="10">
        <f t="shared" si="439"/>
        <v>-60.243779276930283</v>
      </c>
      <c r="BA686" s="10">
        <f t="shared" si="440"/>
        <v>-148.20879633672087</v>
      </c>
      <c r="BB686" s="10">
        <f t="shared" si="441"/>
        <v>31.791203663279134</v>
      </c>
      <c r="BC686" s="37"/>
      <c r="BD686" s="46">
        <f t="shared" si="442"/>
        <v>-60</v>
      </c>
      <c r="BE686" s="46">
        <f t="shared" si="443"/>
        <v>-148</v>
      </c>
      <c r="BF686" s="46">
        <f t="shared" si="444"/>
        <v>32</v>
      </c>
    </row>
    <row r="687" spans="22:58" x14ac:dyDescent="0.3">
      <c r="V687" s="29">
        <v>7.8300000000001102</v>
      </c>
      <c r="W687" s="36">
        <f t="shared" si="414"/>
        <v>676082975.39215457</v>
      </c>
      <c r="X687" s="30">
        <f t="shared" si="413"/>
        <v>3.5218251811136261</v>
      </c>
      <c r="Y687" s="31">
        <f t="shared" si="415"/>
        <v>-122.93387616472447</v>
      </c>
      <c r="Z687" s="31">
        <f t="shared" si="416"/>
        <v>-89.999959127723827</v>
      </c>
      <c r="AA687" s="31">
        <f t="shared" si="417"/>
        <v>86.347800718171186</v>
      </c>
      <c r="AB687" s="31">
        <f t="shared" si="418"/>
        <v>-89.997241121360631</v>
      </c>
      <c r="AC687" s="31">
        <f t="shared" si="419"/>
        <v>42.934097161349115</v>
      </c>
      <c r="AD687" s="31">
        <f t="shared" si="420"/>
        <v>89.591284171065311</v>
      </c>
      <c r="AE687" s="31">
        <f t="shared" si="421"/>
        <v>9.8698468959094612</v>
      </c>
      <c r="AF687" s="31">
        <f t="shared" si="422"/>
        <v>-90.40591607801916</v>
      </c>
      <c r="AG687" s="31">
        <f t="shared" si="410"/>
        <v>92.110410468749379</v>
      </c>
      <c r="AH687" s="31">
        <f t="shared" si="423"/>
        <v>-211.40809334181353</v>
      </c>
      <c r="AI687" s="31">
        <f t="shared" si="424"/>
        <v>-89.999999998459302</v>
      </c>
      <c r="AJ687" s="31">
        <f t="shared" si="425"/>
        <v>139.34865004781858</v>
      </c>
      <c r="AK687" s="31">
        <f t="shared" si="426"/>
        <v>89.999993824243987</v>
      </c>
      <c r="AL687" s="32">
        <f t="shared" si="427"/>
        <v>-85.803634966376421</v>
      </c>
      <c r="AM687" s="31">
        <f t="shared" si="428"/>
        <v>-89.997062750190693</v>
      </c>
      <c r="AN687" s="31">
        <f t="shared" si="429"/>
        <v>-65.752667791621988</v>
      </c>
      <c r="AO687" s="31">
        <f t="shared" si="430"/>
        <v>-89.997068924406008</v>
      </c>
      <c r="AP687" s="30">
        <f t="shared" si="411"/>
        <v>23.609121289162623</v>
      </c>
      <c r="AQ687" s="30">
        <f t="shared" si="412"/>
        <v>-29.542425094393248</v>
      </c>
      <c r="AR687" s="31">
        <f t="shared" si="431"/>
        <v>-61.816124700943149</v>
      </c>
      <c r="AS687" s="33">
        <f t="shared" si="432"/>
        <v>-180.40298500242517</v>
      </c>
      <c r="AT687" s="31">
        <f t="shared" si="433"/>
        <v>1.6362405495028143</v>
      </c>
      <c r="AU687" s="31">
        <f t="shared" si="434"/>
        <v>34.075438423643853</v>
      </c>
      <c r="AV687" s="32">
        <f t="shared" si="435"/>
        <v>-2.2073534454708048E-3</v>
      </c>
      <c r="AW687" s="31">
        <f t="shared" si="436"/>
        <v>-1.2916594372071044</v>
      </c>
      <c r="AX687" s="34">
        <f t="shared" si="437"/>
        <v>1.6340331960573435</v>
      </c>
      <c r="AY687" s="35">
        <f t="shared" si="438"/>
        <v>32.783778986436751</v>
      </c>
      <c r="AZ687" s="10">
        <f t="shared" si="439"/>
        <v>-60.182091504885804</v>
      </c>
      <c r="BA687" s="10">
        <f t="shared" si="440"/>
        <v>-147.61920601598842</v>
      </c>
      <c r="BB687" s="10">
        <f t="shared" si="441"/>
        <v>32.380793984011575</v>
      </c>
      <c r="BC687" s="48"/>
      <c r="BD687" s="46">
        <f t="shared" si="442"/>
        <v>-60</v>
      </c>
      <c r="BE687" s="46">
        <f t="shared" si="443"/>
        <v>-148</v>
      </c>
      <c r="BF687" s="46">
        <f t="shared" si="444"/>
        <v>32</v>
      </c>
    </row>
    <row r="688" spans="22:58" x14ac:dyDescent="0.3">
      <c r="V688" s="29">
        <v>7.84000000000011</v>
      </c>
      <c r="W688" s="38">
        <f t="shared" si="414"/>
        <v>691830970.91911328</v>
      </c>
      <c r="X688" s="30">
        <f t="shared" si="413"/>
        <v>3.5218251811136261</v>
      </c>
      <c r="Y688" s="31">
        <f t="shared" si="415"/>
        <v>-123.13387616472438</v>
      </c>
      <c r="Z688" s="31">
        <f t="shared" si="416"/>
        <v>-89.999960058090423</v>
      </c>
      <c r="AA688" s="31">
        <f t="shared" si="417"/>
        <v>86.547800717717976</v>
      </c>
      <c r="AB688" s="31">
        <f t="shared" si="418"/>
        <v>-89.997303921105427</v>
      </c>
      <c r="AC688" s="31">
        <f t="shared" si="419"/>
        <v>43.134087215104124</v>
      </c>
      <c r="AD688" s="31">
        <f t="shared" si="420"/>
        <v>89.600587374256705</v>
      </c>
      <c r="AE688" s="31">
        <f t="shared" si="421"/>
        <v>10.069836949211343</v>
      </c>
      <c r="AF688" s="31">
        <f t="shared" si="422"/>
        <v>-90.396676604939145</v>
      </c>
      <c r="AG688" s="31">
        <f t="shared" si="410"/>
        <v>92.110410468749379</v>
      </c>
      <c r="AH688" s="31">
        <f t="shared" si="423"/>
        <v>-211.60809334181351</v>
      </c>
      <c r="AI688" s="31">
        <f t="shared" si="424"/>
        <v>-89.999999998494374</v>
      </c>
      <c r="AJ688" s="31">
        <f t="shared" si="425"/>
        <v>139.54865004781857</v>
      </c>
      <c r="AK688" s="31">
        <f t="shared" si="426"/>
        <v>89.999993964821357</v>
      </c>
      <c r="AL688" s="32">
        <f t="shared" si="427"/>
        <v>-86.003634965862716</v>
      </c>
      <c r="AM688" s="31">
        <f t="shared" si="428"/>
        <v>-89.997129610158979</v>
      </c>
      <c r="AN688" s="31">
        <f t="shared" si="429"/>
        <v>-65.952667791108283</v>
      </c>
      <c r="AO688" s="31">
        <f t="shared" si="430"/>
        <v>-89.997135643831996</v>
      </c>
      <c r="AP688" s="30">
        <f t="shared" si="411"/>
        <v>23.609121289162623</v>
      </c>
      <c r="AQ688" s="30">
        <f t="shared" si="412"/>
        <v>-29.542425094393248</v>
      </c>
      <c r="AR688" s="31">
        <f t="shared" si="431"/>
        <v>-61.816134647127569</v>
      </c>
      <c r="AS688" s="33">
        <f t="shared" si="432"/>
        <v>-180.39381224877116</v>
      </c>
      <c r="AT688" s="31">
        <f t="shared" si="433"/>
        <v>1.7000216207485985</v>
      </c>
      <c r="AU688" s="31">
        <f t="shared" si="434"/>
        <v>34.69028019696416</v>
      </c>
      <c r="AV688" s="32">
        <f t="shared" si="435"/>
        <v>-2.3113551304980496E-3</v>
      </c>
      <c r="AW688" s="31">
        <f t="shared" si="436"/>
        <v>-1.3217354990797905</v>
      </c>
      <c r="AX688" s="34">
        <f t="shared" si="437"/>
        <v>1.6977102656181005</v>
      </c>
      <c r="AY688" s="35">
        <f t="shared" si="438"/>
        <v>33.368544697884367</v>
      </c>
      <c r="AZ688" s="10">
        <f t="shared" si="439"/>
        <v>-60.11842438150947</v>
      </c>
      <c r="BA688" s="10">
        <f t="shared" si="440"/>
        <v>-147.02526755088678</v>
      </c>
      <c r="BB688" s="10">
        <f t="shared" si="441"/>
        <v>32.974732449113219</v>
      </c>
      <c r="BC688" s="37"/>
      <c r="BD688" s="46">
        <f t="shared" si="442"/>
        <v>-60</v>
      </c>
      <c r="BE688" s="46">
        <f t="shared" si="443"/>
        <v>-147</v>
      </c>
      <c r="BF688" s="46">
        <f t="shared" si="444"/>
        <v>33</v>
      </c>
    </row>
    <row r="689" spans="22:58" x14ac:dyDescent="0.3">
      <c r="V689" s="29">
        <v>7.8500000000001098</v>
      </c>
      <c r="W689" s="38">
        <f t="shared" si="414"/>
        <v>707945784.38431871</v>
      </c>
      <c r="X689" s="30">
        <f t="shared" si="413"/>
        <v>3.5218251811136261</v>
      </c>
      <c r="Y689" s="31">
        <f t="shared" si="415"/>
        <v>-123.33387616472429</v>
      </c>
      <c r="Z689" s="31">
        <f t="shared" si="416"/>
        <v>-89.999960967279293</v>
      </c>
      <c r="AA689" s="31">
        <f t="shared" si="417"/>
        <v>86.747800717285187</v>
      </c>
      <c r="AB689" s="31">
        <f t="shared" si="418"/>
        <v>-89.997365291353503</v>
      </c>
      <c r="AC689" s="31">
        <f t="shared" si="419"/>
        <v>43.334077716492629</v>
      </c>
      <c r="AD689" s="31">
        <f t="shared" si="420"/>
        <v>89.609678831040412</v>
      </c>
      <c r="AE689" s="31">
        <f t="shared" si="421"/>
        <v>10.269827450167156</v>
      </c>
      <c r="AF689" s="31">
        <f t="shared" si="422"/>
        <v>-90.387647427592384</v>
      </c>
      <c r="AG689" s="31">
        <f t="shared" si="410"/>
        <v>92.110410468749379</v>
      </c>
      <c r="AH689" s="31">
        <f t="shared" si="423"/>
        <v>-211.8080933418135</v>
      </c>
      <c r="AI689" s="31">
        <f t="shared" si="424"/>
        <v>-89.999999998528651</v>
      </c>
      <c r="AJ689" s="31">
        <f t="shared" si="425"/>
        <v>139.74865004781856</v>
      </c>
      <c r="AK689" s="31">
        <f t="shared" si="426"/>
        <v>89.999994102198798</v>
      </c>
      <c r="AL689" s="32">
        <f t="shared" si="427"/>
        <v>-86.203634965372146</v>
      </c>
      <c r="AM689" s="31">
        <f t="shared" si="428"/>
        <v>-89.997194948208602</v>
      </c>
      <c r="AN689" s="31">
        <f t="shared" si="429"/>
        <v>-66.152667790617713</v>
      </c>
      <c r="AO689" s="31">
        <f t="shared" si="430"/>
        <v>-89.997200844538455</v>
      </c>
      <c r="AP689" s="30">
        <f t="shared" si="411"/>
        <v>23.609121289162623</v>
      </c>
      <c r="AQ689" s="30">
        <f t="shared" si="412"/>
        <v>-29.542425094393248</v>
      </c>
      <c r="AR689" s="31">
        <f t="shared" si="431"/>
        <v>-61.816144145681179</v>
      </c>
      <c r="AS689" s="33">
        <f t="shared" si="432"/>
        <v>-180.38484827213085</v>
      </c>
      <c r="AT689" s="31">
        <f t="shared" si="433"/>
        <v>1.7658196075100816</v>
      </c>
      <c r="AU689" s="31">
        <f t="shared" si="434"/>
        <v>35.310127262965111</v>
      </c>
      <c r="AV689" s="32">
        <f t="shared" si="435"/>
        <v>-2.420255594616747E-3</v>
      </c>
      <c r="AW689" s="31">
        <f t="shared" si="436"/>
        <v>-1.3525113681313015</v>
      </c>
      <c r="AX689" s="34">
        <f t="shared" si="437"/>
        <v>1.7633993519154649</v>
      </c>
      <c r="AY689" s="35">
        <f t="shared" si="438"/>
        <v>33.957615894833808</v>
      </c>
      <c r="AZ689" s="10">
        <f t="shared" si="439"/>
        <v>-60.052744793765712</v>
      </c>
      <c r="BA689" s="10">
        <f t="shared" si="440"/>
        <v>-146.42723237729706</v>
      </c>
      <c r="BB689" s="10">
        <f t="shared" si="441"/>
        <v>33.572767622702941</v>
      </c>
      <c r="BC689" s="37"/>
      <c r="BD689" s="46">
        <f t="shared" si="442"/>
        <v>-60</v>
      </c>
      <c r="BE689" s="46">
        <f t="shared" si="443"/>
        <v>-146</v>
      </c>
      <c r="BF689" s="46">
        <f t="shared" si="444"/>
        <v>34</v>
      </c>
    </row>
    <row r="690" spans="22:58" x14ac:dyDescent="0.3">
      <c r="V690" s="29">
        <v>7.8600000000001096</v>
      </c>
      <c r="W690" s="36">
        <f t="shared" si="414"/>
        <v>724435960.07517505</v>
      </c>
      <c r="X690" s="30">
        <f t="shared" si="413"/>
        <v>3.5218251811136261</v>
      </c>
      <c r="Y690" s="31">
        <f t="shared" si="415"/>
        <v>-123.53387616472419</v>
      </c>
      <c r="Z690" s="31">
        <f t="shared" si="416"/>
        <v>-89.999961855772483</v>
      </c>
      <c r="AA690" s="31">
        <f t="shared" si="417"/>
        <v>86.947800716871853</v>
      </c>
      <c r="AB690" s="31">
        <f t="shared" si="418"/>
        <v>-89.997425264644178</v>
      </c>
      <c r="AC690" s="31">
        <f t="shared" si="419"/>
        <v>43.534068645369679</v>
      </c>
      <c r="AD690" s="31">
        <f t="shared" si="420"/>
        <v>89.61856335999488</v>
      </c>
      <c r="AE690" s="31">
        <f t="shared" si="421"/>
        <v>10.469818378630968</v>
      </c>
      <c r="AF690" s="31">
        <f t="shared" si="422"/>
        <v>-90.378823760421767</v>
      </c>
      <c r="AG690" s="31">
        <f t="shared" si="410"/>
        <v>92.110410468749379</v>
      </c>
      <c r="AH690" s="31">
        <f t="shared" si="423"/>
        <v>-212.00809334181349</v>
      </c>
      <c r="AI690" s="31">
        <f t="shared" si="424"/>
        <v>-89.999999998562132</v>
      </c>
      <c r="AJ690" s="31">
        <f t="shared" si="425"/>
        <v>139.94865004781855</v>
      </c>
      <c r="AK690" s="31">
        <f t="shared" si="426"/>
        <v>89.99999423644914</v>
      </c>
      <c r="AL690" s="32">
        <f t="shared" si="427"/>
        <v>-86.403634964903645</v>
      </c>
      <c r="AM690" s="31">
        <f t="shared" si="428"/>
        <v>-89.997258798982628</v>
      </c>
      <c r="AN690" s="31">
        <f t="shared" si="429"/>
        <v>-66.352667790149212</v>
      </c>
      <c r="AO690" s="31">
        <f t="shared" si="430"/>
        <v>-89.997264561095619</v>
      </c>
      <c r="AP690" s="30">
        <f t="shared" si="411"/>
        <v>23.609121289162623</v>
      </c>
      <c r="AQ690" s="30">
        <f t="shared" si="412"/>
        <v>-29.542425094393248</v>
      </c>
      <c r="AR690" s="31">
        <f t="shared" si="431"/>
        <v>-61.816153216748873</v>
      </c>
      <c r="AS690" s="33">
        <f t="shared" si="432"/>
        <v>-180.37608832151739</v>
      </c>
      <c r="AT690" s="31">
        <f t="shared" si="433"/>
        <v>1.8336665213819938</v>
      </c>
      <c r="AU690" s="31">
        <f t="shared" si="434"/>
        <v>35.934727917851703</v>
      </c>
      <c r="AV690" s="32">
        <f t="shared" si="435"/>
        <v>-2.5342854527846594E-3</v>
      </c>
      <c r="AW690" s="31">
        <f t="shared" si="436"/>
        <v>-1.3840032910585256</v>
      </c>
      <c r="AX690" s="34">
        <f t="shared" si="437"/>
        <v>1.8311322359292093</v>
      </c>
      <c r="AY690" s="35">
        <f t="shared" si="438"/>
        <v>34.550724626793176</v>
      </c>
      <c r="AZ690" s="10">
        <f t="shared" si="439"/>
        <v>-59.985020980819662</v>
      </c>
      <c r="BA690" s="10">
        <f t="shared" si="440"/>
        <v>-145.82536369472422</v>
      </c>
      <c r="BB690" s="10">
        <f t="shared" si="441"/>
        <v>34.174636305275783</v>
      </c>
      <c r="BC690" s="48"/>
      <c r="BD690" s="46">
        <f t="shared" si="442"/>
        <v>-60</v>
      </c>
      <c r="BE690" s="46">
        <f t="shared" si="443"/>
        <v>-146</v>
      </c>
      <c r="BF690" s="46">
        <f t="shared" si="444"/>
        <v>34</v>
      </c>
    </row>
    <row r="691" spans="22:58" x14ac:dyDescent="0.3">
      <c r="V691" s="29">
        <v>7.8700000000001102</v>
      </c>
      <c r="W691" s="38">
        <f t="shared" si="414"/>
        <v>741310241.30110669</v>
      </c>
      <c r="X691" s="30">
        <f t="shared" si="413"/>
        <v>3.5218251811136261</v>
      </c>
      <c r="Y691" s="31">
        <f t="shared" si="415"/>
        <v>-123.73387616472411</v>
      </c>
      <c r="Z691" s="31">
        <f t="shared" si="416"/>
        <v>-89.999962724041112</v>
      </c>
      <c r="AA691" s="31">
        <f t="shared" si="417"/>
        <v>87.14780071647715</v>
      </c>
      <c r="AB691" s="31">
        <f t="shared" si="418"/>
        <v>-89.997483872776101</v>
      </c>
      <c r="AC691" s="31">
        <f t="shared" si="419"/>
        <v>43.734059982496831</v>
      </c>
      <c r="AD691" s="31">
        <f t="shared" si="420"/>
        <v>89.627245670104955</v>
      </c>
      <c r="AE691" s="31">
        <f t="shared" si="421"/>
        <v>10.669809715363499</v>
      </c>
      <c r="AF691" s="31">
        <f t="shared" si="422"/>
        <v>-90.370200926712258</v>
      </c>
      <c r="AG691" s="31">
        <f t="shared" si="410"/>
        <v>92.110410468749379</v>
      </c>
      <c r="AH691" s="31">
        <f t="shared" si="423"/>
        <v>-212.20809334181354</v>
      </c>
      <c r="AI691" s="31">
        <f t="shared" si="424"/>
        <v>-89.999999998594873</v>
      </c>
      <c r="AJ691" s="31">
        <f t="shared" si="425"/>
        <v>140.14865004781856</v>
      </c>
      <c r="AK691" s="31">
        <f t="shared" si="426"/>
        <v>89.999994367643581</v>
      </c>
      <c r="AL691" s="32">
        <f t="shared" si="427"/>
        <v>-86.603634964456248</v>
      </c>
      <c r="AM691" s="31">
        <f t="shared" si="428"/>
        <v>-89.997321196335619</v>
      </c>
      <c r="AN691" s="31">
        <f t="shared" si="429"/>
        <v>-66.552667789701843</v>
      </c>
      <c r="AO691" s="31">
        <f t="shared" si="430"/>
        <v>-89.997326827286912</v>
      </c>
      <c r="AP691" s="30">
        <f t="shared" si="411"/>
        <v>23.609121289162623</v>
      </c>
      <c r="AQ691" s="30">
        <f t="shared" si="412"/>
        <v>-29.542425094393248</v>
      </c>
      <c r="AR691" s="31">
        <f t="shared" si="431"/>
        <v>-61.816161879568966</v>
      </c>
      <c r="AS691" s="33">
        <f t="shared" si="432"/>
        <v>-180.36752775399918</v>
      </c>
      <c r="AT691" s="31">
        <f t="shared" si="433"/>
        <v>1.9035929193255516</v>
      </c>
      <c r="AU691" s="31">
        <f t="shared" si="434"/>
        <v>36.563819528759133</v>
      </c>
      <c r="AV691" s="32">
        <f t="shared" si="435"/>
        <v>-2.6536861637026146E-3</v>
      </c>
      <c r="AW691" s="31">
        <f t="shared" si="436"/>
        <v>-1.4162278891421394</v>
      </c>
      <c r="AX691" s="34">
        <f t="shared" si="437"/>
        <v>1.9009392331618491</v>
      </c>
      <c r="AY691" s="35">
        <f t="shared" si="438"/>
        <v>35.147591639616991</v>
      </c>
      <c r="AZ691" s="10">
        <f t="shared" si="439"/>
        <v>-59.915222646407116</v>
      </c>
      <c r="BA691" s="10">
        <f t="shared" si="440"/>
        <v>-145.21993611438219</v>
      </c>
      <c r="BB691" s="10">
        <f t="shared" si="441"/>
        <v>34.780063885617807</v>
      </c>
      <c r="BC691" s="37"/>
      <c r="BD691" s="46">
        <f t="shared" si="442"/>
        <v>-60</v>
      </c>
      <c r="BE691" s="46">
        <f t="shared" si="443"/>
        <v>-145</v>
      </c>
      <c r="BF691" s="46">
        <f t="shared" si="444"/>
        <v>35</v>
      </c>
    </row>
    <row r="692" spans="22:58" x14ac:dyDescent="0.3">
      <c r="V692" s="29">
        <v>7.88000000000011</v>
      </c>
      <c r="W692" s="38">
        <f t="shared" si="414"/>
        <v>758577575.02937734</v>
      </c>
      <c r="X692" s="30">
        <f t="shared" si="413"/>
        <v>3.5218251811136261</v>
      </c>
      <c r="Y692" s="31">
        <f t="shared" si="415"/>
        <v>-123.93387616472403</v>
      </c>
      <c r="Z692" s="31">
        <f t="shared" si="416"/>
        <v>-89.999963572545525</v>
      </c>
      <c r="AA692" s="31">
        <f t="shared" si="417"/>
        <v>87.347800716100181</v>
      </c>
      <c r="AB692" s="31">
        <f t="shared" si="418"/>
        <v>-89.997541146824076</v>
      </c>
      <c r="AC692" s="31">
        <f t="shared" si="419"/>
        <v>43.934051709501354</v>
      </c>
      <c r="AD692" s="31">
        <f t="shared" si="420"/>
        <v>89.635730363250488</v>
      </c>
      <c r="AE692" s="31">
        <f t="shared" si="421"/>
        <v>10.869801441991136</v>
      </c>
      <c r="AF692" s="31">
        <f t="shared" si="422"/>
        <v>-90.361774356119113</v>
      </c>
      <c r="AG692" s="31">
        <f t="shared" si="410"/>
        <v>92.110410468749379</v>
      </c>
      <c r="AH692" s="31">
        <f t="shared" si="423"/>
        <v>-212.40809334181353</v>
      </c>
      <c r="AI692" s="31">
        <f t="shared" si="424"/>
        <v>-89.999999998626848</v>
      </c>
      <c r="AJ692" s="31">
        <f t="shared" si="425"/>
        <v>140.34865004781855</v>
      </c>
      <c r="AK692" s="31">
        <f t="shared" si="426"/>
        <v>89.999994495851652</v>
      </c>
      <c r="AL692" s="32">
        <f t="shared" si="427"/>
        <v>-86.803634964028973</v>
      </c>
      <c r="AM692" s="31">
        <f t="shared" si="428"/>
        <v>-89.99738217335144</v>
      </c>
      <c r="AN692" s="31">
        <f t="shared" si="429"/>
        <v>-66.752667789274568</v>
      </c>
      <c r="AO692" s="31">
        <f t="shared" si="430"/>
        <v>-89.997387676126635</v>
      </c>
      <c r="AP692" s="30">
        <f t="shared" si="411"/>
        <v>23.609121289162623</v>
      </c>
      <c r="AQ692" s="30">
        <f t="shared" si="412"/>
        <v>-29.542425094393248</v>
      </c>
      <c r="AR692" s="31">
        <f t="shared" si="431"/>
        <v>-61.816170152514061</v>
      </c>
      <c r="AS692" s="33">
        <f t="shared" si="432"/>
        <v>-180.35916203224576</v>
      </c>
      <c r="AT692" s="31">
        <f t="shared" si="433"/>
        <v>1.9756277942731235</v>
      </c>
      <c r="AU692" s="31">
        <f t="shared" si="434"/>
        <v>37.197128948289951</v>
      </c>
      <c r="AV692" s="32">
        <f t="shared" si="435"/>
        <v>-2.7787105384665229E-3</v>
      </c>
      <c r="AW692" s="31">
        <f t="shared" si="436"/>
        <v>-1.4492021666970083</v>
      </c>
      <c r="AX692" s="34">
        <f t="shared" si="437"/>
        <v>1.9728490837346571</v>
      </c>
      <c r="AY692" s="35">
        <f t="shared" si="438"/>
        <v>35.747926781592945</v>
      </c>
      <c r="AZ692" s="10">
        <f t="shared" si="439"/>
        <v>-59.843321068779403</v>
      </c>
      <c r="BA692" s="10">
        <f t="shared" si="440"/>
        <v>-144.61123525065281</v>
      </c>
      <c r="BB692" s="10">
        <f t="shared" si="441"/>
        <v>35.388764749347189</v>
      </c>
      <c r="BC692" s="37"/>
      <c r="BD692" s="46">
        <f t="shared" si="442"/>
        <v>-60</v>
      </c>
      <c r="BE692" s="46">
        <f t="shared" si="443"/>
        <v>-145</v>
      </c>
      <c r="BF692" s="46">
        <f t="shared" si="444"/>
        <v>35</v>
      </c>
    </row>
    <row r="693" spans="22:58" x14ac:dyDescent="0.3">
      <c r="V693" s="29">
        <v>7.8900000000001098</v>
      </c>
      <c r="W693" s="36">
        <f t="shared" si="414"/>
        <v>776247116.6288898</v>
      </c>
      <c r="X693" s="30">
        <f t="shared" si="413"/>
        <v>3.5218251811136261</v>
      </c>
      <c r="Y693" s="31">
        <f t="shared" si="415"/>
        <v>-124.13387616472394</v>
      </c>
      <c r="Z693" s="31">
        <f t="shared" si="416"/>
        <v>-89.99996440173561</v>
      </c>
      <c r="AA693" s="31">
        <f t="shared" si="417"/>
        <v>87.547800715740195</v>
      </c>
      <c r="AB693" s="31">
        <f t="shared" si="418"/>
        <v>-89.99759711715555</v>
      </c>
      <c r="AC693" s="31">
        <f t="shared" si="419"/>
        <v>44.134043808837298</v>
      </c>
      <c r="AD693" s="31">
        <f t="shared" si="420"/>
        <v>89.644021936638723</v>
      </c>
      <c r="AE693" s="31">
        <f t="shared" si="421"/>
        <v>11.069793540967176</v>
      </c>
      <c r="AF693" s="31">
        <f t="shared" si="422"/>
        <v>-90.353539582252438</v>
      </c>
      <c r="AG693" s="31">
        <f t="shared" si="410"/>
        <v>92.110410468749379</v>
      </c>
      <c r="AH693" s="31">
        <f t="shared" si="423"/>
        <v>-212.60809334181351</v>
      </c>
      <c r="AI693" s="31">
        <f t="shared" si="424"/>
        <v>-89.999999998658112</v>
      </c>
      <c r="AJ693" s="31">
        <f t="shared" si="425"/>
        <v>140.54865004781854</v>
      </c>
      <c r="AK693" s="31">
        <f t="shared" si="426"/>
        <v>89.999994621141383</v>
      </c>
      <c r="AL693" s="32">
        <f t="shared" si="427"/>
        <v>-87.003634963620925</v>
      </c>
      <c r="AM693" s="31">
        <f t="shared" si="428"/>
        <v>-89.997441762360936</v>
      </c>
      <c r="AN693" s="31">
        <f t="shared" si="429"/>
        <v>-66.95266778886652</v>
      </c>
      <c r="AO693" s="31">
        <f t="shared" si="430"/>
        <v>-89.997447139877664</v>
      </c>
      <c r="AP693" s="30">
        <f t="shared" si="411"/>
        <v>23.609121289162623</v>
      </c>
      <c r="AQ693" s="30">
        <f t="shared" si="412"/>
        <v>-29.542425094393248</v>
      </c>
      <c r="AR693" s="31">
        <f t="shared" si="431"/>
        <v>-61.816178053129974</v>
      </c>
      <c r="AS693" s="33">
        <f t="shared" si="432"/>
        <v>-180.3509867221301</v>
      </c>
      <c r="AT693" s="31">
        <f t="shared" si="433"/>
        <v>2.0497984689519697</v>
      </c>
      <c r="AU693" s="31">
        <f t="shared" si="434"/>
        <v>37.834372985355436</v>
      </c>
      <c r="AV693" s="32">
        <f t="shared" si="435"/>
        <v>-2.9096232729745098E-3</v>
      </c>
      <c r="AW693" s="31">
        <f t="shared" si="436"/>
        <v>-1.4829435196998466</v>
      </c>
      <c r="AX693" s="34">
        <f t="shared" si="437"/>
        <v>2.0468888456789953</v>
      </c>
      <c r="AY693" s="35">
        <f t="shared" si="438"/>
        <v>36.351429465655592</v>
      </c>
      <c r="AZ693" s="10">
        <f t="shared" si="439"/>
        <v>-59.769289207450981</v>
      </c>
      <c r="BA693" s="10">
        <f t="shared" si="440"/>
        <v>-143.9995572564745</v>
      </c>
      <c r="BB693" s="10">
        <f t="shared" si="441"/>
        <v>36.000442743525497</v>
      </c>
      <c r="BC693" s="48"/>
      <c r="BD693" s="46">
        <f t="shared" si="442"/>
        <v>-60</v>
      </c>
      <c r="BE693" s="46">
        <f t="shared" si="443"/>
        <v>-144</v>
      </c>
      <c r="BF693" s="46">
        <f t="shared" si="444"/>
        <v>36</v>
      </c>
    </row>
    <row r="694" spans="22:58" x14ac:dyDescent="0.3">
      <c r="V694" s="29">
        <v>7.9000000000001096</v>
      </c>
      <c r="W694" s="38">
        <f t="shared" si="414"/>
        <v>794328234.72448397</v>
      </c>
      <c r="X694" s="30">
        <f t="shared" si="413"/>
        <v>3.5218251811136261</v>
      </c>
      <c r="Y694" s="31">
        <f t="shared" si="415"/>
        <v>-124.33387616472386</v>
      </c>
      <c r="Z694" s="31">
        <f t="shared" si="416"/>
        <v>-89.999965212051038</v>
      </c>
      <c r="AA694" s="31">
        <f t="shared" si="417"/>
        <v>87.747800715396409</v>
      </c>
      <c r="AB694" s="31">
        <f t="shared" si="418"/>
        <v>-89.997651813446751</v>
      </c>
      <c r="AC694" s="31">
        <f t="shared" si="419"/>
        <v>44.334036263748288</v>
      </c>
      <c r="AD694" s="31">
        <f t="shared" si="420"/>
        <v>89.65212478518167</v>
      </c>
      <c r="AE694" s="31">
        <f t="shared" si="421"/>
        <v>11.269785995534463</v>
      </c>
      <c r="AF694" s="31">
        <f t="shared" si="422"/>
        <v>-90.345492240316119</v>
      </c>
      <c r="AG694" s="31">
        <f t="shared" si="410"/>
        <v>92.110410468749379</v>
      </c>
      <c r="AH694" s="31">
        <f t="shared" si="423"/>
        <v>-212.80809334181353</v>
      </c>
      <c r="AI694" s="31">
        <f t="shared" si="424"/>
        <v>-89.999999998688651</v>
      </c>
      <c r="AJ694" s="31">
        <f t="shared" si="425"/>
        <v>140.74865004781853</v>
      </c>
      <c r="AK694" s="31">
        <f t="shared" si="426"/>
        <v>89.999994743579151</v>
      </c>
      <c r="AL694" s="32">
        <f t="shared" si="427"/>
        <v>-87.203634963231238</v>
      </c>
      <c r="AM694" s="31">
        <f t="shared" si="428"/>
        <v>-89.997499994958986</v>
      </c>
      <c r="AN694" s="31">
        <f t="shared" si="429"/>
        <v>-67.152667788476862</v>
      </c>
      <c r="AO694" s="31">
        <f t="shared" si="430"/>
        <v>-89.997505250068485</v>
      </c>
      <c r="AP694" s="30">
        <f t="shared" si="411"/>
        <v>23.609121289162623</v>
      </c>
      <c r="AQ694" s="30">
        <f t="shared" si="412"/>
        <v>-29.542425094393248</v>
      </c>
      <c r="AR694" s="31">
        <f t="shared" si="431"/>
        <v>-61.816185598173021</v>
      </c>
      <c r="AS694" s="33">
        <f t="shared" si="432"/>
        <v>-180.34299749038462</v>
      </c>
      <c r="AT694" s="31">
        <f t="shared" si="433"/>
        <v>2.1261304937032715</v>
      </c>
      <c r="AU694" s="31">
        <f t="shared" si="434"/>
        <v>38.47525893125033</v>
      </c>
      <c r="AV694" s="32">
        <f t="shared" si="435"/>
        <v>-3.0467015051550833E-3</v>
      </c>
      <c r="AW694" s="31">
        <f t="shared" si="436"/>
        <v>-1.5174697445968719</v>
      </c>
      <c r="AX694" s="34">
        <f t="shared" si="437"/>
        <v>2.1230837921981163</v>
      </c>
      <c r="AY694" s="35">
        <f t="shared" si="438"/>
        <v>36.957789186653457</v>
      </c>
      <c r="AZ694" s="10">
        <f t="shared" si="439"/>
        <v>-59.693101805974905</v>
      </c>
      <c r="BA694" s="10">
        <f t="shared" si="440"/>
        <v>-143.38520830373116</v>
      </c>
      <c r="BB694" s="10">
        <f t="shared" si="441"/>
        <v>36.614791696268838</v>
      </c>
      <c r="BC694" s="37"/>
      <c r="BD694" s="46">
        <f t="shared" si="442"/>
        <v>-60</v>
      </c>
      <c r="BE694" s="46">
        <f t="shared" si="443"/>
        <v>-143</v>
      </c>
      <c r="BF694" s="46">
        <f t="shared" si="444"/>
        <v>37</v>
      </c>
    </row>
    <row r="695" spans="22:58" x14ac:dyDescent="0.3">
      <c r="V695" s="29">
        <v>7.9100000000001103</v>
      </c>
      <c r="W695" s="38">
        <f t="shared" si="414"/>
        <v>812830516.1643064</v>
      </c>
      <c r="X695" s="30">
        <f t="shared" si="413"/>
        <v>3.5218251811136261</v>
      </c>
      <c r="Y695" s="31">
        <f t="shared" si="415"/>
        <v>-124.53387616472381</v>
      </c>
      <c r="Z695" s="31">
        <f t="shared" si="416"/>
        <v>-89.999966003921443</v>
      </c>
      <c r="AA695" s="31">
        <f t="shared" si="417"/>
        <v>87.947800715068098</v>
      </c>
      <c r="AB695" s="31">
        <f t="shared" si="418"/>
        <v>-89.997705264698368</v>
      </c>
      <c r="AC695" s="31">
        <f t="shared" si="419"/>
        <v>44.53402905823198</v>
      </c>
      <c r="AD695" s="31">
        <f t="shared" si="420"/>
        <v>89.660043203819683</v>
      </c>
      <c r="AE695" s="31">
        <f t="shared" si="421"/>
        <v>11.469778789689897</v>
      </c>
      <c r="AF695" s="31">
        <f t="shared" si="422"/>
        <v>-90.337628064800114</v>
      </c>
      <c r="AG695" s="31">
        <f t="shared" si="410"/>
        <v>92.110410468749379</v>
      </c>
      <c r="AH695" s="31">
        <f t="shared" si="423"/>
        <v>-213.00809334181352</v>
      </c>
      <c r="AI695" s="31">
        <f t="shared" si="424"/>
        <v>-89.999999998718508</v>
      </c>
      <c r="AJ695" s="31">
        <f t="shared" si="425"/>
        <v>140.94865004781855</v>
      </c>
      <c r="AK695" s="31">
        <f t="shared" si="426"/>
        <v>89.999994863229901</v>
      </c>
      <c r="AL695" s="32">
        <f t="shared" si="427"/>
        <v>-87.403634962859101</v>
      </c>
      <c r="AM695" s="31">
        <f t="shared" si="428"/>
        <v>-89.997556902021273</v>
      </c>
      <c r="AN695" s="31">
        <f t="shared" si="429"/>
        <v>-67.352667788104696</v>
      </c>
      <c r="AO695" s="31">
        <f t="shared" si="430"/>
        <v>-89.99756203750988</v>
      </c>
      <c r="AP695" s="30">
        <f t="shared" si="411"/>
        <v>23.609121289162623</v>
      </c>
      <c r="AQ695" s="30">
        <f t="shared" si="412"/>
        <v>-29.542425094393248</v>
      </c>
      <c r="AR695" s="31">
        <f t="shared" si="431"/>
        <v>-61.816192803645421</v>
      </c>
      <c r="AS695" s="33">
        <f t="shared" si="432"/>
        <v>-180.33519010230998</v>
      </c>
      <c r="AT695" s="31">
        <f t="shared" si="433"/>
        <v>2.2046475490672695</v>
      </c>
      <c r="AU695" s="31">
        <f t="shared" si="434"/>
        <v>39.11948513935949</v>
      </c>
      <c r="AV695" s="32">
        <f t="shared" si="435"/>
        <v>-3.1902353982106971E-3</v>
      </c>
      <c r="AW695" s="31">
        <f t="shared" si="436"/>
        <v>-1.552799047294156</v>
      </c>
      <c r="AX695" s="34">
        <f t="shared" si="437"/>
        <v>2.2014573136690587</v>
      </c>
      <c r="AY695" s="35">
        <f t="shared" si="438"/>
        <v>37.566686092065332</v>
      </c>
      <c r="AZ695" s="10">
        <f t="shared" si="439"/>
        <v>-59.614735489976361</v>
      </c>
      <c r="BA695" s="10">
        <f t="shared" si="440"/>
        <v>-142.76850401024464</v>
      </c>
      <c r="BB695" s="10">
        <f t="shared" si="441"/>
        <v>37.231495989755359</v>
      </c>
      <c r="BC695" s="37"/>
      <c r="BD695" s="46">
        <f t="shared" si="442"/>
        <v>-60</v>
      </c>
      <c r="BE695" s="46">
        <f t="shared" si="443"/>
        <v>-143</v>
      </c>
      <c r="BF695" s="46">
        <f t="shared" si="444"/>
        <v>37</v>
      </c>
    </row>
    <row r="696" spans="22:58" x14ac:dyDescent="0.3">
      <c r="V696" s="29">
        <v>7.9200000000001101</v>
      </c>
      <c r="W696" s="36">
        <f t="shared" si="414"/>
        <v>831763771.10288286</v>
      </c>
      <c r="X696" s="30">
        <f t="shared" si="413"/>
        <v>3.5218251811136261</v>
      </c>
      <c r="Y696" s="31">
        <f t="shared" si="415"/>
        <v>-124.73387616472372</v>
      </c>
      <c r="Z696" s="31">
        <f t="shared" si="416"/>
        <v>-89.999966777766659</v>
      </c>
      <c r="AA696" s="31">
        <f t="shared" si="417"/>
        <v>88.147800714754553</v>
      </c>
      <c r="AB696" s="31">
        <f t="shared" si="418"/>
        <v>-89.997757499250937</v>
      </c>
      <c r="AC696" s="31">
        <f t="shared" si="419"/>
        <v>44.734022177006167</v>
      </c>
      <c r="AD696" s="31">
        <f t="shared" si="420"/>
        <v>89.667781389792495</v>
      </c>
      <c r="AE696" s="31">
        <f t="shared" si="421"/>
        <v>11.669771908150622</v>
      </c>
      <c r="AF696" s="31">
        <f t="shared" si="422"/>
        <v>-90.329942887225101</v>
      </c>
      <c r="AG696" s="31">
        <f t="shared" si="410"/>
        <v>92.110410468749379</v>
      </c>
      <c r="AH696" s="31">
        <f t="shared" si="423"/>
        <v>-213.20809334181351</v>
      </c>
      <c r="AI696" s="31">
        <f t="shared" si="424"/>
        <v>-89.999999998747668</v>
      </c>
      <c r="AJ696" s="31">
        <f t="shared" si="425"/>
        <v>141.14865004781853</v>
      </c>
      <c r="AK696" s="31">
        <f t="shared" si="426"/>
        <v>89.999994980157055</v>
      </c>
      <c r="AL696" s="32">
        <f t="shared" si="427"/>
        <v>-87.603634962503705</v>
      </c>
      <c r="AM696" s="31">
        <f t="shared" si="428"/>
        <v>-89.997612513720682</v>
      </c>
      <c r="AN696" s="31">
        <f t="shared" si="429"/>
        <v>-67.5526677877493</v>
      </c>
      <c r="AO696" s="31">
        <f t="shared" si="430"/>
        <v>-89.997617532311295</v>
      </c>
      <c r="AP696" s="30">
        <f t="shared" si="411"/>
        <v>23.609121289162623</v>
      </c>
      <c r="AQ696" s="30">
        <f t="shared" si="412"/>
        <v>-29.542425094393248</v>
      </c>
      <c r="AR696" s="31">
        <f t="shared" si="431"/>
        <v>-61.8161996848293</v>
      </c>
      <c r="AS696" s="33">
        <f t="shared" si="432"/>
        <v>-180.32756041953638</v>
      </c>
      <c r="AT696" s="31">
        <f t="shared" si="433"/>
        <v>2.285371353890278</v>
      </c>
      <c r="AU696" s="31">
        <f t="shared" si="434"/>
        <v>39.766741656361567</v>
      </c>
      <c r="AV696" s="32">
        <f t="shared" si="435"/>
        <v>-3.3405287510163929E-3</v>
      </c>
      <c r="AW696" s="31">
        <f t="shared" si="436"/>
        <v>-1.5889500523333315</v>
      </c>
      <c r="AX696" s="34">
        <f t="shared" si="437"/>
        <v>2.2820308251392616</v>
      </c>
      <c r="AY696" s="35">
        <f t="shared" si="438"/>
        <v>38.177791604028236</v>
      </c>
      <c r="AZ696" s="10">
        <f t="shared" si="439"/>
        <v>-59.534168859690041</v>
      </c>
      <c r="BA696" s="10">
        <f t="shared" si="440"/>
        <v>-142.14976881550814</v>
      </c>
      <c r="BB696" s="10">
        <f t="shared" si="441"/>
        <v>37.850231184491861</v>
      </c>
      <c r="BC696" s="48"/>
      <c r="BD696" s="46">
        <f t="shared" si="442"/>
        <v>-60</v>
      </c>
      <c r="BE696" s="46">
        <f t="shared" si="443"/>
        <v>-142</v>
      </c>
      <c r="BF696" s="46">
        <f t="shared" si="444"/>
        <v>38</v>
      </c>
    </row>
    <row r="697" spans="22:58" x14ac:dyDescent="0.3">
      <c r="V697" s="29">
        <v>7.9300000000001098</v>
      </c>
      <c r="W697" s="38">
        <f t="shared" si="414"/>
        <v>851138038.20259321</v>
      </c>
      <c r="X697" s="30">
        <f t="shared" si="413"/>
        <v>3.5218251811136261</v>
      </c>
      <c r="Y697" s="31">
        <f t="shared" si="415"/>
        <v>-124.93387616472367</v>
      </c>
      <c r="Z697" s="31">
        <f t="shared" si="416"/>
        <v>-89.999967533997022</v>
      </c>
      <c r="AA697" s="31">
        <f t="shared" si="417"/>
        <v>88.347800714455133</v>
      </c>
      <c r="AB697" s="31">
        <f t="shared" si="418"/>
        <v>-89.997808544799952</v>
      </c>
      <c r="AC697" s="31">
        <f t="shared" si="419"/>
        <v>44.934015605476354</v>
      </c>
      <c r="AD697" s="31">
        <f t="shared" si="420"/>
        <v>89.67534344485891</v>
      </c>
      <c r="AE697" s="31">
        <f t="shared" si="421"/>
        <v>11.869765336321443</v>
      </c>
      <c r="AF697" s="31">
        <f t="shared" si="422"/>
        <v>-90.32243263393805</v>
      </c>
      <c r="AG697" s="31">
        <f t="shared" si="410"/>
        <v>92.110410468749379</v>
      </c>
      <c r="AH697" s="31">
        <f t="shared" si="423"/>
        <v>-213.40809334181353</v>
      </c>
      <c r="AI697" s="31">
        <f t="shared" si="424"/>
        <v>-89.99999999877619</v>
      </c>
      <c r="AJ697" s="31">
        <f t="shared" si="425"/>
        <v>141.34865004781852</v>
      </c>
      <c r="AK697" s="31">
        <f t="shared" si="426"/>
        <v>89.99999509442263</v>
      </c>
      <c r="AL697" s="32">
        <f t="shared" si="427"/>
        <v>-87.803634962164324</v>
      </c>
      <c r="AM697" s="31">
        <f t="shared" si="428"/>
        <v>-89.997666859543273</v>
      </c>
      <c r="AN697" s="31">
        <f t="shared" si="429"/>
        <v>-67.752667787409948</v>
      </c>
      <c r="AO697" s="31">
        <f t="shared" si="430"/>
        <v>-89.997671763896832</v>
      </c>
      <c r="AP697" s="30">
        <f t="shared" si="411"/>
        <v>23.609121289162623</v>
      </c>
      <c r="AQ697" s="30">
        <f t="shared" si="412"/>
        <v>-29.542425094393248</v>
      </c>
      <c r="AR697" s="31">
        <f t="shared" si="431"/>
        <v>-61.816206256319134</v>
      </c>
      <c r="AS697" s="33">
        <f t="shared" si="432"/>
        <v>-180.32010439783488</v>
      </c>
      <c r="AT697" s="31">
        <f t="shared" si="433"/>
        <v>2.3683215796849812</v>
      </c>
      <c r="AU697" s="31">
        <f t="shared" si="434"/>
        <v>40.416710902265727</v>
      </c>
      <c r="AV697" s="32">
        <f t="shared" si="435"/>
        <v>-3.4978996369642249E-3</v>
      </c>
      <c r="AW697" s="31">
        <f t="shared" si="436"/>
        <v>-1.6259418122552727</v>
      </c>
      <c r="AX697" s="34">
        <f t="shared" si="437"/>
        <v>2.3648236800480169</v>
      </c>
      <c r="AY697" s="35">
        <f t="shared" si="438"/>
        <v>38.790769090010457</v>
      </c>
      <c r="AZ697" s="10">
        <f t="shared" si="439"/>
        <v>-59.451382576271115</v>
      </c>
      <c r="BA697" s="10">
        <f t="shared" si="440"/>
        <v>-141.52933530782443</v>
      </c>
      <c r="BB697" s="10">
        <f t="shared" si="441"/>
        <v>38.470664692175575</v>
      </c>
      <c r="BC697" s="37"/>
      <c r="BD697" s="46">
        <f t="shared" si="442"/>
        <v>-59</v>
      </c>
      <c r="BE697" s="46">
        <f t="shared" si="443"/>
        <v>-142</v>
      </c>
      <c r="BF697" s="46">
        <f t="shared" si="444"/>
        <v>38</v>
      </c>
    </row>
    <row r="698" spans="22:58" x14ac:dyDescent="0.3">
      <c r="V698" s="29">
        <v>7.9400000000001096</v>
      </c>
      <c r="W698" s="38">
        <f t="shared" si="414"/>
        <v>870963589.9563024</v>
      </c>
      <c r="X698" s="30">
        <f t="shared" si="413"/>
        <v>3.5218251811136261</v>
      </c>
      <c r="Y698" s="31">
        <f t="shared" si="415"/>
        <v>-125.13387616472359</v>
      </c>
      <c r="Z698" s="31">
        <f t="shared" si="416"/>
        <v>-89.999968273013465</v>
      </c>
      <c r="AA698" s="31">
        <f t="shared" si="417"/>
        <v>88.547800714169185</v>
      </c>
      <c r="AB698" s="31">
        <f t="shared" si="418"/>
        <v>-89.99785842841041</v>
      </c>
      <c r="AC698" s="31">
        <f t="shared" si="419"/>
        <v>45.134009329704831</v>
      </c>
      <c r="AD698" s="31">
        <f t="shared" si="420"/>
        <v>89.682733377466207</v>
      </c>
      <c r="AE698" s="31">
        <f t="shared" si="421"/>
        <v>12.069759060264055</v>
      </c>
      <c r="AF698" s="31">
        <f t="shared" si="422"/>
        <v>-90.315093323957683</v>
      </c>
      <c r="AG698" s="31">
        <f t="shared" si="410"/>
        <v>92.110410468749379</v>
      </c>
      <c r="AH698" s="31">
        <f t="shared" si="423"/>
        <v>-213.60809334181351</v>
      </c>
      <c r="AI698" s="31">
        <f t="shared" si="424"/>
        <v>-89.999999998804029</v>
      </c>
      <c r="AJ698" s="31">
        <f t="shared" si="425"/>
        <v>141.54865004781854</v>
      </c>
      <c r="AK698" s="31">
        <f t="shared" si="426"/>
        <v>89.999995206087206</v>
      </c>
      <c r="AL698" s="32">
        <f t="shared" si="427"/>
        <v>-88.003634961840191</v>
      </c>
      <c r="AM698" s="31">
        <f t="shared" si="428"/>
        <v>-89.997719968303912</v>
      </c>
      <c r="AN698" s="31">
        <f t="shared" si="429"/>
        <v>-67.952667787085787</v>
      </c>
      <c r="AO698" s="31">
        <f t="shared" si="430"/>
        <v>-89.997724761020734</v>
      </c>
      <c r="AP698" s="30">
        <f t="shared" si="411"/>
        <v>23.609121289162623</v>
      </c>
      <c r="AQ698" s="30">
        <f t="shared" si="412"/>
        <v>-29.542425094393248</v>
      </c>
      <c r="AR698" s="31">
        <f t="shared" si="431"/>
        <v>-61.816212532052361</v>
      </c>
      <c r="AS698" s="33">
        <f t="shared" si="432"/>
        <v>-180.3128180849784</v>
      </c>
      <c r="AT698" s="31">
        <f t="shared" si="433"/>
        <v>2.4535157719413152</v>
      </c>
      <c r="AU698" s="31">
        <f t="shared" si="434"/>
        <v>41.06906839610118</v>
      </c>
      <c r="AV698" s="32">
        <f t="shared" si="435"/>
        <v>-3.6626810725526697E-3</v>
      </c>
      <c r="AW698" s="31">
        <f t="shared" si="436"/>
        <v>-1.6637938171542856</v>
      </c>
      <c r="AX698" s="34">
        <f t="shared" si="437"/>
        <v>2.4498530908687624</v>
      </c>
      <c r="AY698" s="35">
        <f t="shared" si="438"/>
        <v>39.405274578946894</v>
      </c>
      <c r="AZ698" s="10">
        <f t="shared" si="439"/>
        <v>-59.366359441183597</v>
      </c>
      <c r="BA698" s="10">
        <f t="shared" si="440"/>
        <v>-140.90754350603152</v>
      </c>
      <c r="BB698" s="10">
        <f t="shared" si="441"/>
        <v>39.092456493968484</v>
      </c>
      <c r="BC698" s="37"/>
      <c r="BD698" s="46">
        <f t="shared" si="442"/>
        <v>-59</v>
      </c>
      <c r="BE698" s="46">
        <f t="shared" si="443"/>
        <v>-141</v>
      </c>
      <c r="BF698" s="46">
        <f t="shared" si="444"/>
        <v>39</v>
      </c>
    </row>
    <row r="699" spans="22:58" x14ac:dyDescent="0.3">
      <c r="V699" s="29">
        <v>7.9500000000001103</v>
      </c>
      <c r="W699" s="36">
        <f t="shared" si="414"/>
        <v>891250938.13397229</v>
      </c>
      <c r="X699" s="30">
        <f t="shared" si="413"/>
        <v>3.5218251811136261</v>
      </c>
      <c r="Y699" s="31">
        <f t="shared" si="415"/>
        <v>-125.33387616472353</v>
      </c>
      <c r="Z699" s="31">
        <f t="shared" si="416"/>
        <v>-89.999968995207865</v>
      </c>
      <c r="AA699" s="31">
        <f t="shared" si="417"/>
        <v>88.747800713896098</v>
      </c>
      <c r="AB699" s="31">
        <f t="shared" si="418"/>
        <v>-89.997907176531271</v>
      </c>
      <c r="AC699" s="31">
        <f t="shared" si="419"/>
        <v>45.334003336381073</v>
      </c>
      <c r="AD699" s="31">
        <f t="shared" si="420"/>
        <v>89.689955104870421</v>
      </c>
      <c r="AE699" s="31">
        <f t="shared" si="421"/>
        <v>12.269753066667263</v>
      </c>
      <c r="AF699" s="31">
        <f t="shared" si="422"/>
        <v>-90.307921066868715</v>
      </c>
      <c r="AG699" s="31">
        <f t="shared" si="410"/>
        <v>92.110410468749379</v>
      </c>
      <c r="AH699" s="31">
        <f t="shared" si="423"/>
        <v>-213.8080933418135</v>
      </c>
      <c r="AI699" s="31">
        <f t="shared" si="424"/>
        <v>-89.999999998831257</v>
      </c>
      <c r="AJ699" s="31">
        <f t="shared" si="425"/>
        <v>141.74865004781853</v>
      </c>
      <c r="AK699" s="31">
        <f t="shared" si="426"/>
        <v>89.999995315209986</v>
      </c>
      <c r="AL699" s="32">
        <f t="shared" si="427"/>
        <v>-88.203634961530668</v>
      </c>
      <c r="AM699" s="31">
        <f t="shared" si="428"/>
        <v>-89.997771868161564</v>
      </c>
      <c r="AN699" s="31">
        <f t="shared" si="429"/>
        <v>-68.152667786776263</v>
      </c>
      <c r="AO699" s="31">
        <f t="shared" si="430"/>
        <v>-89.997776551782835</v>
      </c>
      <c r="AP699" s="30">
        <f t="shared" si="411"/>
        <v>23.609121289162623</v>
      </c>
      <c r="AQ699" s="30">
        <f t="shared" si="412"/>
        <v>-29.542425094393248</v>
      </c>
      <c r="AR699" s="31">
        <f t="shared" si="431"/>
        <v>-61.816218525339622</v>
      </c>
      <c r="AS699" s="33">
        <f t="shared" si="432"/>
        <v>-180.30569761865155</v>
      </c>
      <c r="AT699" s="31">
        <f t="shared" si="433"/>
        <v>2.5409692790417475</v>
      </c>
      <c r="AU699" s="31">
        <f t="shared" si="434"/>
        <v>41.723483523584534</v>
      </c>
      <c r="AV699" s="32">
        <f t="shared" si="435"/>
        <v>-3.8352217170878004E-3</v>
      </c>
      <c r="AW699" s="31">
        <f t="shared" si="436"/>
        <v>-1.7025260044253028</v>
      </c>
      <c r="AX699" s="34">
        <f t="shared" si="437"/>
        <v>2.5371340573246597</v>
      </c>
      <c r="AY699" s="35">
        <f t="shared" si="438"/>
        <v>40.020957519159232</v>
      </c>
      <c r="AZ699" s="10">
        <f t="shared" si="439"/>
        <v>-59.279084468014965</v>
      </c>
      <c r="BA699" s="10">
        <f t="shared" si="440"/>
        <v>-140.28474009949232</v>
      </c>
      <c r="BB699" s="10">
        <f t="shared" si="441"/>
        <v>39.715259900507675</v>
      </c>
      <c r="BC699" s="48"/>
      <c r="BD699" s="46">
        <f t="shared" si="442"/>
        <v>-59</v>
      </c>
      <c r="BE699" s="46">
        <f t="shared" si="443"/>
        <v>-140</v>
      </c>
      <c r="BF699" s="46">
        <f t="shared" si="444"/>
        <v>40</v>
      </c>
    </row>
    <row r="700" spans="22:58" x14ac:dyDescent="0.3">
      <c r="V700" s="29">
        <v>7.9600000000001101</v>
      </c>
      <c r="W700" s="38">
        <f t="shared" si="414"/>
        <v>912010839.35614169</v>
      </c>
      <c r="X700" s="30">
        <f t="shared" si="413"/>
        <v>3.5218251811136261</v>
      </c>
      <c r="Y700" s="31">
        <f t="shared" si="415"/>
        <v>-125.53387616472348</v>
      </c>
      <c r="Z700" s="31">
        <f t="shared" si="416"/>
        <v>-89.999969700963092</v>
      </c>
      <c r="AA700" s="31">
        <f t="shared" si="417"/>
        <v>88.947800713635303</v>
      </c>
      <c r="AB700" s="31">
        <f t="shared" si="418"/>
        <v>-89.997954815009422</v>
      </c>
      <c r="AC700" s="31">
        <f t="shared" si="419"/>
        <v>45.533997612793613</v>
      </c>
      <c r="AD700" s="31">
        <f t="shared" si="420"/>
        <v>89.69701245520865</v>
      </c>
      <c r="AE700" s="31">
        <f t="shared" si="421"/>
        <v>12.469747342819062</v>
      </c>
      <c r="AF700" s="31">
        <f t="shared" si="422"/>
        <v>-90.300912060763849</v>
      </c>
      <c r="AG700" s="31">
        <f t="shared" si="410"/>
        <v>92.110410468749379</v>
      </c>
      <c r="AH700" s="31">
        <f t="shared" si="423"/>
        <v>-214.00809334181349</v>
      </c>
      <c r="AI700" s="31">
        <f t="shared" si="424"/>
        <v>-89.999999998857859</v>
      </c>
      <c r="AJ700" s="31">
        <f t="shared" si="425"/>
        <v>141.94865004781855</v>
      </c>
      <c r="AK700" s="31">
        <f t="shared" si="426"/>
        <v>89.999995421848823</v>
      </c>
      <c r="AL700" s="32">
        <f t="shared" si="427"/>
        <v>-88.40363496123507</v>
      </c>
      <c r="AM700" s="31">
        <f t="shared" si="428"/>
        <v>-89.997822586634243</v>
      </c>
      <c r="AN700" s="31">
        <f t="shared" si="429"/>
        <v>-68.352667786480637</v>
      </c>
      <c r="AO700" s="31">
        <f t="shared" si="430"/>
        <v>-89.997827163643279</v>
      </c>
      <c r="AP700" s="30">
        <f t="shared" si="411"/>
        <v>23.609121289162623</v>
      </c>
      <c r="AQ700" s="30">
        <f t="shared" si="412"/>
        <v>-29.542425094393248</v>
      </c>
      <c r="AR700" s="31">
        <f t="shared" si="431"/>
        <v>-61.816224248892198</v>
      </c>
      <c r="AS700" s="33">
        <f t="shared" si="432"/>
        <v>-180.29873922440714</v>
      </c>
      <c r="AT700" s="31">
        <f t="shared" si="433"/>
        <v>2.6306951893821831</v>
      </c>
      <c r="AU700" s="31">
        <f t="shared" si="434"/>
        <v>42.379620342624968</v>
      </c>
      <c r="AV700" s="32">
        <f t="shared" si="435"/>
        <v>-4.0158866049212517E-3</v>
      </c>
      <c r="AW700" s="31">
        <f t="shared" si="436"/>
        <v>-1.7421587687064743</v>
      </c>
      <c r="AX700" s="34">
        <f t="shared" si="437"/>
        <v>2.6266793027772617</v>
      </c>
      <c r="AY700" s="35">
        <f t="shared" si="438"/>
        <v>40.637461573918493</v>
      </c>
      <c r="AZ700" s="10">
        <f t="shared" si="439"/>
        <v>-59.189544946114935</v>
      </c>
      <c r="BA700" s="10">
        <f t="shared" si="440"/>
        <v>-139.66127765048864</v>
      </c>
      <c r="BB700" s="10">
        <f t="shared" si="441"/>
        <v>40.338722349511357</v>
      </c>
      <c r="BC700" s="37"/>
      <c r="BD700" s="46">
        <f t="shared" si="442"/>
        <v>-59</v>
      </c>
      <c r="BE700" s="46">
        <f t="shared" si="443"/>
        <v>-140</v>
      </c>
      <c r="BF700" s="46">
        <f t="shared" si="444"/>
        <v>40</v>
      </c>
    </row>
    <row r="701" spans="22:58" x14ac:dyDescent="0.3">
      <c r="V701" s="29">
        <v>7.9700000000001099</v>
      </c>
      <c r="W701" s="38">
        <f t="shared" si="414"/>
        <v>933254300.79722834</v>
      </c>
      <c r="X701" s="30">
        <f t="shared" si="413"/>
        <v>3.5218251811136261</v>
      </c>
      <c r="Y701" s="31">
        <f t="shared" si="415"/>
        <v>-125.73387616472343</v>
      </c>
      <c r="Z701" s="31">
        <f t="shared" si="416"/>
        <v>-89.999970390653374</v>
      </c>
      <c r="AA701" s="31">
        <f t="shared" si="417"/>
        <v>89.14780071338626</v>
      </c>
      <c r="AB701" s="31">
        <f t="shared" si="418"/>
        <v>-89.998001369103434</v>
      </c>
      <c r="AC701" s="31">
        <f t="shared" si="419"/>
        <v>45.733992146802969</v>
      </c>
      <c r="AD701" s="31">
        <f t="shared" si="420"/>
        <v>89.70390916952438</v>
      </c>
      <c r="AE701" s="31">
        <f t="shared" si="421"/>
        <v>12.66974187657943</v>
      </c>
      <c r="AF701" s="31">
        <f t="shared" si="422"/>
        <v>-90.294062590232429</v>
      </c>
      <c r="AG701" s="31">
        <f t="shared" si="410"/>
        <v>92.110410468749379</v>
      </c>
      <c r="AH701" s="31">
        <f t="shared" si="423"/>
        <v>-214.20809334181348</v>
      </c>
      <c r="AI701" s="31">
        <f t="shared" si="424"/>
        <v>-89.999999998883865</v>
      </c>
      <c r="AJ701" s="31">
        <f t="shared" si="425"/>
        <v>142.14865004781853</v>
      </c>
      <c r="AK701" s="31">
        <f t="shared" si="426"/>
        <v>89.99999552606026</v>
      </c>
      <c r="AL701" s="32">
        <f t="shared" si="427"/>
        <v>-88.60363496095276</v>
      </c>
      <c r="AM701" s="31">
        <f t="shared" si="428"/>
        <v>-89.997872150613517</v>
      </c>
      <c r="AN701" s="31">
        <f t="shared" si="429"/>
        <v>-68.552667786198327</v>
      </c>
      <c r="AO701" s="31">
        <f t="shared" si="430"/>
        <v>-89.997876623437122</v>
      </c>
      <c r="AP701" s="30">
        <f t="shared" si="411"/>
        <v>23.609121289162623</v>
      </c>
      <c r="AQ701" s="30">
        <f t="shared" si="412"/>
        <v>-29.542425094393248</v>
      </c>
      <c r="AR701" s="31">
        <f t="shared" si="431"/>
        <v>-61.816229714849527</v>
      </c>
      <c r="AS701" s="33">
        <f t="shared" si="432"/>
        <v>-180.29193921366954</v>
      </c>
      <c r="AT701" s="31">
        <f t="shared" si="433"/>
        <v>2.7227042772386034</v>
      </c>
      <c r="AU701" s="31">
        <f t="shared" si="434"/>
        <v>43.037138422099581</v>
      </c>
      <c r="AV701" s="32">
        <f t="shared" si="435"/>
        <v>-4.205057911710444E-3</v>
      </c>
      <c r="AW701" s="31">
        <f t="shared" si="436"/>
        <v>-1.7827129720194639</v>
      </c>
      <c r="AX701" s="34">
        <f t="shared" si="437"/>
        <v>2.7184992193268931</v>
      </c>
      <c r="AY701" s="35">
        <f t="shared" si="438"/>
        <v>41.25442545008012</v>
      </c>
      <c r="AZ701" s="10">
        <f t="shared" si="439"/>
        <v>-59.097730495522633</v>
      </c>
      <c r="BA701" s="10">
        <f t="shared" si="440"/>
        <v>-139.0375137635894</v>
      </c>
      <c r="BB701" s="10">
        <f t="shared" si="441"/>
        <v>40.962486236410598</v>
      </c>
      <c r="BC701" s="37"/>
      <c r="BD701" s="46">
        <f t="shared" si="442"/>
        <v>-59</v>
      </c>
      <c r="BE701" s="46">
        <f t="shared" si="443"/>
        <v>-139</v>
      </c>
      <c r="BF701" s="46">
        <f t="shared" si="444"/>
        <v>41</v>
      </c>
    </row>
    <row r="702" spans="22:58" x14ac:dyDescent="0.3">
      <c r="V702" s="29">
        <v>7.9800000000001097</v>
      </c>
      <c r="W702" s="36">
        <f t="shared" si="414"/>
        <v>954992586.02167869</v>
      </c>
      <c r="X702" s="30">
        <f t="shared" si="413"/>
        <v>3.5218251811136261</v>
      </c>
      <c r="Y702" s="31">
        <f t="shared" si="415"/>
        <v>-125.93387616472336</v>
      </c>
      <c r="Z702" s="31">
        <f t="shared" si="416"/>
        <v>-89.999971064644399</v>
      </c>
      <c r="AA702" s="31">
        <f t="shared" si="417"/>
        <v>89.347800713148416</v>
      </c>
      <c r="AB702" s="31">
        <f t="shared" si="418"/>
        <v>-89.998046863496896</v>
      </c>
      <c r="AC702" s="31">
        <f t="shared" si="419"/>
        <v>45.933986926816019</v>
      </c>
      <c r="AD702" s="31">
        <f t="shared" si="420"/>
        <v>89.710648903746957</v>
      </c>
      <c r="AE702" s="31">
        <f t="shared" si="421"/>
        <v>12.869736656354704</v>
      </c>
      <c r="AF702" s="31">
        <f t="shared" si="422"/>
        <v>-90.287369024394323</v>
      </c>
      <c r="AG702" s="31">
        <f t="shared" si="410"/>
        <v>92.110410468749379</v>
      </c>
      <c r="AH702" s="31">
        <f t="shared" si="423"/>
        <v>-214.40809334181353</v>
      </c>
      <c r="AI702" s="31">
        <f t="shared" si="424"/>
        <v>-89.999999998909274</v>
      </c>
      <c r="AJ702" s="31">
        <f t="shared" si="425"/>
        <v>142.34865004781852</v>
      </c>
      <c r="AK702" s="31">
        <f t="shared" si="426"/>
        <v>89.999995627899565</v>
      </c>
      <c r="AL702" s="32">
        <f t="shared" si="427"/>
        <v>-88.803634960683183</v>
      </c>
      <c r="AM702" s="31">
        <f t="shared" si="428"/>
        <v>-89.997920586378896</v>
      </c>
      <c r="AN702" s="31">
        <f t="shared" si="429"/>
        <v>-68.752667785928807</v>
      </c>
      <c r="AO702" s="31">
        <f t="shared" si="430"/>
        <v>-89.997924957388605</v>
      </c>
      <c r="AP702" s="30">
        <f t="shared" si="411"/>
        <v>23.609121289162623</v>
      </c>
      <c r="AQ702" s="30">
        <f t="shared" si="412"/>
        <v>-29.542425094393248</v>
      </c>
      <c r="AR702" s="31">
        <f t="shared" si="431"/>
        <v>-61.816234934804726</v>
      </c>
      <c r="AS702" s="33">
        <f t="shared" si="432"/>
        <v>-180.28529398178293</v>
      </c>
      <c r="AT702" s="31">
        <f t="shared" si="433"/>
        <v>2.8170049578505134</v>
      </c>
      <c r="AU702" s="31">
        <f t="shared" si="434"/>
        <v>43.695693708949655</v>
      </c>
      <c r="AV702" s="32">
        <f t="shared" si="435"/>
        <v>-4.4031357562791936E-3</v>
      </c>
      <c r="AW702" s="31">
        <f t="shared" si="436"/>
        <v>-1.8242099541096561</v>
      </c>
      <c r="AX702" s="34">
        <f t="shared" si="437"/>
        <v>2.8126018220942344</v>
      </c>
      <c r="AY702" s="35">
        <f t="shared" si="438"/>
        <v>41.87148375484</v>
      </c>
      <c r="AZ702" s="10">
        <f t="shared" si="439"/>
        <v>-59.003633112710489</v>
      </c>
      <c r="BA702" s="10">
        <f t="shared" si="440"/>
        <v>-138.41381022694293</v>
      </c>
      <c r="BB702" s="10">
        <f t="shared" si="441"/>
        <v>41.586189773057072</v>
      </c>
      <c r="BC702" s="48"/>
      <c r="BD702" s="46">
        <f t="shared" si="442"/>
        <v>-59</v>
      </c>
      <c r="BE702" s="46">
        <f t="shared" si="443"/>
        <v>-138</v>
      </c>
      <c r="BF702" s="46">
        <f t="shared" si="444"/>
        <v>42</v>
      </c>
    </row>
    <row r="703" spans="22:58" x14ac:dyDescent="0.3">
      <c r="V703" s="29">
        <v>7.9900000000001103</v>
      </c>
      <c r="W703" s="38">
        <f t="shared" si="414"/>
        <v>977237220.95605898</v>
      </c>
      <c r="X703" s="30">
        <f t="shared" si="413"/>
        <v>3.5218251811136261</v>
      </c>
      <c r="Y703" s="31">
        <f t="shared" si="415"/>
        <v>-126.13387616472332</v>
      </c>
      <c r="Z703" s="31">
        <f t="shared" si="416"/>
        <v>-89.999971723293498</v>
      </c>
      <c r="AA703" s="31">
        <f t="shared" si="417"/>
        <v>89.547800712921287</v>
      </c>
      <c r="AB703" s="31">
        <f t="shared" si="418"/>
        <v>-89.998091322311524</v>
      </c>
      <c r="AC703" s="31">
        <f t="shared" si="419"/>
        <v>46.133981941761313</v>
      </c>
      <c r="AD703" s="31">
        <f t="shared" si="420"/>
        <v>89.717235230626187</v>
      </c>
      <c r="AE703" s="31">
        <f t="shared" si="421"/>
        <v>13.069731671072908</v>
      </c>
      <c r="AF703" s="31">
        <f t="shared" si="422"/>
        <v>-90.280827814978835</v>
      </c>
      <c r="AG703" s="31">
        <f t="shared" si="410"/>
        <v>92.110410468749379</v>
      </c>
      <c r="AH703" s="31">
        <f t="shared" si="423"/>
        <v>-214.60809334181351</v>
      </c>
      <c r="AI703" s="31">
        <f t="shared" si="424"/>
        <v>-89.999999998934101</v>
      </c>
      <c r="AJ703" s="31">
        <f t="shared" si="425"/>
        <v>142.54865004781851</v>
      </c>
      <c r="AK703" s="31">
        <f t="shared" si="426"/>
        <v>89.999995727420725</v>
      </c>
      <c r="AL703" s="32">
        <f t="shared" si="427"/>
        <v>-89.003634960425714</v>
      </c>
      <c r="AM703" s="31">
        <f t="shared" si="428"/>
        <v>-89.997967919611668</v>
      </c>
      <c r="AN703" s="31">
        <f t="shared" si="429"/>
        <v>-68.952667785671338</v>
      </c>
      <c r="AO703" s="31">
        <f t="shared" si="430"/>
        <v>-89.997972191125044</v>
      </c>
      <c r="AP703" s="30">
        <f t="shared" si="411"/>
        <v>23.609121289162623</v>
      </c>
      <c r="AQ703" s="30">
        <f t="shared" si="412"/>
        <v>-29.542425094393248</v>
      </c>
      <c r="AR703" s="31">
        <f t="shared" si="431"/>
        <v>-61.816239919829059</v>
      </c>
      <c r="AS703" s="33">
        <f t="shared" si="432"/>
        <v>-180.27880000610389</v>
      </c>
      <c r="AT703" s="31">
        <f t="shared" si="433"/>
        <v>2.9136032521163475</v>
      </c>
      <c r="AU703" s="31">
        <f t="shared" si="434"/>
        <v>44.354939418318772</v>
      </c>
      <c r="AV703" s="32">
        <f t="shared" si="435"/>
        <v>-4.6105390396803999E-3</v>
      </c>
      <c r="AW703" s="31">
        <f t="shared" si="436"/>
        <v>-1.8666715429883627</v>
      </c>
      <c r="AX703" s="34">
        <f t="shared" si="437"/>
        <v>2.9089927130766671</v>
      </c>
      <c r="AY703" s="35">
        <f t="shared" si="438"/>
        <v>42.488267875330408</v>
      </c>
      <c r="AZ703" s="10">
        <f t="shared" si="439"/>
        <v>-58.907247206752395</v>
      </c>
      <c r="BA703" s="10">
        <f t="shared" si="440"/>
        <v>-137.7905321307735</v>
      </c>
      <c r="BB703" s="10">
        <f t="shared" si="441"/>
        <v>42.209467869226501</v>
      </c>
      <c r="BC703" s="37"/>
      <c r="BD703" s="46">
        <f t="shared" si="442"/>
        <v>-59</v>
      </c>
      <c r="BE703" s="46">
        <f t="shared" si="443"/>
        <v>-138</v>
      </c>
      <c r="BF703" s="46">
        <f t="shared" si="444"/>
        <v>42</v>
      </c>
    </row>
    <row r="704" spans="22:58" x14ac:dyDescent="0.3">
      <c r="V704" s="29">
        <v>8.0000000000001101</v>
      </c>
      <c r="W704" s="38">
        <f t="shared" si="414"/>
        <v>1000000000.0002539</v>
      </c>
      <c r="X704" s="30">
        <f t="shared" si="413"/>
        <v>3.5218251811136261</v>
      </c>
      <c r="Y704" s="31">
        <f t="shared" si="415"/>
        <v>-126.33387616472326</v>
      </c>
      <c r="Z704" s="31">
        <f t="shared" si="416"/>
        <v>-89.999972366949919</v>
      </c>
      <c r="AA704" s="31">
        <f t="shared" si="417"/>
        <v>89.747800712704375</v>
      </c>
      <c r="AB704" s="31">
        <f t="shared" si="418"/>
        <v>-89.998134769119972</v>
      </c>
      <c r="AC704" s="31">
        <f t="shared" si="419"/>
        <v>46.333977181065691</v>
      </c>
      <c r="AD704" s="31">
        <f t="shared" si="420"/>
        <v>89.723671641623113</v>
      </c>
      <c r="AE704" s="31">
        <f t="shared" si="421"/>
        <v>13.269726910160429</v>
      </c>
      <c r="AF704" s="31">
        <f t="shared" si="422"/>
        <v>-90.274435494446791</v>
      </c>
      <c r="AG704" s="31">
        <f t="shared" si="410"/>
        <v>92.110410468749379</v>
      </c>
      <c r="AH704" s="31">
        <f t="shared" si="423"/>
        <v>-214.8080933418135</v>
      </c>
      <c r="AI704" s="31">
        <f t="shared" si="424"/>
        <v>-89.999999998958373</v>
      </c>
      <c r="AJ704" s="31">
        <f t="shared" si="425"/>
        <v>142.7486500478185</v>
      </c>
      <c r="AK704" s="31">
        <f t="shared" si="426"/>
        <v>89.999995824676503</v>
      </c>
      <c r="AL704" s="32">
        <f t="shared" si="427"/>
        <v>-89.203634960179841</v>
      </c>
      <c r="AM704" s="31">
        <f t="shared" si="428"/>
        <v>-89.9980141754085</v>
      </c>
      <c r="AN704" s="31">
        <f t="shared" si="429"/>
        <v>-69.152667785425464</v>
      </c>
      <c r="AO704" s="31">
        <f t="shared" si="430"/>
        <v>-89.998018349690369</v>
      </c>
      <c r="AP704" s="30">
        <f t="shared" si="411"/>
        <v>23.609121289162623</v>
      </c>
      <c r="AQ704" s="30">
        <f t="shared" si="412"/>
        <v>-29.542425094393248</v>
      </c>
      <c r="AR704" s="31">
        <f t="shared" si="431"/>
        <v>-61.816244680495657</v>
      </c>
      <c r="AS704" s="33">
        <f t="shared" si="432"/>
        <v>-180.27245384413715</v>
      </c>
      <c r="AT704" s="31">
        <f t="shared" si="433"/>
        <v>3.0125027612141118</v>
      </c>
      <c r="AU704" s="31">
        <f t="shared" si="434"/>
        <v>45.014526941182602</v>
      </c>
      <c r="AV704" s="32">
        <f t="shared" si="435"/>
        <v>-4.8277063231867545E-3</v>
      </c>
      <c r="AW704" s="31">
        <f t="shared" si="436"/>
        <v>-1.9101200656789761</v>
      </c>
      <c r="AX704" s="34">
        <f t="shared" si="437"/>
        <v>3.007675054890925</v>
      </c>
      <c r="AY704" s="35">
        <f t="shared" si="438"/>
        <v>43.104406875503628</v>
      </c>
      <c r="AZ704" s="10">
        <f t="shared" si="439"/>
        <v>-58.808569625604733</v>
      </c>
      <c r="BA704" s="10">
        <f t="shared" si="440"/>
        <v>-137.16804696863352</v>
      </c>
      <c r="BB704" s="10">
        <f t="shared" si="441"/>
        <v>42.831953031366481</v>
      </c>
      <c r="BC704" s="37"/>
      <c r="BD704" s="46">
        <f t="shared" si="442"/>
        <v>-59</v>
      </c>
      <c r="BE704" s="46">
        <f t="shared" si="443"/>
        <v>-137</v>
      </c>
      <c r="BF704" s="46">
        <f t="shared" si="444"/>
        <v>43</v>
      </c>
    </row>
    <row r="705" spans="22:58" x14ac:dyDescent="0.3">
      <c r="V705" s="29">
        <v>8.0100000000001099</v>
      </c>
      <c r="W705" s="36">
        <f t="shared" si="414"/>
        <v>1023292992.2810138</v>
      </c>
      <c r="X705" s="30">
        <f t="shared" si="413"/>
        <v>3.5218251811136261</v>
      </c>
      <c r="Y705" s="31">
        <f t="shared" si="415"/>
        <v>-126.53387616472322</v>
      </c>
      <c r="Z705" s="31">
        <f t="shared" si="416"/>
        <v>-89.99997299595492</v>
      </c>
      <c r="AA705" s="31">
        <f t="shared" si="417"/>
        <v>89.947800712497212</v>
      </c>
      <c r="AB705" s="31">
        <f t="shared" si="418"/>
        <v>-89.998177226958333</v>
      </c>
      <c r="AC705" s="31">
        <f t="shared" si="419"/>
        <v>46.533972634631802</v>
      </c>
      <c r="AD705" s="31">
        <f t="shared" si="420"/>
        <v>89.729961548757828</v>
      </c>
      <c r="AE705" s="31">
        <f t="shared" si="421"/>
        <v>13.469722363519416</v>
      </c>
      <c r="AF705" s="31">
        <f t="shared" si="422"/>
        <v>-90.268188674155411</v>
      </c>
      <c r="AG705" s="31">
        <f t="shared" si="410"/>
        <v>92.110410468749379</v>
      </c>
      <c r="AH705" s="31">
        <f t="shared" si="423"/>
        <v>-215.00809334181352</v>
      </c>
      <c r="AI705" s="31">
        <f t="shared" si="424"/>
        <v>-89.999999998982076</v>
      </c>
      <c r="AJ705" s="31">
        <f t="shared" si="425"/>
        <v>142.94865004781852</v>
      </c>
      <c r="AK705" s="31">
        <f t="shared" si="426"/>
        <v>89.999995919718472</v>
      </c>
      <c r="AL705" s="32">
        <f t="shared" si="427"/>
        <v>-89.403634959945038</v>
      </c>
      <c r="AM705" s="31">
        <f t="shared" si="428"/>
        <v>-89.998059378294869</v>
      </c>
      <c r="AN705" s="31">
        <f t="shared" si="429"/>
        <v>-69.352667785190661</v>
      </c>
      <c r="AO705" s="31">
        <f t="shared" si="430"/>
        <v>-89.998063457558473</v>
      </c>
      <c r="AP705" s="30">
        <f t="shared" si="411"/>
        <v>23.609121289162623</v>
      </c>
      <c r="AQ705" s="30">
        <f t="shared" si="412"/>
        <v>-29.542425094393248</v>
      </c>
      <c r="AR705" s="31">
        <f t="shared" si="431"/>
        <v>-61.816249226901874</v>
      </c>
      <c r="AS705" s="33">
        <f t="shared" si="432"/>
        <v>-180.26625213171388</v>
      </c>
      <c r="AT705" s="31">
        <f t="shared" si="433"/>
        <v>3.1137046513739053</v>
      </c>
      <c r="AU705" s="31">
        <f t="shared" si="434"/>
        <v>45.674106763712665</v>
      </c>
      <c r="AV705" s="32">
        <f t="shared" si="435"/>
        <v>-5.0550967469405635E-3</v>
      </c>
      <c r="AW705" s="31">
        <f t="shared" si="436"/>
        <v>-1.9545783591688843</v>
      </c>
      <c r="AX705" s="34">
        <f t="shared" si="437"/>
        <v>3.1086495546269646</v>
      </c>
      <c r="AY705" s="35">
        <f t="shared" si="438"/>
        <v>43.71952840454378</v>
      </c>
      <c r="AZ705" s="10">
        <f t="shared" si="439"/>
        <v>-58.70759967227491</v>
      </c>
      <c r="BA705" s="10">
        <f t="shared" si="440"/>
        <v>-136.5467237271701</v>
      </c>
      <c r="BB705" s="10">
        <f t="shared" si="441"/>
        <v>43.453276272829896</v>
      </c>
      <c r="BC705" s="48"/>
      <c r="BD705" s="46">
        <f t="shared" si="442"/>
        <v>-59</v>
      </c>
      <c r="BE705" s="46">
        <f t="shared" si="443"/>
        <v>-137</v>
      </c>
      <c r="BF705" s="46">
        <f t="shared" si="444"/>
        <v>43</v>
      </c>
    </row>
    <row r="706" spans="22:58" x14ac:dyDescent="0.3">
      <c r="V706" s="29">
        <v>8.0200000000001097</v>
      </c>
      <c r="W706" s="38">
        <f t="shared" si="414"/>
        <v>1047128548.0511653</v>
      </c>
      <c r="X706" s="30">
        <f t="shared" si="413"/>
        <v>3.5218251811136261</v>
      </c>
      <c r="Y706" s="31">
        <f t="shared" si="415"/>
        <v>-126.73387616472318</v>
      </c>
      <c r="Z706" s="31">
        <f t="shared" si="416"/>
        <v>-89.999973610642044</v>
      </c>
      <c r="AA706" s="31">
        <f t="shared" si="417"/>
        <v>90.147800712299386</v>
      </c>
      <c r="AB706" s="31">
        <f t="shared" si="418"/>
        <v>-89.998218718338308</v>
      </c>
      <c r="AC706" s="31">
        <f t="shared" si="419"/>
        <v>46.733968292816705</v>
      </c>
      <c r="AD706" s="31">
        <f t="shared" si="420"/>
        <v>89.736108286415643</v>
      </c>
      <c r="AE706" s="31">
        <f t="shared" si="421"/>
        <v>13.669718021506533</v>
      </c>
      <c r="AF706" s="31">
        <f t="shared" si="422"/>
        <v>-90.262084042564695</v>
      </c>
      <c r="AG706" s="31">
        <f t="shared" si="410"/>
        <v>92.110410468749379</v>
      </c>
      <c r="AH706" s="31">
        <f t="shared" si="423"/>
        <v>-215.20809334181351</v>
      </c>
      <c r="AI706" s="31">
        <f t="shared" si="424"/>
        <v>-89.999999999005254</v>
      </c>
      <c r="AJ706" s="31">
        <f t="shared" si="425"/>
        <v>143.14865004781853</v>
      </c>
      <c r="AK706" s="31">
        <f t="shared" si="426"/>
        <v>89.999996012597009</v>
      </c>
      <c r="AL706" s="32">
        <f t="shared" si="427"/>
        <v>-89.603634959720807</v>
      </c>
      <c r="AM706" s="31">
        <f t="shared" si="428"/>
        <v>-89.998103552237922</v>
      </c>
      <c r="AN706" s="31">
        <f t="shared" si="429"/>
        <v>-69.552667784966403</v>
      </c>
      <c r="AO706" s="31">
        <f t="shared" si="430"/>
        <v>-89.998107538646167</v>
      </c>
      <c r="AP706" s="30">
        <f t="shared" si="411"/>
        <v>23.609121289162623</v>
      </c>
      <c r="AQ706" s="30">
        <f t="shared" si="412"/>
        <v>-29.542425094393248</v>
      </c>
      <c r="AR706" s="31">
        <f t="shared" si="431"/>
        <v>-61.816253568690499</v>
      </c>
      <c r="AS706" s="33">
        <f t="shared" si="432"/>
        <v>-180.26019158121085</v>
      </c>
      <c r="AT706" s="31">
        <f t="shared" si="433"/>
        <v>3.2172076489388814</v>
      </c>
      <c r="AU706" s="31">
        <f t="shared" si="434"/>
        <v>46.333329392476173</v>
      </c>
      <c r="AV706" s="32">
        <f t="shared" si="435"/>
        <v>-5.2931909911797647E-3</v>
      </c>
      <c r="AW706" s="31">
        <f t="shared" si="436"/>
        <v>-2.0000697815687825</v>
      </c>
      <c r="AX706" s="34">
        <f t="shared" si="437"/>
        <v>3.2119144579477017</v>
      </c>
      <c r="AY706" s="35">
        <f t="shared" si="438"/>
        <v>44.33325961090739</v>
      </c>
      <c r="AZ706" s="10">
        <f t="shared" si="439"/>
        <v>-58.604339110742799</v>
      </c>
      <c r="BA706" s="10">
        <f t="shared" si="440"/>
        <v>-135.92693197030346</v>
      </c>
      <c r="BB706" s="10">
        <f t="shared" si="441"/>
        <v>44.073068029696543</v>
      </c>
      <c r="BC706" s="37"/>
      <c r="BD706" s="46">
        <f t="shared" si="442"/>
        <v>-59</v>
      </c>
      <c r="BE706" s="46">
        <f t="shared" si="443"/>
        <v>-136</v>
      </c>
      <c r="BF706" s="46">
        <f t="shared" si="444"/>
        <v>44</v>
      </c>
    </row>
    <row r="707" spans="22:58" x14ac:dyDescent="0.3">
      <c r="V707" s="29">
        <v>8.0300000000001095</v>
      </c>
      <c r="W707" s="38">
        <f t="shared" si="414"/>
        <v>1071519305.2378783</v>
      </c>
      <c r="X707" s="30">
        <f t="shared" si="413"/>
        <v>3.5218251811136261</v>
      </c>
      <c r="Y707" s="31">
        <f t="shared" si="415"/>
        <v>-126.93387616472313</v>
      </c>
      <c r="Z707" s="31">
        <f t="shared" si="416"/>
        <v>-89.999974211337175</v>
      </c>
      <c r="AA707" s="31">
        <f t="shared" si="417"/>
        <v>90.347800712110455</v>
      </c>
      <c r="AB707" s="31">
        <f t="shared" si="418"/>
        <v>-89.998259265259165</v>
      </c>
      <c r="AC707" s="31">
        <f t="shared" si="419"/>
        <v>46.933964146411412</v>
      </c>
      <c r="AD707" s="31">
        <f t="shared" si="420"/>
        <v>89.742115113111893</v>
      </c>
      <c r="AE707" s="31">
        <f t="shared" si="421"/>
        <v>13.869713874912364</v>
      </c>
      <c r="AF707" s="31">
        <f t="shared" si="422"/>
        <v>-90.256118363484447</v>
      </c>
      <c r="AG707" s="31">
        <f t="shared" si="410"/>
        <v>92.110410468749379</v>
      </c>
      <c r="AH707" s="31">
        <f t="shared" si="423"/>
        <v>-215.4080933418135</v>
      </c>
      <c r="AI707" s="31">
        <f t="shared" si="424"/>
        <v>-89.999999999027878</v>
      </c>
      <c r="AJ707" s="31">
        <f t="shared" si="425"/>
        <v>143.34865004781852</v>
      </c>
      <c r="AK707" s="31">
        <f t="shared" si="426"/>
        <v>89.999996103361383</v>
      </c>
      <c r="AL707" s="32">
        <f t="shared" si="427"/>
        <v>-89.803634959506667</v>
      </c>
      <c r="AM707" s="31">
        <f t="shared" si="428"/>
        <v>-89.998146720659264</v>
      </c>
      <c r="AN707" s="31">
        <f t="shared" si="429"/>
        <v>-69.752667784752262</v>
      </c>
      <c r="AO707" s="31">
        <f t="shared" si="430"/>
        <v>-89.998150616325759</v>
      </c>
      <c r="AP707" s="30">
        <f t="shared" si="411"/>
        <v>23.609121289162623</v>
      </c>
      <c r="AQ707" s="30">
        <f t="shared" si="412"/>
        <v>-29.542425094393248</v>
      </c>
      <c r="AR707" s="31">
        <f t="shared" si="431"/>
        <v>-61.81625771507052</v>
      </c>
      <c r="AS707" s="33">
        <f t="shared" si="432"/>
        <v>-180.25426897981021</v>
      </c>
      <c r="AT707" s="31">
        <f t="shared" si="433"/>
        <v>3.3230080457590514</v>
      </c>
      <c r="AU707" s="31">
        <f t="shared" si="434"/>
        <v>46.991846279504237</v>
      </c>
      <c r="AV707" s="32">
        <f t="shared" si="435"/>
        <v>-5.5424922818880949E-3</v>
      </c>
      <c r="AW707" s="31">
        <f t="shared" si="436"/>
        <v>-2.0466182234808437</v>
      </c>
      <c r="AX707" s="34">
        <f t="shared" si="437"/>
        <v>3.3174655534771631</v>
      </c>
      <c r="AY707" s="35">
        <f t="shared" si="438"/>
        <v>44.945228056023396</v>
      </c>
      <c r="AZ707" s="10">
        <f t="shared" si="439"/>
        <v>-58.498792161593357</v>
      </c>
      <c r="BA707" s="10">
        <f t="shared" si="440"/>
        <v>-135.30904092378682</v>
      </c>
      <c r="BB707" s="10">
        <f t="shared" si="441"/>
        <v>44.690959076213176</v>
      </c>
      <c r="BC707" s="37"/>
      <c r="BD707" s="46">
        <f t="shared" si="442"/>
        <v>-58</v>
      </c>
      <c r="BE707" s="46">
        <f t="shared" si="443"/>
        <v>-135</v>
      </c>
      <c r="BF707" s="46">
        <f t="shared" si="444"/>
        <v>45</v>
      </c>
    </row>
    <row r="708" spans="22:58" x14ac:dyDescent="0.3">
      <c r="V708" s="29">
        <v>8.0400000000001093</v>
      </c>
      <c r="W708" s="36">
        <f t="shared" si="414"/>
        <v>1096478196.1434631</v>
      </c>
      <c r="X708" s="30">
        <f t="shared" si="413"/>
        <v>3.5218251811136261</v>
      </c>
      <c r="Y708" s="31">
        <f t="shared" si="415"/>
        <v>-127.13387616472309</v>
      </c>
      <c r="Z708" s="31">
        <f t="shared" si="416"/>
        <v>-89.999974798358807</v>
      </c>
      <c r="AA708" s="31">
        <f t="shared" si="417"/>
        <v>90.547800711930051</v>
      </c>
      <c r="AB708" s="31">
        <f t="shared" si="418"/>
        <v>-89.998298889219413</v>
      </c>
      <c r="AC708" s="31">
        <f t="shared" si="419"/>
        <v>47.133960186621408</v>
      </c>
      <c r="AD708" s="31">
        <f t="shared" si="420"/>
        <v>89.747985213217149</v>
      </c>
      <c r="AE708" s="31">
        <f t="shared" si="421"/>
        <v>14.069709914941996</v>
      </c>
      <c r="AF708" s="31">
        <f t="shared" si="422"/>
        <v>-90.250288474361057</v>
      </c>
      <c r="AG708" s="31">
        <f t="shared" ref="AG708:AG771" si="445">DC_gain_comp</f>
        <v>92.110410468749379</v>
      </c>
      <c r="AH708" s="31">
        <f t="shared" si="423"/>
        <v>-215.60809334181351</v>
      </c>
      <c r="AI708" s="31">
        <f t="shared" si="424"/>
        <v>-89.999999999050019</v>
      </c>
      <c r="AJ708" s="31">
        <f t="shared" si="425"/>
        <v>143.54865004781851</v>
      </c>
      <c r="AK708" s="31">
        <f t="shared" si="426"/>
        <v>89.999996192059712</v>
      </c>
      <c r="AL708" s="32">
        <f t="shared" si="427"/>
        <v>-90.003634959302161</v>
      </c>
      <c r="AM708" s="31">
        <f t="shared" si="428"/>
        <v>-89.998188906447368</v>
      </c>
      <c r="AN708" s="31">
        <f t="shared" si="429"/>
        <v>-69.952667784547785</v>
      </c>
      <c r="AO708" s="31">
        <f t="shared" si="430"/>
        <v>-89.998192713437675</v>
      </c>
      <c r="AP708" s="30">
        <f t="shared" ref="AP708:AP771" si="446">-20*LOG(GmPS*Rsns)</f>
        <v>23.609121289162623</v>
      </c>
      <c r="AQ708" s="30">
        <f t="shared" ref="AQ708:AQ771" si="447">20*LOG(Vref/Vout)</f>
        <v>-29.542425094393248</v>
      </c>
      <c r="AR708" s="31">
        <f t="shared" si="431"/>
        <v>-61.816261674836412</v>
      </c>
      <c r="AS708" s="33">
        <f t="shared" si="432"/>
        <v>-180.24848118779875</v>
      </c>
      <c r="AT708" s="31">
        <f t="shared" si="433"/>
        <v>3.4310997148694504</v>
      </c>
      <c r="AU708" s="31">
        <f t="shared" si="434"/>
        <v>47.649310741262184</v>
      </c>
      <c r="AV708" s="32">
        <f t="shared" si="435"/>
        <v>-5.803527442970074E-3</v>
      </c>
      <c r="AW708" s="31">
        <f t="shared" si="436"/>
        <v>-2.0942481195770042</v>
      </c>
      <c r="AX708" s="34">
        <f t="shared" si="437"/>
        <v>3.4252961874264805</v>
      </c>
      <c r="AY708" s="35">
        <f t="shared" si="438"/>
        <v>45.555062621685181</v>
      </c>
      <c r="AZ708" s="10">
        <f t="shared" si="439"/>
        <v>-58.390965487409929</v>
      </c>
      <c r="BA708" s="10">
        <f t="shared" si="440"/>
        <v>-134.69341856611356</v>
      </c>
      <c r="BB708" s="10">
        <f t="shared" si="441"/>
        <v>45.306581433886436</v>
      </c>
      <c r="BC708" s="48"/>
      <c r="BD708" s="46">
        <f t="shared" si="442"/>
        <v>-58</v>
      </c>
      <c r="BE708" s="46">
        <f t="shared" si="443"/>
        <v>-135</v>
      </c>
      <c r="BF708" s="46">
        <f t="shared" si="444"/>
        <v>45</v>
      </c>
    </row>
    <row r="709" spans="22:58" x14ac:dyDescent="0.3">
      <c r="V709" s="29">
        <v>8.0500000000001108</v>
      </c>
      <c r="W709" s="38">
        <f t="shared" si="414"/>
        <v>1122018454.3022518</v>
      </c>
      <c r="X709" s="30">
        <f t="shared" ref="X709:X772" si="448">DC_gain_power</f>
        <v>3.5218251811136261</v>
      </c>
      <c r="Y709" s="31">
        <f t="shared" si="415"/>
        <v>-127.33387616472308</v>
      </c>
      <c r="Z709" s="31">
        <f t="shared" si="416"/>
        <v>-89.999975372018184</v>
      </c>
      <c r="AA709" s="31">
        <f t="shared" si="417"/>
        <v>90.747800711757776</v>
      </c>
      <c r="AB709" s="31">
        <f t="shared" si="418"/>
        <v>-89.998337611228223</v>
      </c>
      <c r="AC709" s="31">
        <f t="shared" si="419"/>
        <v>47.333956405047971</v>
      </c>
      <c r="AD709" s="31">
        <f t="shared" si="420"/>
        <v>89.753721698642963</v>
      </c>
      <c r="AE709" s="31">
        <f t="shared" si="421"/>
        <v>14.269706133196294</v>
      </c>
      <c r="AF709" s="31">
        <f t="shared" si="422"/>
        <v>-90.244591284603459</v>
      </c>
      <c r="AG709" s="31">
        <f t="shared" si="445"/>
        <v>92.110410468749379</v>
      </c>
      <c r="AH709" s="31">
        <f t="shared" si="423"/>
        <v>-215.80809334181353</v>
      </c>
      <c r="AI709" s="31">
        <f t="shared" si="424"/>
        <v>-89.999999999071633</v>
      </c>
      <c r="AJ709" s="31">
        <f t="shared" si="425"/>
        <v>143.74865004781856</v>
      </c>
      <c r="AK709" s="31">
        <f t="shared" si="426"/>
        <v>89.999996278739019</v>
      </c>
      <c r="AL709" s="32">
        <f t="shared" si="427"/>
        <v>-90.203634959106878</v>
      </c>
      <c r="AM709" s="31">
        <f t="shared" si="428"/>
        <v>-89.998230131969706</v>
      </c>
      <c r="AN709" s="31">
        <f t="shared" si="429"/>
        <v>-70.152667784352474</v>
      </c>
      <c r="AO709" s="31">
        <f t="shared" si="430"/>
        <v>-89.99823385230232</v>
      </c>
      <c r="AP709" s="30">
        <f t="shared" si="446"/>
        <v>23.609121289162623</v>
      </c>
      <c r="AQ709" s="30">
        <f t="shared" si="447"/>
        <v>-29.542425094393248</v>
      </c>
      <c r="AR709" s="31">
        <f t="shared" si="431"/>
        <v>-61.816265456386802</v>
      </c>
      <c r="AS709" s="33">
        <f t="shared" si="432"/>
        <v>-180.24282513690576</v>
      </c>
      <c r="AT709" s="31">
        <f t="shared" si="433"/>
        <v>3.5414741363120905</v>
      </c>
      <c r="AU709" s="31">
        <f t="shared" si="434"/>
        <v>48.305378865628946</v>
      </c>
      <c r="AV709" s="32">
        <f t="shared" si="435"/>
        <v>-6.076847996987482E-3</v>
      </c>
      <c r="AW709" s="31">
        <f t="shared" si="436"/>
        <v>-2.1429844603884054</v>
      </c>
      <c r="AX709" s="34">
        <f t="shared" si="437"/>
        <v>3.535397288315103</v>
      </c>
      <c r="AY709" s="35">
        <f t="shared" si="438"/>
        <v>46.162394405240541</v>
      </c>
      <c r="AZ709" s="10">
        <f t="shared" si="439"/>
        <v>-58.280868168071699</v>
      </c>
      <c r="BA709" s="10">
        <f t="shared" si="440"/>
        <v>-134.08043073166522</v>
      </c>
      <c r="BB709" s="10">
        <f t="shared" si="441"/>
        <v>45.919569268334783</v>
      </c>
      <c r="BC709" s="37"/>
      <c r="BD709" s="46">
        <f t="shared" si="442"/>
        <v>-58</v>
      </c>
      <c r="BE709" s="46">
        <f t="shared" si="443"/>
        <v>-134</v>
      </c>
      <c r="BF709" s="46">
        <f t="shared" si="444"/>
        <v>46</v>
      </c>
    </row>
    <row r="710" spans="22:58" x14ac:dyDescent="0.3">
      <c r="V710" s="29">
        <v>8.0600000000001106</v>
      </c>
      <c r="W710" s="38">
        <f t="shared" si="414"/>
        <v>1148153621.4971778</v>
      </c>
      <c r="X710" s="30">
        <f t="shared" si="448"/>
        <v>3.5218251811136261</v>
      </c>
      <c r="Y710" s="31">
        <f t="shared" si="415"/>
        <v>-127.53387616472304</v>
      </c>
      <c r="Z710" s="31">
        <f t="shared" si="416"/>
        <v>-89.999975932619492</v>
      </c>
      <c r="AA710" s="31">
        <f t="shared" si="417"/>
        <v>90.947800711593217</v>
      </c>
      <c r="AB710" s="31">
        <f t="shared" si="418"/>
        <v>-89.9983754518165</v>
      </c>
      <c r="AC710" s="31">
        <f t="shared" si="419"/>
        <v>47.533952793670274</v>
      </c>
      <c r="AD710" s="31">
        <f t="shared" si="420"/>
        <v>89.759327610489578</v>
      </c>
      <c r="AE710" s="31">
        <f t="shared" si="421"/>
        <v>14.469702521654078</v>
      </c>
      <c r="AF710" s="31">
        <f t="shared" si="422"/>
        <v>-90.2390237739464</v>
      </c>
      <c r="AG710" s="31">
        <f t="shared" si="445"/>
        <v>92.110410468749379</v>
      </c>
      <c r="AH710" s="31">
        <f t="shared" si="423"/>
        <v>-216.00809334181352</v>
      </c>
      <c r="AI710" s="31">
        <f t="shared" si="424"/>
        <v>-89.999999999092779</v>
      </c>
      <c r="AJ710" s="31">
        <f t="shared" si="425"/>
        <v>143.94865004781855</v>
      </c>
      <c r="AK710" s="31">
        <f t="shared" si="426"/>
        <v>89.999996363445263</v>
      </c>
      <c r="AL710" s="32">
        <f t="shared" si="427"/>
        <v>-90.403634958920378</v>
      </c>
      <c r="AM710" s="31">
        <f t="shared" si="428"/>
        <v>-89.998270419084605</v>
      </c>
      <c r="AN710" s="31">
        <f t="shared" si="429"/>
        <v>-70.352667784165973</v>
      </c>
      <c r="AO710" s="31">
        <f t="shared" si="430"/>
        <v>-89.998274054732121</v>
      </c>
      <c r="AP710" s="30">
        <f t="shared" si="446"/>
        <v>23.609121289162623</v>
      </c>
      <c r="AQ710" s="30">
        <f t="shared" si="447"/>
        <v>-29.542425094393248</v>
      </c>
      <c r="AR710" s="31">
        <f t="shared" si="431"/>
        <v>-61.816269067742525</v>
      </c>
      <c r="AS710" s="33">
        <f t="shared" si="432"/>
        <v>-180.23729782867852</v>
      </c>
      <c r="AT710" s="31">
        <f t="shared" si="433"/>
        <v>3.6541204328710579</v>
      </c>
      <c r="AU710" s="31">
        <f t="shared" si="434"/>
        <v>48.959710401135013</v>
      </c>
      <c r="AV710" s="32">
        <f t="shared" si="435"/>
        <v>-6.3630313166987695E-3</v>
      </c>
      <c r="AW710" s="31">
        <f t="shared" si="436"/>
        <v>-2.1928528043067317</v>
      </c>
      <c r="AX710" s="34">
        <f t="shared" si="437"/>
        <v>3.647757401554359</v>
      </c>
      <c r="AY710" s="35">
        <f t="shared" si="438"/>
        <v>46.766857596828281</v>
      </c>
      <c r="AZ710" s="10">
        <f t="shared" si="439"/>
        <v>-58.168511666188166</v>
      </c>
      <c r="BA710" s="10">
        <f t="shared" si="440"/>
        <v>-133.47044023185023</v>
      </c>
      <c r="BB710" s="10">
        <f t="shared" si="441"/>
        <v>46.529559768149767</v>
      </c>
      <c r="BC710" s="37"/>
      <c r="BD710" s="46">
        <f t="shared" si="442"/>
        <v>-58</v>
      </c>
      <c r="BE710" s="46">
        <f t="shared" si="443"/>
        <v>-133</v>
      </c>
      <c r="BF710" s="46">
        <f t="shared" si="444"/>
        <v>47</v>
      </c>
    </row>
    <row r="711" spans="22:58" x14ac:dyDescent="0.3">
      <c r="V711" s="29">
        <v>8.0700000000001104</v>
      </c>
      <c r="W711" s="36">
        <f t="shared" si="414"/>
        <v>1174897554.9398313</v>
      </c>
      <c r="X711" s="30">
        <f t="shared" si="448"/>
        <v>3.5218251811136261</v>
      </c>
      <c r="Y711" s="31">
        <f t="shared" si="415"/>
        <v>-127.73387616472303</v>
      </c>
      <c r="Z711" s="31">
        <f t="shared" si="416"/>
        <v>-89.999976480459964</v>
      </c>
      <c r="AA711" s="31">
        <f t="shared" si="417"/>
        <v>91.147800711436076</v>
      </c>
      <c r="AB711" s="31">
        <f t="shared" si="418"/>
        <v>-89.998412431047825</v>
      </c>
      <c r="AC711" s="31">
        <f t="shared" si="419"/>
        <v>47.733949344828552</v>
      </c>
      <c r="AD711" s="31">
        <f t="shared" si="420"/>
        <v>89.764805920656059</v>
      </c>
      <c r="AE711" s="31">
        <f t="shared" si="421"/>
        <v>14.669699072655227</v>
      </c>
      <c r="AF711" s="31">
        <f t="shared" si="422"/>
        <v>-90.23358299085173</v>
      </c>
      <c r="AG711" s="31">
        <f t="shared" si="445"/>
        <v>92.110410468749379</v>
      </c>
      <c r="AH711" s="31">
        <f t="shared" si="423"/>
        <v>-216.20809334181354</v>
      </c>
      <c r="AI711" s="31">
        <f t="shared" si="424"/>
        <v>-89.999999999113427</v>
      </c>
      <c r="AJ711" s="31">
        <f t="shared" si="425"/>
        <v>144.14865004781853</v>
      </c>
      <c r="AK711" s="31">
        <f t="shared" si="426"/>
        <v>89.999996446223349</v>
      </c>
      <c r="AL711" s="32">
        <f t="shared" si="427"/>
        <v>-90.603634958742262</v>
      </c>
      <c r="AM711" s="31">
        <f t="shared" si="428"/>
        <v>-89.998309789152799</v>
      </c>
      <c r="AN711" s="31">
        <f t="shared" si="429"/>
        <v>-70.552667783987886</v>
      </c>
      <c r="AO711" s="31">
        <f t="shared" si="430"/>
        <v>-89.998313342042877</v>
      </c>
      <c r="AP711" s="30">
        <f t="shared" si="446"/>
        <v>23.609121289162623</v>
      </c>
      <c r="AQ711" s="30">
        <f t="shared" si="447"/>
        <v>-29.542425094393248</v>
      </c>
      <c r="AR711" s="31">
        <f t="shared" si="431"/>
        <v>-61.816272516563288</v>
      </c>
      <c r="AS711" s="33">
        <f t="shared" si="432"/>
        <v>-180.23189633289462</v>
      </c>
      <c r="AT711" s="31">
        <f t="shared" si="433"/>
        <v>3.7690254154040117</v>
      </c>
      <c r="AU711" s="31">
        <f t="shared" si="434"/>
        <v>49.611969622920746</v>
      </c>
      <c r="AV711" s="32">
        <f t="shared" si="435"/>
        <v>-6.6626818296421052E-3</v>
      </c>
      <c r="AW711" s="31">
        <f t="shared" si="436"/>
        <v>-2.2438792897980759</v>
      </c>
      <c r="AX711" s="34">
        <f t="shared" si="437"/>
        <v>3.7623627335743697</v>
      </c>
      <c r="AY711" s="35">
        <f t="shared" si="438"/>
        <v>47.368090333122673</v>
      </c>
      <c r="AZ711" s="10">
        <f t="shared" si="439"/>
        <v>-58.053909782988917</v>
      </c>
      <c r="BA711" s="10">
        <f t="shared" si="440"/>
        <v>-132.86380599977196</v>
      </c>
      <c r="BB711" s="10">
        <f t="shared" si="441"/>
        <v>47.136194000228045</v>
      </c>
      <c r="BC711" s="48"/>
      <c r="BD711" s="46">
        <f t="shared" si="442"/>
        <v>-58</v>
      </c>
      <c r="BE711" s="46">
        <f t="shared" si="443"/>
        <v>-133</v>
      </c>
      <c r="BF711" s="46">
        <f t="shared" si="444"/>
        <v>47</v>
      </c>
    </row>
    <row r="712" spans="22:58" x14ac:dyDescent="0.3">
      <c r="V712" s="29">
        <v>8.0800000000001102</v>
      </c>
      <c r="W712" s="38">
        <f t="shared" si="414"/>
        <v>1202264434.6177216</v>
      </c>
      <c r="X712" s="30">
        <f t="shared" si="448"/>
        <v>3.5218251811136261</v>
      </c>
      <c r="Y712" s="31">
        <f t="shared" si="415"/>
        <v>-127.93387616472299</v>
      </c>
      <c r="Z712" s="31">
        <f t="shared" si="416"/>
        <v>-89.999977015830069</v>
      </c>
      <c r="AA712" s="31">
        <f t="shared" si="417"/>
        <v>91.347800711286013</v>
      </c>
      <c r="AB712" s="31">
        <f t="shared" si="418"/>
        <v>-89.998448568529085</v>
      </c>
      <c r="AC712" s="31">
        <f t="shared" si="419"/>
        <v>47.933946051207712</v>
      </c>
      <c r="AD712" s="31">
        <f t="shared" si="420"/>
        <v>89.770159533414088</v>
      </c>
      <c r="AE712" s="31">
        <f t="shared" si="421"/>
        <v>14.869695778884363</v>
      </c>
      <c r="AF712" s="31">
        <f t="shared" si="422"/>
        <v>-90.228266050945066</v>
      </c>
      <c r="AG712" s="31">
        <f t="shared" si="445"/>
        <v>92.110410468749379</v>
      </c>
      <c r="AH712" s="31">
        <f t="shared" si="423"/>
        <v>-216.40809334181353</v>
      </c>
      <c r="AI712" s="31">
        <f t="shared" si="424"/>
        <v>-89.999999999133607</v>
      </c>
      <c r="AJ712" s="31">
        <f t="shared" si="425"/>
        <v>144.34865004781852</v>
      </c>
      <c r="AK712" s="31">
        <f t="shared" si="426"/>
        <v>89.999996527117176</v>
      </c>
      <c r="AL712" s="32">
        <f t="shared" si="427"/>
        <v>-90.803634958572147</v>
      </c>
      <c r="AM712" s="31">
        <f t="shared" si="428"/>
        <v>-89.998348263048825</v>
      </c>
      <c r="AN712" s="31">
        <f t="shared" si="429"/>
        <v>-70.75266778381777</v>
      </c>
      <c r="AO712" s="31">
        <f t="shared" si="430"/>
        <v>-89.998351735065256</v>
      </c>
      <c r="AP712" s="30">
        <f t="shared" si="446"/>
        <v>23.609121289162623</v>
      </c>
      <c r="AQ712" s="30">
        <f t="shared" si="447"/>
        <v>-29.542425094393248</v>
      </c>
      <c r="AR712" s="31">
        <f t="shared" si="431"/>
        <v>-61.816275810164029</v>
      </c>
      <c r="AS712" s="33">
        <f t="shared" si="432"/>
        <v>-180.22661778601031</v>
      </c>
      <c r="AT712" s="31">
        <f t="shared" si="433"/>
        <v>3.8861736373711429</v>
      </c>
      <c r="AU712" s="31">
        <f t="shared" si="434"/>
        <v>50.261826170147657</v>
      </c>
      <c r="AV712" s="32">
        <f t="shared" si="435"/>
        <v>-6.9764322782168587E-3</v>
      </c>
      <c r="AW712" s="31">
        <f t="shared" si="436"/>
        <v>-2.2960906478294034</v>
      </c>
      <c r="AX712" s="34">
        <f t="shared" si="437"/>
        <v>3.8791972050929262</v>
      </c>
      <c r="AY712" s="35">
        <f t="shared" si="438"/>
        <v>47.965735522318255</v>
      </c>
      <c r="AZ712" s="10">
        <f t="shared" si="439"/>
        <v>-57.9370786050711</v>
      </c>
      <c r="BA712" s="10">
        <f t="shared" si="440"/>
        <v>-132.26088226369205</v>
      </c>
      <c r="BB712" s="10">
        <f t="shared" si="441"/>
        <v>47.739117736307946</v>
      </c>
      <c r="BC712" s="37"/>
      <c r="BD712" s="46">
        <f t="shared" si="442"/>
        <v>-58</v>
      </c>
      <c r="BE712" s="46">
        <f t="shared" si="443"/>
        <v>-132</v>
      </c>
      <c r="BF712" s="46">
        <f t="shared" si="444"/>
        <v>48</v>
      </c>
    </row>
    <row r="713" spans="22:58" x14ac:dyDescent="0.3">
      <c r="V713" s="29">
        <v>8.09000000000011</v>
      </c>
      <c r="W713" s="38">
        <f t="shared" si="414"/>
        <v>1230268770.8126972</v>
      </c>
      <c r="X713" s="30">
        <f t="shared" si="448"/>
        <v>3.5218251811136261</v>
      </c>
      <c r="Y713" s="31">
        <f t="shared" si="415"/>
        <v>-128.13387616472295</v>
      </c>
      <c r="Z713" s="31">
        <f t="shared" si="416"/>
        <v>-89.999977539013642</v>
      </c>
      <c r="AA713" s="31">
        <f t="shared" si="417"/>
        <v>91.547800711142685</v>
      </c>
      <c r="AB713" s="31">
        <f t="shared" si="418"/>
        <v>-89.998483883420832</v>
      </c>
      <c r="AC713" s="31">
        <f t="shared" si="419"/>
        <v>48.133942905821897</v>
      </c>
      <c r="AD713" s="31">
        <f t="shared" si="420"/>
        <v>89.775391286945862</v>
      </c>
      <c r="AE713" s="31">
        <f t="shared" si="421"/>
        <v>15.06969263335526</v>
      </c>
      <c r="AF713" s="31">
        <f t="shared" si="422"/>
        <v>-90.223070135488612</v>
      </c>
      <c r="AG713" s="31">
        <f t="shared" si="445"/>
        <v>92.110410468749379</v>
      </c>
      <c r="AH713" s="31">
        <f t="shared" si="423"/>
        <v>-216.60809334181351</v>
      </c>
      <c r="AI713" s="31">
        <f t="shared" si="424"/>
        <v>-89.999999999153317</v>
      </c>
      <c r="AJ713" s="31">
        <f t="shared" si="425"/>
        <v>144.54865004781854</v>
      </c>
      <c r="AK713" s="31">
        <f t="shared" si="426"/>
        <v>89.999996606169645</v>
      </c>
      <c r="AL713" s="32">
        <f t="shared" si="427"/>
        <v>-91.00363495840972</v>
      </c>
      <c r="AM713" s="31">
        <f t="shared" si="428"/>
        <v>-89.998385861172068</v>
      </c>
      <c r="AN713" s="31">
        <f t="shared" si="429"/>
        <v>-70.952667783655315</v>
      </c>
      <c r="AO713" s="31">
        <f t="shared" si="430"/>
        <v>-89.99838925415574</v>
      </c>
      <c r="AP713" s="30">
        <f t="shared" si="446"/>
        <v>23.609121289162623</v>
      </c>
      <c r="AQ713" s="30">
        <f t="shared" si="447"/>
        <v>-29.542425094393248</v>
      </c>
      <c r="AR713" s="31">
        <f t="shared" si="431"/>
        <v>-61.816278955530677</v>
      </c>
      <c r="AS713" s="33">
        <f t="shared" si="432"/>
        <v>-180.22145938964434</v>
      </c>
      <c r="AT713" s="31">
        <f t="shared" si="433"/>
        <v>4.0055474580875465</v>
      </c>
      <c r="AU713" s="31">
        <f t="shared" si="434"/>
        <v>50.908955849930138</v>
      </c>
      <c r="AV713" s="32">
        <f t="shared" si="435"/>
        <v>-7.3049450376633136E-3</v>
      </c>
      <c r="AW713" s="31">
        <f t="shared" si="436"/>
        <v>-2.3495142145076229</v>
      </c>
      <c r="AX713" s="34">
        <f t="shared" si="437"/>
        <v>3.9982425130498833</v>
      </c>
      <c r="AY713" s="35">
        <f t="shared" si="438"/>
        <v>48.559441635422516</v>
      </c>
      <c r="AZ713" s="10">
        <f t="shared" si="439"/>
        <v>-57.818036442480796</v>
      </c>
      <c r="BA713" s="10">
        <f t="shared" si="440"/>
        <v>-131.66201775422184</v>
      </c>
      <c r="BB713" s="10">
        <f t="shared" si="441"/>
        <v>48.337982245778164</v>
      </c>
      <c r="BC713" s="37"/>
      <c r="BD713" s="46">
        <f t="shared" si="442"/>
        <v>-58</v>
      </c>
      <c r="BE713" s="46">
        <f t="shared" si="443"/>
        <v>-132</v>
      </c>
      <c r="BF713" s="46">
        <f t="shared" si="444"/>
        <v>48</v>
      </c>
    </row>
    <row r="714" spans="22:58" x14ac:dyDescent="0.3">
      <c r="V714" s="29">
        <v>8.1000000000001098</v>
      </c>
      <c r="W714" s="36">
        <f t="shared" si="414"/>
        <v>1258925411.7944858</v>
      </c>
      <c r="X714" s="30">
        <f t="shared" si="448"/>
        <v>3.5218251811136261</v>
      </c>
      <c r="Y714" s="31">
        <f t="shared" si="415"/>
        <v>-128.33387616472288</v>
      </c>
      <c r="Z714" s="31">
        <f t="shared" si="416"/>
        <v>-89.999978050288107</v>
      </c>
      <c r="AA714" s="31">
        <f t="shared" si="417"/>
        <v>91.747800711005794</v>
      </c>
      <c r="AB714" s="31">
        <f t="shared" si="418"/>
        <v>-89.99851839444753</v>
      </c>
      <c r="AC714" s="31">
        <f t="shared" si="419"/>
        <v>48.333939901999614</v>
      </c>
      <c r="AD714" s="31">
        <f t="shared" si="420"/>
        <v>89.780503954847191</v>
      </c>
      <c r="AE714" s="31">
        <f t="shared" si="421"/>
        <v>15.269689629396154</v>
      </c>
      <c r="AF714" s="31">
        <f t="shared" si="422"/>
        <v>-90.217992489888431</v>
      </c>
      <c r="AG714" s="31">
        <f t="shared" si="445"/>
        <v>92.110410468749379</v>
      </c>
      <c r="AH714" s="31">
        <f t="shared" si="423"/>
        <v>-216.8080933418135</v>
      </c>
      <c r="AI714" s="31">
        <f t="shared" si="424"/>
        <v>-89.999999999172601</v>
      </c>
      <c r="AJ714" s="31">
        <f t="shared" si="425"/>
        <v>144.7486500478185</v>
      </c>
      <c r="AK714" s="31">
        <f t="shared" si="426"/>
        <v>89.999996683422651</v>
      </c>
      <c r="AL714" s="32">
        <f t="shared" si="427"/>
        <v>-91.203634958254554</v>
      </c>
      <c r="AM714" s="31">
        <f t="shared" si="428"/>
        <v>-89.998422603457541</v>
      </c>
      <c r="AN714" s="31">
        <f t="shared" si="429"/>
        <v>-71.152667783500178</v>
      </c>
      <c r="AO714" s="31">
        <f t="shared" si="430"/>
        <v>-89.998425919207492</v>
      </c>
      <c r="AP714" s="30">
        <f t="shared" si="446"/>
        <v>23.609121289162623</v>
      </c>
      <c r="AQ714" s="30">
        <f t="shared" si="447"/>
        <v>-29.542425094393248</v>
      </c>
      <c r="AR714" s="31">
        <f t="shared" si="431"/>
        <v>-61.816281959334646</v>
      </c>
      <c r="AS714" s="33">
        <f t="shared" si="432"/>
        <v>-180.21641840909592</v>
      </c>
      <c r="AT714" s="31">
        <f t="shared" si="433"/>
        <v>4.1271271141559209</v>
      </c>
      <c r="AU714" s="31">
        <f t="shared" si="434"/>
        <v>51.553041403237799</v>
      </c>
      <c r="AV714" s="32">
        <f t="shared" si="435"/>
        <v>-7.6489134946249636E-3</v>
      </c>
      <c r="AW714" s="31">
        <f t="shared" si="436"/>
        <v>-2.4041779439307449</v>
      </c>
      <c r="AX714" s="34">
        <f t="shared" si="437"/>
        <v>4.1194782006612956</v>
      </c>
      <c r="AY714" s="35">
        <f t="shared" si="438"/>
        <v>49.148863459307051</v>
      </c>
      <c r="AZ714" s="10">
        <f t="shared" si="439"/>
        <v>-57.696803758673347</v>
      </c>
      <c r="BA714" s="10">
        <f t="shared" si="440"/>
        <v>-131.06755494978887</v>
      </c>
      <c r="BB714" s="10">
        <f t="shared" si="441"/>
        <v>48.932445050211129</v>
      </c>
      <c r="BC714" s="48"/>
      <c r="BD714" s="46">
        <f t="shared" si="442"/>
        <v>-58</v>
      </c>
      <c r="BE714" s="46">
        <f t="shared" si="443"/>
        <v>-131</v>
      </c>
      <c r="BF714" s="46">
        <f t="shared" si="444"/>
        <v>49</v>
      </c>
    </row>
    <row r="715" spans="22:58" x14ac:dyDescent="0.3">
      <c r="V715" s="29">
        <v>8.1100000000001096</v>
      </c>
      <c r="W715" s="38">
        <f t="shared" si="414"/>
        <v>1288249551.6934597</v>
      </c>
      <c r="X715" s="30">
        <f t="shared" si="448"/>
        <v>3.5218251811136261</v>
      </c>
      <c r="Y715" s="31">
        <f t="shared" si="415"/>
        <v>-128.53387616472287</v>
      </c>
      <c r="Z715" s="31">
        <f t="shared" si="416"/>
        <v>-89.999978549924549</v>
      </c>
      <c r="AA715" s="31">
        <f t="shared" si="417"/>
        <v>91.947800710875086</v>
      </c>
      <c r="AB715" s="31">
        <f t="shared" si="418"/>
        <v>-89.99855211990733</v>
      </c>
      <c r="AC715" s="31">
        <f t="shared" si="419"/>
        <v>48.533937033369682</v>
      </c>
      <c r="AD715" s="31">
        <f t="shared" si="420"/>
        <v>89.785500247596403</v>
      </c>
      <c r="AE715" s="31">
        <f t="shared" si="421"/>
        <v>15.469686760635526</v>
      </c>
      <c r="AF715" s="31">
        <f t="shared" si="422"/>
        <v>-90.213030422235491</v>
      </c>
      <c r="AG715" s="31">
        <f t="shared" si="445"/>
        <v>92.110410468749379</v>
      </c>
      <c r="AH715" s="31">
        <f t="shared" si="423"/>
        <v>-217.00809334181349</v>
      </c>
      <c r="AI715" s="31">
        <f t="shared" si="424"/>
        <v>-89.999999999191431</v>
      </c>
      <c r="AJ715" s="31">
        <f t="shared" si="425"/>
        <v>144.94865004781849</v>
      </c>
      <c r="AK715" s="31">
        <f t="shared" si="426"/>
        <v>89.999996758917177</v>
      </c>
      <c r="AL715" s="32">
        <f t="shared" si="427"/>
        <v>-91.403634958106394</v>
      </c>
      <c r="AM715" s="31">
        <f t="shared" si="428"/>
        <v>-89.998458509386481</v>
      </c>
      <c r="AN715" s="31">
        <f t="shared" si="429"/>
        <v>-71.352667783352018</v>
      </c>
      <c r="AO715" s="31">
        <f t="shared" si="430"/>
        <v>-89.998461749660734</v>
      </c>
      <c r="AP715" s="30">
        <f t="shared" si="446"/>
        <v>23.609121289162623</v>
      </c>
      <c r="AQ715" s="30">
        <f t="shared" si="447"/>
        <v>-29.542425094393248</v>
      </c>
      <c r="AR715" s="31">
        <f t="shared" si="431"/>
        <v>-61.816284827947115</v>
      </c>
      <c r="AS715" s="33">
        <f t="shared" si="432"/>
        <v>-180.21149217189623</v>
      </c>
      <c r="AT715" s="31">
        <f t="shared" si="433"/>
        <v>4.2508907984760338</v>
      </c>
      <c r="AU715" s="31">
        <f t="shared" si="434"/>
        <v>52.193773228648389</v>
      </c>
      <c r="AV715" s="32">
        <f t="shared" si="435"/>
        <v>-8.0090634889199847E-3</v>
      </c>
      <c r="AW715" s="31">
        <f t="shared" si="436"/>
        <v>-2.4601104212503535</v>
      </c>
      <c r="AX715" s="34">
        <f t="shared" si="437"/>
        <v>4.2428817349871135</v>
      </c>
      <c r="AY715" s="35">
        <f t="shared" si="438"/>
        <v>49.733662807398034</v>
      </c>
      <c r="AZ715" s="10">
        <f t="shared" si="439"/>
        <v>-57.57340309296</v>
      </c>
      <c r="BA715" s="10">
        <f t="shared" si="440"/>
        <v>-130.47782936449818</v>
      </c>
      <c r="BB715" s="10">
        <f t="shared" si="441"/>
        <v>49.522170635501823</v>
      </c>
      <c r="BC715" s="37"/>
      <c r="BD715" s="46">
        <f t="shared" si="442"/>
        <v>-58</v>
      </c>
      <c r="BE715" s="46">
        <f t="shared" si="443"/>
        <v>-130</v>
      </c>
      <c r="BF715" s="46">
        <f t="shared" si="444"/>
        <v>50</v>
      </c>
    </row>
    <row r="716" spans="22:58" x14ac:dyDescent="0.3">
      <c r="V716" s="29">
        <v>8.1200000000001094</v>
      </c>
      <c r="W716" s="38">
        <f t="shared" si="414"/>
        <v>1318256738.5567405</v>
      </c>
      <c r="X716" s="30">
        <f t="shared" si="448"/>
        <v>3.5218251811136261</v>
      </c>
      <c r="Y716" s="31">
        <f t="shared" si="415"/>
        <v>-128.73387616472283</v>
      </c>
      <c r="Z716" s="31">
        <f t="shared" si="416"/>
        <v>-89.999979038187888</v>
      </c>
      <c r="AA716" s="31">
        <f t="shared" si="417"/>
        <v>92.147800710750275</v>
      </c>
      <c r="AB716" s="31">
        <f t="shared" si="418"/>
        <v>-89.998585077681952</v>
      </c>
      <c r="AC716" s="31">
        <f t="shared" si="419"/>
        <v>48.733934293847597</v>
      </c>
      <c r="AD716" s="31">
        <f t="shared" si="420"/>
        <v>89.790382813989936</v>
      </c>
      <c r="AE716" s="31">
        <f t="shared" si="421"/>
        <v>15.669684020988669</v>
      </c>
      <c r="AF716" s="31">
        <f t="shared" si="422"/>
        <v>-90.208181301879904</v>
      </c>
      <c r="AG716" s="31">
        <f t="shared" si="445"/>
        <v>92.110410468749379</v>
      </c>
      <c r="AH716" s="31">
        <f t="shared" si="423"/>
        <v>-217.20809334181351</v>
      </c>
      <c r="AI716" s="31">
        <f t="shared" si="424"/>
        <v>-89.999999999209834</v>
      </c>
      <c r="AJ716" s="31">
        <f t="shared" si="425"/>
        <v>145.14865004781851</v>
      </c>
      <c r="AK716" s="31">
        <f t="shared" si="426"/>
        <v>89.999996832693228</v>
      </c>
      <c r="AL716" s="32">
        <f t="shared" si="427"/>
        <v>-91.6036349579649</v>
      </c>
      <c r="AM716" s="31">
        <f t="shared" si="428"/>
        <v>-89.998493597996685</v>
      </c>
      <c r="AN716" s="31">
        <f t="shared" si="429"/>
        <v>-71.552667783210524</v>
      </c>
      <c r="AO716" s="31">
        <f t="shared" si="430"/>
        <v>-89.998496764513291</v>
      </c>
      <c r="AP716" s="30">
        <f t="shared" si="446"/>
        <v>23.609121289162623</v>
      </c>
      <c r="AQ716" s="30">
        <f t="shared" si="447"/>
        <v>-29.542425094393248</v>
      </c>
      <c r="AR716" s="31">
        <f t="shared" si="431"/>
        <v>-61.816287567452477</v>
      </c>
      <c r="AS716" s="33">
        <f t="shared" si="432"/>
        <v>-180.20667806639318</v>
      </c>
      <c r="AT716" s="31">
        <f t="shared" si="433"/>
        <v>4.3768147461746905</v>
      </c>
      <c r="AU716" s="31">
        <f t="shared" si="434"/>
        <v>52.830850060296356</v>
      </c>
      <c r="AV716" s="32">
        <f t="shared" si="435"/>
        <v>-8.3861548213851368E-3</v>
      </c>
      <c r="AW716" s="31">
        <f t="shared" si="436"/>
        <v>-2.517340875943991</v>
      </c>
      <c r="AX716" s="34">
        <f t="shared" si="437"/>
        <v>4.3684285913533056</v>
      </c>
      <c r="AY716" s="35">
        <f t="shared" si="438"/>
        <v>50.313509184352363</v>
      </c>
      <c r="AZ716" s="10">
        <f t="shared" si="439"/>
        <v>-57.44785897609917</v>
      </c>
      <c r="BA716" s="10">
        <f t="shared" si="440"/>
        <v>-129.89316888204081</v>
      </c>
      <c r="BB716" s="10">
        <f t="shared" si="441"/>
        <v>50.106831117959189</v>
      </c>
      <c r="BC716" s="37"/>
      <c r="BD716" s="46">
        <f t="shared" si="442"/>
        <v>-57</v>
      </c>
      <c r="BE716" s="46">
        <f t="shared" si="443"/>
        <v>-130</v>
      </c>
      <c r="BF716" s="46">
        <f t="shared" si="444"/>
        <v>50</v>
      </c>
    </row>
    <row r="717" spans="22:58" x14ac:dyDescent="0.3">
      <c r="V717" s="29">
        <v>8.1300000000001091</v>
      </c>
      <c r="W717" s="36">
        <f t="shared" si="414"/>
        <v>1348962882.5919943</v>
      </c>
      <c r="X717" s="30">
        <f t="shared" si="448"/>
        <v>3.5218251811136261</v>
      </c>
      <c r="Y717" s="31">
        <f t="shared" si="415"/>
        <v>-128.93387616472279</v>
      </c>
      <c r="Z717" s="31">
        <f t="shared" si="416"/>
        <v>-89.999979515336975</v>
      </c>
      <c r="AA717" s="31">
        <f t="shared" si="417"/>
        <v>92.347800710631063</v>
      </c>
      <c r="AB717" s="31">
        <f t="shared" si="418"/>
        <v>-89.998617285246027</v>
      </c>
      <c r="AC717" s="31">
        <f t="shared" si="419"/>
        <v>48.933931677622709</v>
      </c>
      <c r="AD717" s="31">
        <f t="shared" si="420"/>
        <v>89.795154242545308</v>
      </c>
      <c r="AE717" s="31">
        <f t="shared" si="421"/>
        <v>15.869681404644609</v>
      </c>
      <c r="AF717" s="31">
        <f t="shared" si="422"/>
        <v>-90.203442558037707</v>
      </c>
      <c r="AG717" s="31">
        <f t="shared" si="445"/>
        <v>92.110410468749379</v>
      </c>
      <c r="AH717" s="31">
        <f t="shared" si="423"/>
        <v>-217.4080933418135</v>
      </c>
      <c r="AI717" s="31">
        <f t="shared" si="424"/>
        <v>-89.999999999227825</v>
      </c>
      <c r="AJ717" s="31">
        <f t="shared" si="425"/>
        <v>145.3486500478185</v>
      </c>
      <c r="AK717" s="31">
        <f t="shared" si="426"/>
        <v>89.999996904789924</v>
      </c>
      <c r="AL717" s="32">
        <f t="shared" si="427"/>
        <v>-91.803634957829786</v>
      </c>
      <c r="AM717" s="31">
        <f t="shared" si="428"/>
        <v>-89.998527887892635</v>
      </c>
      <c r="AN717" s="31">
        <f t="shared" si="429"/>
        <v>-71.75266778307541</v>
      </c>
      <c r="AO717" s="31">
        <f t="shared" si="430"/>
        <v>-89.998530982330536</v>
      </c>
      <c r="AP717" s="30">
        <f t="shared" si="446"/>
        <v>23.609121289162623</v>
      </c>
      <c r="AQ717" s="30">
        <f t="shared" si="447"/>
        <v>-29.542425094393248</v>
      </c>
      <c r="AR717" s="31">
        <f t="shared" si="431"/>
        <v>-61.816290183661422</v>
      </c>
      <c r="AS717" s="33">
        <f t="shared" si="432"/>
        <v>-180.20197354036824</v>
      </c>
      <c r="AT717" s="31">
        <f t="shared" si="433"/>
        <v>4.5048733267576138</v>
      </c>
      <c r="AU717" s="31">
        <f t="shared" si="434"/>
        <v>53.463979596860931</v>
      </c>
      <c r="AV717" s="32">
        <f t="shared" si="435"/>
        <v>-8.780982830694643E-3</v>
      </c>
      <c r="AW717" s="31">
        <f t="shared" si="436"/>
        <v>-2.5758991952958894</v>
      </c>
      <c r="AX717" s="34">
        <f t="shared" si="437"/>
        <v>4.4960923439269189</v>
      </c>
      <c r="AY717" s="35">
        <f t="shared" si="438"/>
        <v>50.888080401565041</v>
      </c>
      <c r="AZ717" s="10">
        <f t="shared" si="439"/>
        <v>-57.320197839734504</v>
      </c>
      <c r="BA717" s="10">
        <f t="shared" si="440"/>
        <v>-129.31389313880319</v>
      </c>
      <c r="BB717" s="10">
        <f t="shared" si="441"/>
        <v>50.686106861196805</v>
      </c>
      <c r="BC717" s="48"/>
      <c r="BD717" s="46">
        <f t="shared" si="442"/>
        <v>-57</v>
      </c>
      <c r="BE717" s="46">
        <f t="shared" si="443"/>
        <v>-129</v>
      </c>
      <c r="BF717" s="46">
        <f t="shared" si="444"/>
        <v>51</v>
      </c>
    </row>
    <row r="718" spans="22:58" x14ac:dyDescent="0.3">
      <c r="V718" s="29">
        <v>8.1400000000001107</v>
      </c>
      <c r="W718" s="38">
        <f t="shared" si="414"/>
        <v>1380384264.6032383</v>
      </c>
      <c r="X718" s="30">
        <f t="shared" si="448"/>
        <v>3.5218251811136261</v>
      </c>
      <c r="Y718" s="31">
        <f t="shared" si="415"/>
        <v>-129.13387616472281</v>
      </c>
      <c r="Z718" s="31">
        <f t="shared" si="416"/>
        <v>-89.999979981624833</v>
      </c>
      <c r="AA718" s="31">
        <f t="shared" si="417"/>
        <v>92.547800710517265</v>
      </c>
      <c r="AB718" s="31">
        <f t="shared" si="418"/>
        <v>-89.998648759676442</v>
      </c>
      <c r="AC718" s="31">
        <f t="shared" si="419"/>
        <v>49.133929179145895</v>
      </c>
      <c r="AD718" s="31">
        <f t="shared" si="420"/>
        <v>89.799817062872208</v>
      </c>
      <c r="AE718" s="31">
        <f t="shared" si="421"/>
        <v>16.06967890605398</v>
      </c>
      <c r="AF718" s="31">
        <f t="shared" si="422"/>
        <v>-90.198811678429067</v>
      </c>
      <c r="AG718" s="31">
        <f t="shared" si="445"/>
        <v>92.110410468749379</v>
      </c>
      <c r="AH718" s="31">
        <f t="shared" si="423"/>
        <v>-217.60809334181351</v>
      </c>
      <c r="AI718" s="31">
        <f t="shared" si="424"/>
        <v>-89.999999999245404</v>
      </c>
      <c r="AJ718" s="31">
        <f t="shared" si="425"/>
        <v>145.54865004781851</v>
      </c>
      <c r="AK718" s="31">
        <f t="shared" si="426"/>
        <v>89.999996975245509</v>
      </c>
      <c r="AL718" s="32">
        <f t="shared" si="427"/>
        <v>-92.003634957700783</v>
      </c>
      <c r="AM718" s="31">
        <f t="shared" si="428"/>
        <v>-89.998561397255244</v>
      </c>
      <c r="AN718" s="31">
        <f t="shared" si="429"/>
        <v>-71.952667782946406</v>
      </c>
      <c r="AO718" s="31">
        <f t="shared" si="430"/>
        <v>-89.998564421255139</v>
      </c>
      <c r="AP718" s="30">
        <f t="shared" si="446"/>
        <v>23.609121289162623</v>
      </c>
      <c r="AQ718" s="30">
        <f t="shared" si="447"/>
        <v>-29.542425094393248</v>
      </c>
      <c r="AR718" s="31">
        <f t="shared" si="431"/>
        <v>-61.816292682123049</v>
      </c>
      <c r="AS718" s="33">
        <f t="shared" si="432"/>
        <v>-180.19737609968422</v>
      </c>
      <c r="AT718" s="31">
        <f t="shared" si="433"/>
        <v>4.6350391417503021</v>
      </c>
      <c r="AU718" s="31">
        <f t="shared" si="434"/>
        <v>54.092879078951661</v>
      </c>
      <c r="AV718" s="32">
        <f t="shared" si="435"/>
        <v>-9.1943800422506876E-3</v>
      </c>
      <c r="AW718" s="31">
        <f t="shared" si="436"/>
        <v>-2.6358159380837294</v>
      </c>
      <c r="AX718" s="34">
        <f t="shared" si="437"/>
        <v>4.6258447617080511</v>
      </c>
      <c r="AY718" s="35">
        <f t="shared" si="438"/>
        <v>51.45706314086793</v>
      </c>
      <c r="AZ718" s="10">
        <f t="shared" si="439"/>
        <v>-57.190447920414996</v>
      </c>
      <c r="BA718" s="10">
        <f t="shared" si="440"/>
        <v>-128.74031295881628</v>
      </c>
      <c r="BB718" s="10">
        <f t="shared" si="441"/>
        <v>51.259687041183724</v>
      </c>
      <c r="BC718" s="37"/>
      <c r="BD718" s="46">
        <f t="shared" si="442"/>
        <v>-57</v>
      </c>
      <c r="BE718" s="46">
        <f t="shared" si="443"/>
        <v>-129</v>
      </c>
      <c r="BF718" s="46">
        <f t="shared" si="444"/>
        <v>51</v>
      </c>
    </row>
    <row r="719" spans="22:58" x14ac:dyDescent="0.3">
      <c r="V719" s="29">
        <v>8.1500000000001105</v>
      </c>
      <c r="W719" s="38">
        <f t="shared" si="414"/>
        <v>1412537544.623116</v>
      </c>
      <c r="X719" s="30">
        <f t="shared" si="448"/>
        <v>3.5218251811136261</v>
      </c>
      <c r="Y719" s="31">
        <f t="shared" si="415"/>
        <v>-129.3338761647228</v>
      </c>
      <c r="Z719" s="31">
        <f t="shared" si="416"/>
        <v>-89.999980437298689</v>
      </c>
      <c r="AA719" s="31">
        <f t="shared" si="417"/>
        <v>92.747800710408541</v>
      </c>
      <c r="AB719" s="31">
        <f t="shared" si="418"/>
        <v>-89.998679517661344</v>
      </c>
      <c r="AC719" s="31">
        <f t="shared" si="419"/>
        <v>49.333926793117698</v>
      </c>
      <c r="AD719" s="31">
        <f t="shared" si="420"/>
        <v>89.804373747012519</v>
      </c>
      <c r="AE719" s="31">
        <f t="shared" si="421"/>
        <v>16.26967651991707</v>
      </c>
      <c r="AF719" s="31">
        <f t="shared" si="422"/>
        <v>-90.194286207947513</v>
      </c>
      <c r="AG719" s="31">
        <f t="shared" si="445"/>
        <v>92.110410468749379</v>
      </c>
      <c r="AH719" s="31">
        <f t="shared" si="423"/>
        <v>-217.80809334181353</v>
      </c>
      <c r="AI719" s="31">
        <f t="shared" si="424"/>
        <v>-89.999999999262585</v>
      </c>
      <c r="AJ719" s="31">
        <f t="shared" si="425"/>
        <v>145.74865004781853</v>
      </c>
      <c r="AK719" s="31">
        <f t="shared" si="426"/>
        <v>89.999997044097341</v>
      </c>
      <c r="AL719" s="32">
        <f t="shared" si="427"/>
        <v>-92.203634957577549</v>
      </c>
      <c r="AM719" s="31">
        <f t="shared" si="428"/>
        <v>-89.998594143851648</v>
      </c>
      <c r="AN719" s="31">
        <f t="shared" si="429"/>
        <v>-72.152667782823173</v>
      </c>
      <c r="AO719" s="31">
        <f t="shared" si="430"/>
        <v>-89.998597099016891</v>
      </c>
      <c r="AP719" s="30">
        <f t="shared" si="446"/>
        <v>23.609121289162623</v>
      </c>
      <c r="AQ719" s="30">
        <f t="shared" si="447"/>
        <v>-29.542425094393248</v>
      </c>
      <c r="AR719" s="31">
        <f t="shared" si="431"/>
        <v>-61.816295068136725</v>
      </c>
      <c r="AS719" s="33">
        <f t="shared" si="432"/>
        <v>-180.1928833069644</v>
      </c>
      <c r="AT719" s="31">
        <f t="shared" si="433"/>
        <v>4.7672831270711704</v>
      </c>
      <c r="AU719" s="31">
        <f t="shared" si="434"/>
        <v>54.717275812779761</v>
      </c>
      <c r="AV719" s="32">
        <f t="shared" si="435"/>
        <v>-9.6272178922437949E-3</v>
      </c>
      <c r="AW719" s="31">
        <f t="shared" si="436"/>
        <v>-2.6971223484686311</v>
      </c>
      <c r="AX719" s="34">
        <f t="shared" si="437"/>
        <v>4.7576559091789266</v>
      </c>
      <c r="AY719" s="35">
        <f t="shared" si="438"/>
        <v>52.020153464311129</v>
      </c>
      <c r="AZ719" s="10">
        <f t="shared" si="439"/>
        <v>-57.058639158957796</v>
      </c>
      <c r="BA719" s="10">
        <f t="shared" si="440"/>
        <v>-128.17272984265327</v>
      </c>
      <c r="BB719" s="10">
        <f t="shared" si="441"/>
        <v>51.827270157346732</v>
      </c>
      <c r="BC719" s="37"/>
      <c r="BD719" s="46">
        <f t="shared" si="442"/>
        <v>-57</v>
      </c>
      <c r="BE719" s="46">
        <f t="shared" si="443"/>
        <v>-128</v>
      </c>
      <c r="BF719" s="46">
        <f t="shared" si="444"/>
        <v>52</v>
      </c>
    </row>
    <row r="720" spans="22:58" x14ac:dyDescent="0.3">
      <c r="V720" s="29">
        <v>8.1600000000001103</v>
      </c>
      <c r="W720" s="36">
        <f t="shared" si="414"/>
        <v>1445439770.7462976</v>
      </c>
      <c r="X720" s="30">
        <f t="shared" si="448"/>
        <v>3.5218251811136261</v>
      </c>
      <c r="Y720" s="31">
        <f t="shared" si="415"/>
        <v>-129.53387616472276</v>
      </c>
      <c r="Z720" s="31">
        <f t="shared" si="416"/>
        <v>-89.999980882600127</v>
      </c>
      <c r="AA720" s="31">
        <f t="shared" si="417"/>
        <v>92.947800710304719</v>
      </c>
      <c r="AB720" s="31">
        <f t="shared" si="418"/>
        <v>-89.998709575509054</v>
      </c>
      <c r="AC720" s="31">
        <f t="shared" si="419"/>
        <v>49.533924514477228</v>
      </c>
      <c r="AD720" s="31">
        <f t="shared" si="420"/>
        <v>89.80882671074977</v>
      </c>
      <c r="AE720" s="31">
        <f t="shared" si="421"/>
        <v>16.469674241172818</v>
      </c>
      <c r="AF720" s="31">
        <f t="shared" si="422"/>
        <v>-90.189863747359425</v>
      </c>
      <c r="AG720" s="31">
        <f t="shared" si="445"/>
        <v>92.110410468749379</v>
      </c>
      <c r="AH720" s="31">
        <f t="shared" si="423"/>
        <v>-218.00809334181352</v>
      </c>
      <c r="AI720" s="31">
        <f t="shared" si="424"/>
        <v>-89.999999999279368</v>
      </c>
      <c r="AJ720" s="31">
        <f t="shared" si="425"/>
        <v>145.94865004781855</v>
      </c>
      <c r="AK720" s="31">
        <f t="shared" si="426"/>
        <v>89.999997111381887</v>
      </c>
      <c r="AL720" s="32">
        <f t="shared" si="427"/>
        <v>-92.403634957459886</v>
      </c>
      <c r="AM720" s="31">
        <f t="shared" si="428"/>
        <v>-89.998626145044497</v>
      </c>
      <c r="AN720" s="31">
        <f t="shared" si="429"/>
        <v>-72.352667782705481</v>
      </c>
      <c r="AO720" s="31">
        <f t="shared" si="430"/>
        <v>-89.998629032941977</v>
      </c>
      <c r="AP720" s="30">
        <f t="shared" si="446"/>
        <v>23.609121289162623</v>
      </c>
      <c r="AQ720" s="30">
        <f t="shared" si="447"/>
        <v>-29.542425094393248</v>
      </c>
      <c r="AR720" s="31">
        <f t="shared" si="431"/>
        <v>-61.816297346763292</v>
      </c>
      <c r="AS720" s="33">
        <f t="shared" si="432"/>
        <v>-180.1884927803014</v>
      </c>
      <c r="AT720" s="31">
        <f t="shared" si="433"/>
        <v>4.9015746593660765</v>
      </c>
      <c r="AU720" s="31">
        <f t="shared" si="434"/>
        <v>55.336907638538889</v>
      </c>
      <c r="AV720" s="32">
        <f t="shared" si="435"/>
        <v>-1.008040853029557E-2</v>
      </c>
      <c r="AW720" s="31">
        <f t="shared" si="436"/>
        <v>-2.7598503700851773</v>
      </c>
      <c r="AX720" s="34">
        <f t="shared" si="437"/>
        <v>4.8914942508357813</v>
      </c>
      <c r="AY720" s="35">
        <f t="shared" si="438"/>
        <v>52.577057268453714</v>
      </c>
      <c r="AZ720" s="10">
        <f t="shared" si="439"/>
        <v>-56.924803095927508</v>
      </c>
      <c r="BA720" s="10">
        <f t="shared" si="440"/>
        <v>-127.61143551184769</v>
      </c>
      <c r="BB720" s="10">
        <f t="shared" si="441"/>
        <v>52.388564488152312</v>
      </c>
      <c r="BC720" s="48"/>
      <c r="BD720" s="46">
        <f t="shared" si="442"/>
        <v>-57</v>
      </c>
      <c r="BE720" s="46">
        <f t="shared" si="443"/>
        <v>-128</v>
      </c>
      <c r="BF720" s="46">
        <f t="shared" si="444"/>
        <v>52</v>
      </c>
    </row>
    <row r="721" spans="22:58" x14ac:dyDescent="0.3">
      <c r="V721" s="29">
        <v>8.1700000000001101</v>
      </c>
      <c r="W721" s="38">
        <f t="shared" si="414"/>
        <v>1479108388.1685858</v>
      </c>
      <c r="X721" s="30">
        <f t="shared" si="448"/>
        <v>3.5218251811136261</v>
      </c>
      <c r="Y721" s="31">
        <f t="shared" si="415"/>
        <v>-129.73387616472274</v>
      </c>
      <c r="Z721" s="31">
        <f t="shared" si="416"/>
        <v>-89.99998131776529</v>
      </c>
      <c r="AA721" s="31">
        <f t="shared" si="417"/>
        <v>93.147800710205573</v>
      </c>
      <c r="AB721" s="31">
        <f t="shared" si="418"/>
        <v>-89.998738949156589</v>
      </c>
      <c r="AC721" s="31">
        <f t="shared" si="419"/>
        <v>49.733922338391352</v>
      </c>
      <c r="AD721" s="31">
        <f t="shared" si="420"/>
        <v>89.813178314888972</v>
      </c>
      <c r="AE721" s="31">
        <f t="shared" si="421"/>
        <v>16.669672064987807</v>
      </c>
      <c r="AF721" s="31">
        <f t="shared" si="422"/>
        <v>-90.185541952032906</v>
      </c>
      <c r="AG721" s="31">
        <f t="shared" si="445"/>
        <v>92.110410468749379</v>
      </c>
      <c r="AH721" s="31">
        <f t="shared" si="423"/>
        <v>-218.20809334181351</v>
      </c>
      <c r="AI721" s="31">
        <f t="shared" si="424"/>
        <v>-89.999999999295767</v>
      </c>
      <c r="AJ721" s="31">
        <f t="shared" si="425"/>
        <v>146.14865004781853</v>
      </c>
      <c r="AK721" s="31">
        <f t="shared" si="426"/>
        <v>89.999997177134858</v>
      </c>
      <c r="AL721" s="32">
        <f t="shared" si="427"/>
        <v>-92.603634957347495</v>
      </c>
      <c r="AM721" s="31">
        <f t="shared" si="428"/>
        <v>-89.998657417801283</v>
      </c>
      <c r="AN721" s="31">
        <f t="shared" si="429"/>
        <v>-72.55266778259309</v>
      </c>
      <c r="AO721" s="31">
        <f t="shared" si="430"/>
        <v>-89.998660239962192</v>
      </c>
      <c r="AP721" s="30">
        <f t="shared" si="446"/>
        <v>23.609121289162623</v>
      </c>
      <c r="AQ721" s="30">
        <f t="shared" si="447"/>
        <v>-29.542425094393248</v>
      </c>
      <c r="AR721" s="31">
        <f t="shared" si="431"/>
        <v>-61.816299522835905</v>
      </c>
      <c r="AS721" s="33">
        <f t="shared" si="432"/>
        <v>-180.1842021919951</v>
      </c>
      <c r="AT721" s="31">
        <f t="shared" si="433"/>
        <v>5.0378816655275216</v>
      </c>
      <c r="AU721" s="31">
        <f t="shared" si="434"/>
        <v>55.951523342445498</v>
      </c>
      <c r="AV721" s="32">
        <f t="shared" si="435"/>
        <v>-1.0554906704018454E-2</v>
      </c>
      <c r="AW721" s="31">
        <f t="shared" si="436"/>
        <v>-2.8240326603272798</v>
      </c>
      <c r="AX721" s="34">
        <f t="shared" si="437"/>
        <v>5.0273267588235031</v>
      </c>
      <c r="AY721" s="35">
        <f t="shared" si="438"/>
        <v>53.127490682118221</v>
      </c>
      <c r="AZ721" s="10">
        <f t="shared" si="439"/>
        <v>-56.788972764012399</v>
      </c>
      <c r="BA721" s="10">
        <f t="shared" si="440"/>
        <v>-127.05671150987688</v>
      </c>
      <c r="BB721" s="10">
        <f t="shared" si="441"/>
        <v>52.943288490123123</v>
      </c>
      <c r="BC721" s="37"/>
      <c r="BD721" s="46">
        <f t="shared" si="442"/>
        <v>-57</v>
      </c>
      <c r="BE721" s="46">
        <f t="shared" si="443"/>
        <v>-127</v>
      </c>
      <c r="BF721" s="46">
        <f t="shared" si="444"/>
        <v>53</v>
      </c>
    </row>
    <row r="722" spans="22:58" x14ac:dyDescent="0.3">
      <c r="V722" s="29">
        <v>8.1800000000001098</v>
      </c>
      <c r="W722" s="38">
        <f t="shared" si="414"/>
        <v>1513561248.4365952</v>
      </c>
      <c r="X722" s="30">
        <f t="shared" si="448"/>
        <v>3.5218251811136261</v>
      </c>
      <c r="Y722" s="31">
        <f t="shared" si="415"/>
        <v>-129.9338761647227</v>
      </c>
      <c r="Z722" s="31">
        <f t="shared" si="416"/>
        <v>-89.999981743024861</v>
      </c>
      <c r="AA722" s="31">
        <f t="shared" si="417"/>
        <v>93.347800710110889</v>
      </c>
      <c r="AB722" s="31">
        <f t="shared" si="418"/>
        <v>-89.998767654178309</v>
      </c>
      <c r="AC722" s="31">
        <f t="shared" si="419"/>
        <v>49.933920260244463</v>
      </c>
      <c r="AD722" s="31">
        <f t="shared" si="420"/>
        <v>89.817430866507323</v>
      </c>
      <c r="AE722" s="31">
        <f t="shared" si="421"/>
        <v>16.869669986746274</v>
      </c>
      <c r="AF722" s="31">
        <f t="shared" si="422"/>
        <v>-90.181318530695847</v>
      </c>
      <c r="AG722" s="31">
        <f t="shared" si="445"/>
        <v>92.110410468749379</v>
      </c>
      <c r="AH722" s="31">
        <f t="shared" si="423"/>
        <v>-218.40809334181353</v>
      </c>
      <c r="AI722" s="31">
        <f t="shared" si="424"/>
        <v>-89.999999999311811</v>
      </c>
      <c r="AJ722" s="31">
        <f t="shared" si="425"/>
        <v>146.34865004781852</v>
      </c>
      <c r="AK722" s="31">
        <f t="shared" si="426"/>
        <v>89.999997241391128</v>
      </c>
      <c r="AL722" s="32">
        <f t="shared" si="427"/>
        <v>-92.803634957240163</v>
      </c>
      <c r="AM722" s="31">
        <f t="shared" si="428"/>
        <v>-89.998687978703217</v>
      </c>
      <c r="AN722" s="31">
        <f t="shared" si="429"/>
        <v>-72.752667782485787</v>
      </c>
      <c r="AO722" s="31">
        <f t="shared" si="430"/>
        <v>-89.9986907366239</v>
      </c>
      <c r="AP722" s="30">
        <f t="shared" si="446"/>
        <v>23.609121289162623</v>
      </c>
      <c r="AQ722" s="30">
        <f t="shared" si="447"/>
        <v>-29.542425094393248</v>
      </c>
      <c r="AR722" s="31">
        <f t="shared" si="431"/>
        <v>-61.816301600970135</v>
      </c>
      <c r="AS722" s="33">
        <f t="shared" si="432"/>
        <v>-180.18000926731975</v>
      </c>
      <c r="AT722" s="31">
        <f t="shared" si="433"/>
        <v>5.1761707346263588</v>
      </c>
      <c r="AU722" s="31">
        <f t="shared" si="434"/>
        <v>56.560883011911081</v>
      </c>
      <c r="AV722" s="32">
        <f t="shared" si="435"/>
        <v>-1.1051711729165428E-2</v>
      </c>
      <c r="AW722" s="31">
        <f t="shared" si="436"/>
        <v>-2.8897026048253789</v>
      </c>
      <c r="AX722" s="34">
        <f t="shared" si="437"/>
        <v>5.1651190228971933</v>
      </c>
      <c r="AY722" s="35">
        <f t="shared" si="438"/>
        <v>53.6711804070857</v>
      </c>
      <c r="AZ722" s="10">
        <f t="shared" si="439"/>
        <v>-56.651182578072941</v>
      </c>
      <c r="BA722" s="10">
        <f t="shared" si="440"/>
        <v>-126.50882886023405</v>
      </c>
      <c r="BB722" s="10">
        <f t="shared" si="441"/>
        <v>53.491171139765953</v>
      </c>
      <c r="BC722" s="37"/>
      <c r="BD722" s="46">
        <f t="shared" si="442"/>
        <v>-57</v>
      </c>
      <c r="BE722" s="46">
        <f t="shared" si="443"/>
        <v>-127</v>
      </c>
      <c r="BF722" s="46">
        <f t="shared" si="444"/>
        <v>53</v>
      </c>
    </row>
    <row r="723" spans="22:58" x14ac:dyDescent="0.3">
      <c r="V723" s="29">
        <v>8.1900000000001096</v>
      </c>
      <c r="W723" s="36">
        <f t="shared" si="414"/>
        <v>1548816618.9128776</v>
      </c>
      <c r="X723" s="30">
        <f t="shared" si="448"/>
        <v>3.5218251811136261</v>
      </c>
      <c r="Y723" s="31">
        <f t="shared" si="415"/>
        <v>-130.13387616472269</v>
      </c>
      <c r="Z723" s="31">
        <f t="shared" si="416"/>
        <v>-89.999982158604354</v>
      </c>
      <c r="AA723" s="31">
        <f t="shared" si="417"/>
        <v>93.547800710020468</v>
      </c>
      <c r="AB723" s="31">
        <f t="shared" si="418"/>
        <v>-89.998795705793938</v>
      </c>
      <c r="AC723" s="31">
        <f t="shared" si="419"/>
        <v>50.133918275628666</v>
      </c>
      <c r="AD723" s="31">
        <f t="shared" si="420"/>
        <v>89.821586620176475</v>
      </c>
      <c r="AE723" s="31">
        <f t="shared" si="421"/>
        <v>17.069668002040068</v>
      </c>
      <c r="AF723" s="31">
        <f t="shared" si="422"/>
        <v>-90.177191244221802</v>
      </c>
      <c r="AG723" s="31">
        <f t="shared" si="445"/>
        <v>92.110410468749379</v>
      </c>
      <c r="AH723" s="31">
        <f t="shared" si="423"/>
        <v>-218.60809334181351</v>
      </c>
      <c r="AI723" s="31">
        <f t="shared" si="424"/>
        <v>-89.999999999327471</v>
      </c>
      <c r="AJ723" s="31">
        <f t="shared" si="425"/>
        <v>146.54865004781851</v>
      </c>
      <c r="AK723" s="31">
        <f t="shared" si="426"/>
        <v>89.999997304184731</v>
      </c>
      <c r="AL723" s="32">
        <f t="shared" si="427"/>
        <v>-93.003634957137677</v>
      </c>
      <c r="AM723" s="31">
        <f t="shared" si="428"/>
        <v>-89.998717843954083</v>
      </c>
      <c r="AN723" s="31">
        <f t="shared" si="429"/>
        <v>-72.952667782383301</v>
      </c>
      <c r="AO723" s="31">
        <f t="shared" si="430"/>
        <v>-89.998720539096823</v>
      </c>
      <c r="AP723" s="30">
        <f t="shared" si="446"/>
        <v>23.609121289162623</v>
      </c>
      <c r="AQ723" s="30">
        <f t="shared" si="447"/>
        <v>-29.542425094393248</v>
      </c>
      <c r="AR723" s="31">
        <f t="shared" si="431"/>
        <v>-61.816303585573863</v>
      </c>
      <c r="AS723" s="33">
        <f t="shared" si="432"/>
        <v>-180.17591178331861</v>
      </c>
      <c r="AT723" s="31">
        <f t="shared" si="433"/>
        <v>5.3164072314957114</v>
      </c>
      <c r="AU723" s="31">
        <f t="shared" si="434"/>
        <v>57.164758333816977</v>
      </c>
      <c r="AV723" s="32">
        <f t="shared" si="435"/>
        <v>-1.1571869549010606E-2</v>
      </c>
      <c r="AW723" s="31">
        <f t="shared" si="436"/>
        <v>-2.9568943321094618</v>
      </c>
      <c r="AX723" s="34">
        <f t="shared" si="437"/>
        <v>5.3048353619467008</v>
      </c>
      <c r="AY723" s="35">
        <f t="shared" si="438"/>
        <v>54.207864001707513</v>
      </c>
      <c r="AZ723" s="10">
        <f t="shared" si="439"/>
        <v>-56.511468223627162</v>
      </c>
      <c r="BA723" s="10">
        <f t="shared" si="440"/>
        <v>-125.96804778161109</v>
      </c>
      <c r="BB723" s="10">
        <f t="shared" si="441"/>
        <v>54.031952218388909</v>
      </c>
      <c r="BC723" s="48"/>
      <c r="BD723" s="46">
        <f t="shared" si="442"/>
        <v>-57</v>
      </c>
      <c r="BE723" s="46">
        <f t="shared" si="443"/>
        <v>-126</v>
      </c>
      <c r="BF723" s="46">
        <f t="shared" si="444"/>
        <v>54</v>
      </c>
    </row>
    <row r="724" spans="22:58" x14ac:dyDescent="0.3">
      <c r="V724" s="29">
        <v>8.2000000000001094</v>
      </c>
      <c r="W724" s="38">
        <f t="shared" si="414"/>
        <v>1584893192.461513</v>
      </c>
      <c r="X724" s="30">
        <f t="shared" si="448"/>
        <v>3.5218251811136261</v>
      </c>
      <c r="Y724" s="31">
        <f t="shared" si="415"/>
        <v>-130.33387616472265</v>
      </c>
      <c r="Z724" s="31">
        <f t="shared" si="416"/>
        <v>-89.999982564724107</v>
      </c>
      <c r="AA724" s="31">
        <f t="shared" si="417"/>
        <v>93.747800709934083</v>
      </c>
      <c r="AB724" s="31">
        <f t="shared" si="418"/>
        <v>-89.998823118876842</v>
      </c>
      <c r="AC724" s="31">
        <f t="shared" si="419"/>
        <v>50.333916380334415</v>
      </c>
      <c r="AD724" s="31">
        <f t="shared" si="420"/>
        <v>89.825647779157023</v>
      </c>
      <c r="AE724" s="31">
        <f t="shared" si="421"/>
        <v>17.269666106659471</v>
      </c>
      <c r="AF724" s="31">
        <f t="shared" si="422"/>
        <v>-90.173157904443926</v>
      </c>
      <c r="AG724" s="31">
        <f t="shared" si="445"/>
        <v>92.110410468749379</v>
      </c>
      <c r="AH724" s="31">
        <f t="shared" si="423"/>
        <v>-218.8080933418135</v>
      </c>
      <c r="AI724" s="31">
        <f t="shared" si="424"/>
        <v>-89.999999999342776</v>
      </c>
      <c r="AJ724" s="31">
        <f t="shared" si="425"/>
        <v>146.74865004781847</v>
      </c>
      <c r="AK724" s="31">
        <f t="shared" si="426"/>
        <v>89.999997365548978</v>
      </c>
      <c r="AL724" s="32">
        <f t="shared" si="427"/>
        <v>-93.203634957039753</v>
      </c>
      <c r="AM724" s="31">
        <f t="shared" si="428"/>
        <v>-89.998747029388838</v>
      </c>
      <c r="AN724" s="31">
        <f t="shared" si="429"/>
        <v>-73.152667782285405</v>
      </c>
      <c r="AO724" s="31">
        <f t="shared" si="430"/>
        <v>-89.998749663182636</v>
      </c>
      <c r="AP724" s="30">
        <f t="shared" si="446"/>
        <v>23.609121289162623</v>
      </c>
      <c r="AQ724" s="30">
        <f t="shared" si="447"/>
        <v>-29.542425094393248</v>
      </c>
      <c r="AR724" s="31">
        <f t="shared" si="431"/>
        <v>-61.816305480856556</v>
      </c>
      <c r="AS724" s="33">
        <f t="shared" si="432"/>
        <v>-180.17190756762656</v>
      </c>
      <c r="AT724" s="31">
        <f t="shared" si="433"/>
        <v>5.4585554112271542</v>
      </c>
      <c r="AU724" s="31">
        <f t="shared" si="434"/>
        <v>57.762932836339203</v>
      </c>
      <c r="AV724" s="32">
        <f t="shared" si="435"/>
        <v>-1.2116474886883694E-2</v>
      </c>
      <c r="AW724" s="31">
        <f t="shared" si="436"/>
        <v>-3.025642728451726</v>
      </c>
      <c r="AX724" s="34">
        <f t="shared" si="437"/>
        <v>5.4464389363402708</v>
      </c>
      <c r="AY724" s="35">
        <f t="shared" si="438"/>
        <v>54.737290107887475</v>
      </c>
      <c r="AZ724" s="10">
        <f t="shared" si="439"/>
        <v>-56.369866544516285</v>
      </c>
      <c r="BA724" s="10">
        <f t="shared" si="440"/>
        <v>-125.43461745973909</v>
      </c>
      <c r="BB724" s="10">
        <f t="shared" si="441"/>
        <v>54.565382540260913</v>
      </c>
      <c r="BC724" s="37"/>
      <c r="BD724" s="46">
        <f t="shared" si="442"/>
        <v>-56</v>
      </c>
      <c r="BE724" s="46">
        <f t="shared" si="443"/>
        <v>-125</v>
      </c>
      <c r="BF724" s="46">
        <f t="shared" si="444"/>
        <v>55</v>
      </c>
    </row>
    <row r="725" spans="22:58" x14ac:dyDescent="0.3">
      <c r="V725" s="29">
        <v>8.2100000000001092</v>
      </c>
      <c r="W725" s="38">
        <f t="shared" si="414"/>
        <v>1621810097.3593388</v>
      </c>
      <c r="X725" s="30">
        <f t="shared" si="448"/>
        <v>3.5218251811136261</v>
      </c>
      <c r="Y725" s="31">
        <f t="shared" si="415"/>
        <v>-130.53387616472261</v>
      </c>
      <c r="Z725" s="31">
        <f t="shared" si="416"/>
        <v>-89.999982961599429</v>
      </c>
      <c r="AA725" s="31">
        <f t="shared" si="417"/>
        <v>93.947800709851606</v>
      </c>
      <c r="AB725" s="31">
        <f t="shared" si="418"/>
        <v>-89.998849907961798</v>
      </c>
      <c r="AC725" s="31">
        <f t="shared" si="419"/>
        <v>50.533914570341707</v>
      </c>
      <c r="AD725" s="31">
        <f t="shared" si="420"/>
        <v>89.829616496565876</v>
      </c>
      <c r="AE725" s="31">
        <f t="shared" si="421"/>
        <v>17.469664296584327</v>
      </c>
      <c r="AF725" s="31">
        <f t="shared" si="422"/>
        <v>-90.169216372995351</v>
      </c>
      <c r="AG725" s="31">
        <f t="shared" si="445"/>
        <v>92.110410468749379</v>
      </c>
      <c r="AH725" s="31">
        <f t="shared" si="423"/>
        <v>-219.00809334181349</v>
      </c>
      <c r="AI725" s="31">
        <f t="shared" si="424"/>
        <v>-89.999999999357726</v>
      </c>
      <c r="AJ725" s="31">
        <f t="shared" si="425"/>
        <v>146.94865004781849</v>
      </c>
      <c r="AK725" s="31">
        <f t="shared" si="426"/>
        <v>89.999997425516398</v>
      </c>
      <c r="AL725" s="32">
        <f t="shared" si="427"/>
        <v>-93.403634956946291</v>
      </c>
      <c r="AM725" s="31">
        <f t="shared" si="428"/>
        <v>-89.998775550482009</v>
      </c>
      <c r="AN725" s="31">
        <f t="shared" si="429"/>
        <v>-73.352667782191915</v>
      </c>
      <c r="AO725" s="31">
        <f t="shared" si="430"/>
        <v>-89.998778124323337</v>
      </c>
      <c r="AP725" s="30">
        <f t="shared" si="446"/>
        <v>23.609121289162623</v>
      </c>
      <c r="AQ725" s="30">
        <f t="shared" si="447"/>
        <v>-29.542425094393248</v>
      </c>
      <c r="AR725" s="31">
        <f t="shared" si="431"/>
        <v>-61.816307290838211</v>
      </c>
      <c r="AS725" s="33">
        <f t="shared" si="432"/>
        <v>-180.16799449731869</v>
      </c>
      <c r="AT725" s="31">
        <f t="shared" si="433"/>
        <v>5.6025785338665548</v>
      </c>
      <c r="AU725" s="31">
        <f t="shared" si="434"/>
        <v>58.355202075218052</v>
      </c>
      <c r="AV725" s="32">
        <f t="shared" si="435"/>
        <v>-1.2686673495834465E-2</v>
      </c>
      <c r="AW725" s="31">
        <f t="shared" si="436"/>
        <v>-3.0959834528818355</v>
      </c>
      <c r="AX725" s="34">
        <f t="shared" si="437"/>
        <v>5.5898918603707202</v>
      </c>
      <c r="AY725" s="35">
        <f t="shared" si="438"/>
        <v>55.259218622336221</v>
      </c>
      <c r="AZ725" s="10">
        <f t="shared" si="439"/>
        <v>-56.22641543046749</v>
      </c>
      <c r="BA725" s="10">
        <f t="shared" si="440"/>
        <v>-124.90877587498247</v>
      </c>
      <c r="BB725" s="10">
        <f t="shared" si="441"/>
        <v>55.091224125017533</v>
      </c>
      <c r="BC725" s="37"/>
      <c r="BD725" s="46">
        <f t="shared" si="442"/>
        <v>-56</v>
      </c>
      <c r="BE725" s="46">
        <f t="shared" si="443"/>
        <v>-125</v>
      </c>
      <c r="BF725" s="46">
        <f t="shared" si="444"/>
        <v>55</v>
      </c>
    </row>
    <row r="726" spans="22:58" x14ac:dyDescent="0.3">
      <c r="V726" s="29">
        <v>8.2200000000001108</v>
      </c>
      <c r="W726" s="36">
        <f t="shared" si="414"/>
        <v>1659586907.4379847</v>
      </c>
      <c r="X726" s="30">
        <f t="shared" si="448"/>
        <v>3.5218251811136261</v>
      </c>
      <c r="Y726" s="31">
        <f t="shared" si="415"/>
        <v>-130.73387616472263</v>
      </c>
      <c r="Z726" s="31">
        <f t="shared" si="416"/>
        <v>-89.999983349440782</v>
      </c>
      <c r="AA726" s="31">
        <f t="shared" si="417"/>
        <v>94.147800709772881</v>
      </c>
      <c r="AB726" s="31">
        <f t="shared" si="418"/>
        <v>-89.998876087252754</v>
      </c>
      <c r="AC726" s="31">
        <f t="shared" si="419"/>
        <v>50.733912841811424</v>
      </c>
      <c r="AD726" s="31">
        <f t="shared" si="420"/>
        <v>89.833494876517122</v>
      </c>
      <c r="AE726" s="31">
        <f t="shared" si="421"/>
        <v>17.669662567975301</v>
      </c>
      <c r="AF726" s="31">
        <f t="shared" si="422"/>
        <v>-90.1653645601764</v>
      </c>
      <c r="AG726" s="31">
        <f t="shared" si="445"/>
        <v>92.110410468749379</v>
      </c>
      <c r="AH726" s="31">
        <f t="shared" si="423"/>
        <v>-219.20809334181354</v>
      </c>
      <c r="AI726" s="31">
        <f t="shared" si="424"/>
        <v>-89.999999999372349</v>
      </c>
      <c r="AJ726" s="31">
        <f t="shared" si="425"/>
        <v>147.14865004781853</v>
      </c>
      <c r="AK726" s="31">
        <f t="shared" si="426"/>
        <v>89.999997484118808</v>
      </c>
      <c r="AL726" s="32">
        <f t="shared" si="427"/>
        <v>-93.603634956857036</v>
      </c>
      <c r="AM726" s="31">
        <f t="shared" si="428"/>
        <v>-89.998803422355834</v>
      </c>
      <c r="AN726" s="31">
        <f t="shared" si="429"/>
        <v>-73.55266778210266</v>
      </c>
      <c r="AO726" s="31">
        <f t="shared" si="430"/>
        <v>-89.998805937609376</v>
      </c>
      <c r="AP726" s="30">
        <f t="shared" si="446"/>
        <v>23.609121289162623</v>
      </c>
      <c r="AQ726" s="30">
        <f t="shared" si="447"/>
        <v>-29.542425094393248</v>
      </c>
      <c r="AR726" s="31">
        <f t="shared" si="431"/>
        <v>-61.816309019357988</v>
      </c>
      <c r="AS726" s="33">
        <f t="shared" si="432"/>
        <v>-180.16417049778579</v>
      </c>
      <c r="AT726" s="31">
        <f t="shared" si="433"/>
        <v>5.7484389786301229</v>
      </c>
      <c r="AU726" s="31">
        <f t="shared" si="434"/>
        <v>58.941373765777122</v>
      </c>
      <c r="AV726" s="32">
        <f t="shared" si="435"/>
        <v>-1.3283664509633045E-2</v>
      </c>
      <c r="AW726" s="31">
        <f t="shared" si="436"/>
        <v>-3.1679529523666123</v>
      </c>
      <c r="AX726" s="34">
        <f t="shared" si="437"/>
        <v>5.7351553141204894</v>
      </c>
      <c r="AY726" s="35">
        <f t="shared" si="438"/>
        <v>55.77342081341051</v>
      </c>
      <c r="AZ726" s="10">
        <f t="shared" si="439"/>
        <v>-56.081153705237497</v>
      </c>
      <c r="BA726" s="10">
        <f t="shared" si="440"/>
        <v>-124.39074968437528</v>
      </c>
      <c r="BB726" s="10">
        <f t="shared" si="441"/>
        <v>55.60925031562472</v>
      </c>
      <c r="BC726" s="48"/>
      <c r="BD726" s="46">
        <f t="shared" si="442"/>
        <v>-56</v>
      </c>
      <c r="BE726" s="46">
        <f t="shared" si="443"/>
        <v>-124</v>
      </c>
      <c r="BF726" s="46">
        <f t="shared" si="444"/>
        <v>56</v>
      </c>
    </row>
    <row r="727" spans="22:58" x14ac:dyDescent="0.3">
      <c r="V727" s="29">
        <v>8.2300000000001106</v>
      </c>
      <c r="W727" s="38">
        <f t="shared" si="414"/>
        <v>1698243652.4621778</v>
      </c>
      <c r="X727" s="30">
        <f t="shared" si="448"/>
        <v>3.5218251811136261</v>
      </c>
      <c r="Y727" s="31">
        <f t="shared" si="415"/>
        <v>-130.93387616472262</v>
      </c>
      <c r="Z727" s="31">
        <f t="shared" si="416"/>
        <v>-89.999983728453785</v>
      </c>
      <c r="AA727" s="31">
        <f t="shared" si="417"/>
        <v>94.347800709697665</v>
      </c>
      <c r="AB727" s="31">
        <f t="shared" si="418"/>
        <v>-89.998901670630275</v>
      </c>
      <c r="AC727" s="31">
        <f t="shared" si="419"/>
        <v>50.933911191077144</v>
      </c>
      <c r="AD727" s="31">
        <f t="shared" si="420"/>
        <v>89.837284975236912</v>
      </c>
      <c r="AE727" s="31">
        <f t="shared" si="421"/>
        <v>17.869660917165817</v>
      </c>
      <c r="AF727" s="31">
        <f t="shared" si="422"/>
        <v>-90.161600423847148</v>
      </c>
      <c r="AG727" s="31">
        <f t="shared" si="445"/>
        <v>92.110410468749379</v>
      </c>
      <c r="AH727" s="31">
        <f t="shared" si="423"/>
        <v>-219.40809334181353</v>
      </c>
      <c r="AI727" s="31">
        <f t="shared" si="424"/>
        <v>-89.999999999386631</v>
      </c>
      <c r="AJ727" s="31">
        <f t="shared" si="425"/>
        <v>147.34865004781852</v>
      </c>
      <c r="AK727" s="31">
        <f t="shared" si="426"/>
        <v>89.999997541387245</v>
      </c>
      <c r="AL727" s="32">
        <f t="shared" si="427"/>
        <v>-93.803634956771788</v>
      </c>
      <c r="AM727" s="31">
        <f t="shared" si="428"/>
        <v>-89.998830659788354</v>
      </c>
      <c r="AN727" s="31">
        <f t="shared" si="429"/>
        <v>-73.752667782017411</v>
      </c>
      <c r="AO727" s="31">
        <f t="shared" si="430"/>
        <v>-89.99883311778774</v>
      </c>
      <c r="AP727" s="30">
        <f t="shared" si="446"/>
        <v>23.609121289162623</v>
      </c>
      <c r="AQ727" s="30">
        <f t="shared" si="447"/>
        <v>-29.542425094393248</v>
      </c>
      <c r="AR727" s="31">
        <f t="shared" si="431"/>
        <v>-61.816310670082217</v>
      </c>
      <c r="AS727" s="33">
        <f t="shared" si="432"/>
        <v>-180.16043354163489</v>
      </c>
      <c r="AT727" s="31">
        <f t="shared" si="433"/>
        <v>5.8960983570008505</v>
      </c>
      <c r="AU727" s="31">
        <f t="shared" si="434"/>
        <v>59.521267862373847</v>
      </c>
      <c r="AV727" s="32">
        <f t="shared" si="435"/>
        <v>-1.3908702899390281E-2</v>
      </c>
      <c r="AW727" s="31">
        <f t="shared" si="436"/>
        <v>-3.2415884771452848</v>
      </c>
      <c r="AX727" s="34">
        <f t="shared" si="437"/>
        <v>5.8821896541014604</v>
      </c>
      <c r="AY727" s="35">
        <f t="shared" si="438"/>
        <v>56.279679385228562</v>
      </c>
      <c r="AZ727" s="10">
        <f t="shared" si="439"/>
        <v>-55.934121015980757</v>
      </c>
      <c r="BA727" s="10">
        <f t="shared" si="440"/>
        <v>-123.88075415640633</v>
      </c>
      <c r="BB727" s="10">
        <f t="shared" si="441"/>
        <v>56.119245843593674</v>
      </c>
      <c r="BC727" s="37"/>
      <c r="BD727" s="46">
        <f t="shared" si="442"/>
        <v>-56</v>
      </c>
      <c r="BE727" s="46">
        <f t="shared" si="443"/>
        <v>-124</v>
      </c>
      <c r="BF727" s="46">
        <f t="shared" si="444"/>
        <v>56</v>
      </c>
    </row>
    <row r="728" spans="22:58" x14ac:dyDescent="0.3">
      <c r="V728" s="29">
        <v>8.2400000000001192</v>
      </c>
      <c r="W728" s="38">
        <f t="shared" si="414"/>
        <v>1737800828.749856</v>
      </c>
      <c r="X728" s="30">
        <f t="shared" si="448"/>
        <v>3.5218251811136261</v>
      </c>
      <c r="Y728" s="31">
        <f t="shared" si="415"/>
        <v>-131.13387616472278</v>
      </c>
      <c r="Z728" s="31">
        <f t="shared" si="416"/>
        <v>-89.999984098839391</v>
      </c>
      <c r="AA728" s="31">
        <f t="shared" si="417"/>
        <v>94.547800709626017</v>
      </c>
      <c r="AB728" s="31">
        <f t="shared" si="418"/>
        <v>-89.998926671659035</v>
      </c>
      <c r="AC728" s="31">
        <f t="shared" si="419"/>
        <v>51.133909614637744</v>
      </c>
      <c r="AD728" s="31">
        <f t="shared" si="420"/>
        <v>89.840988802153007</v>
      </c>
      <c r="AE728" s="31">
        <f t="shared" si="421"/>
        <v>18.06965934065461</v>
      </c>
      <c r="AF728" s="31">
        <f t="shared" si="422"/>
        <v>-90.157921968345406</v>
      </c>
      <c r="AG728" s="31">
        <f t="shared" si="445"/>
        <v>92.110410468749379</v>
      </c>
      <c r="AH728" s="31">
        <f t="shared" si="423"/>
        <v>-219.60809334181369</v>
      </c>
      <c r="AI728" s="31">
        <f t="shared" si="424"/>
        <v>-89.9999999994006</v>
      </c>
      <c r="AJ728" s="31">
        <f t="shared" si="425"/>
        <v>147.54865004781868</v>
      </c>
      <c r="AK728" s="31">
        <f t="shared" si="426"/>
        <v>89.999997597352106</v>
      </c>
      <c r="AL728" s="32">
        <f t="shared" si="427"/>
        <v>-94.003634956690547</v>
      </c>
      <c r="AM728" s="31">
        <f t="shared" si="428"/>
        <v>-89.998857277221205</v>
      </c>
      <c r="AN728" s="31">
        <f t="shared" si="429"/>
        <v>-73.952667781936171</v>
      </c>
      <c r="AO728" s="31">
        <f t="shared" si="430"/>
        <v>-89.9988596792697</v>
      </c>
      <c r="AP728" s="30">
        <f t="shared" si="446"/>
        <v>23.609121289162623</v>
      </c>
      <c r="AQ728" s="30">
        <f t="shared" si="447"/>
        <v>-29.542425094393248</v>
      </c>
      <c r="AR728" s="31">
        <f t="shared" si="431"/>
        <v>-61.816312246512183</v>
      </c>
      <c r="AS728" s="33">
        <f t="shared" si="432"/>
        <v>-180.15678164761511</v>
      </c>
      <c r="AT728" s="31">
        <f t="shared" si="433"/>
        <v>6.0455176241089443</v>
      </c>
      <c r="AU728" s="31">
        <f t="shared" si="434"/>
        <v>60.094716587296851</v>
      </c>
      <c r="AV728" s="32">
        <f t="shared" si="435"/>
        <v>-1.4563102040336942E-2</v>
      </c>
      <c r="AW728" s="31">
        <f t="shared" si="436"/>
        <v>-3.3169280962102659</v>
      </c>
      <c r="AX728" s="34">
        <f t="shared" si="437"/>
        <v>6.0309545220686074</v>
      </c>
      <c r="AY728" s="35">
        <f t="shared" si="438"/>
        <v>56.777788491086582</v>
      </c>
      <c r="AZ728" s="10">
        <f t="shared" si="439"/>
        <v>-55.785357724443578</v>
      </c>
      <c r="BA728" s="10">
        <f t="shared" si="440"/>
        <v>-123.37899315652852</v>
      </c>
      <c r="BB728" s="10">
        <f t="shared" si="441"/>
        <v>56.621006843471477</v>
      </c>
      <c r="BC728" s="37"/>
      <c r="BD728" s="46">
        <f t="shared" si="442"/>
        <v>-56</v>
      </c>
      <c r="BE728" s="46">
        <f t="shared" si="443"/>
        <v>-123</v>
      </c>
      <c r="BF728" s="46">
        <f t="shared" si="444"/>
        <v>57</v>
      </c>
    </row>
    <row r="729" spans="22:58" x14ac:dyDescent="0.3">
      <c r="V729" s="29">
        <v>8.2500000000001208</v>
      </c>
      <c r="W729" s="36">
        <f t="shared" si="414"/>
        <v>1778279410.0394206</v>
      </c>
      <c r="X729" s="30">
        <f t="shared" si="448"/>
        <v>3.5218251811136261</v>
      </c>
      <c r="Y729" s="31">
        <f t="shared" si="415"/>
        <v>-131.3338761647228</v>
      </c>
      <c r="Z729" s="31">
        <f t="shared" si="416"/>
        <v>-89.99998446079401</v>
      </c>
      <c r="AA729" s="31">
        <f t="shared" si="417"/>
        <v>94.747800709557453</v>
      </c>
      <c r="AB729" s="31">
        <f t="shared" si="418"/>
        <v>-89.998951103594891</v>
      </c>
      <c r="AC729" s="31">
        <f t="shared" si="419"/>
        <v>51.333908109149121</v>
      </c>
      <c r="AD729" s="31">
        <f t="shared" si="420"/>
        <v>89.844608320959537</v>
      </c>
      <c r="AE729" s="31">
        <f t="shared" si="421"/>
        <v>18.269657835097405</v>
      </c>
      <c r="AF729" s="31">
        <f t="shared" si="422"/>
        <v>-90.15432724342935</v>
      </c>
      <c r="AG729" s="31">
        <f t="shared" si="445"/>
        <v>92.110410468749379</v>
      </c>
      <c r="AH729" s="31">
        <f t="shared" si="423"/>
        <v>-219.80809334181373</v>
      </c>
      <c r="AI729" s="31">
        <f t="shared" si="424"/>
        <v>-89.999999999414243</v>
      </c>
      <c r="AJ729" s="31">
        <f t="shared" si="425"/>
        <v>147.74865004781873</v>
      </c>
      <c r="AK729" s="31">
        <f t="shared" si="426"/>
        <v>89.999997652043049</v>
      </c>
      <c r="AL729" s="32">
        <f t="shared" si="427"/>
        <v>-94.203634956612831</v>
      </c>
      <c r="AM729" s="31">
        <f t="shared" si="428"/>
        <v>-89.998883288767317</v>
      </c>
      <c r="AN729" s="31">
        <f t="shared" si="429"/>
        <v>-74.152667781858455</v>
      </c>
      <c r="AO729" s="31">
        <f t="shared" si="430"/>
        <v>-89.99888563613851</v>
      </c>
      <c r="AP729" s="30">
        <f t="shared" si="446"/>
        <v>23.609121289162623</v>
      </c>
      <c r="AQ729" s="30">
        <f t="shared" si="447"/>
        <v>-29.542425094393248</v>
      </c>
      <c r="AR729" s="31">
        <f t="shared" si="431"/>
        <v>-61.816313751991672</v>
      </c>
      <c r="AS729" s="33">
        <f t="shared" si="432"/>
        <v>-180.15321287956786</v>
      </c>
      <c r="AT729" s="31">
        <f t="shared" si="433"/>
        <v>6.1966571878456724</v>
      </c>
      <c r="AU729" s="31">
        <f t="shared" si="434"/>
        <v>60.661564411411447</v>
      </c>
      <c r="AV729" s="32">
        <f t="shared" si="435"/>
        <v>-1.5248236393359147E-2</v>
      </c>
      <c r="AW729" s="31">
        <f t="shared" si="436"/>
        <v>-3.3940107129216077</v>
      </c>
      <c r="AX729" s="34">
        <f t="shared" si="437"/>
        <v>6.1814089514523136</v>
      </c>
      <c r="AY729" s="35">
        <f t="shared" si="438"/>
        <v>57.267553698489841</v>
      </c>
      <c r="AZ729" s="10">
        <f t="shared" si="439"/>
        <v>-55.63490480053936</v>
      </c>
      <c r="BA729" s="10">
        <f t="shared" si="440"/>
        <v>-122.88565918107801</v>
      </c>
      <c r="BB729" s="10">
        <f t="shared" si="441"/>
        <v>57.114340818921988</v>
      </c>
      <c r="BC729" s="48"/>
      <c r="BD729" s="46">
        <f t="shared" si="442"/>
        <v>-56</v>
      </c>
      <c r="BE729" s="46">
        <f t="shared" si="443"/>
        <v>-123</v>
      </c>
      <c r="BF729" s="46">
        <f t="shared" si="444"/>
        <v>57</v>
      </c>
    </row>
    <row r="730" spans="22:58" x14ac:dyDescent="0.3">
      <c r="V730" s="29">
        <v>8.2600000000001206</v>
      </c>
      <c r="W730" s="38">
        <f t="shared" si="414"/>
        <v>1819700858.6104929</v>
      </c>
      <c r="X730" s="30">
        <f t="shared" si="448"/>
        <v>3.5218251811136261</v>
      </c>
      <c r="Y730" s="31">
        <f t="shared" si="415"/>
        <v>-131.53387616472278</v>
      </c>
      <c r="Z730" s="31">
        <f t="shared" si="416"/>
        <v>-89.999984814509503</v>
      </c>
      <c r="AA730" s="31">
        <f t="shared" si="417"/>
        <v>94.947800709491958</v>
      </c>
      <c r="AB730" s="31">
        <f t="shared" si="418"/>
        <v>-89.998974979391988</v>
      </c>
      <c r="AC730" s="31">
        <f t="shared" si="419"/>
        <v>51.533906671418144</v>
      </c>
      <c r="AD730" s="31">
        <f t="shared" si="420"/>
        <v>89.848145450657697</v>
      </c>
      <c r="AE730" s="31">
        <f t="shared" si="421"/>
        <v>18.469656397300945</v>
      </c>
      <c r="AF730" s="31">
        <f t="shared" si="422"/>
        <v>-90.150814343243795</v>
      </c>
      <c r="AG730" s="31">
        <f t="shared" si="445"/>
        <v>92.110410468749379</v>
      </c>
      <c r="AH730" s="31">
        <f t="shared" si="423"/>
        <v>-220.00809334181372</v>
      </c>
      <c r="AI730" s="31">
        <f t="shared" si="424"/>
        <v>-89.999999999427573</v>
      </c>
      <c r="AJ730" s="31">
        <f t="shared" si="425"/>
        <v>147.94865004781872</v>
      </c>
      <c r="AK730" s="31">
        <f t="shared" si="426"/>
        <v>89.999997705489079</v>
      </c>
      <c r="AL730" s="32">
        <f t="shared" si="427"/>
        <v>-94.403634956538582</v>
      </c>
      <c r="AM730" s="31">
        <f t="shared" si="428"/>
        <v>-89.998908708218352</v>
      </c>
      <c r="AN730" s="31">
        <f t="shared" si="429"/>
        <v>-74.352667781784206</v>
      </c>
      <c r="AO730" s="31">
        <f t="shared" si="430"/>
        <v>-89.998911002156845</v>
      </c>
      <c r="AP730" s="30">
        <f t="shared" si="446"/>
        <v>23.609121289162623</v>
      </c>
      <c r="AQ730" s="30">
        <f t="shared" si="447"/>
        <v>-29.542425094393248</v>
      </c>
      <c r="AR730" s="31">
        <f t="shared" si="431"/>
        <v>-61.81631518971389</v>
      </c>
      <c r="AS730" s="33">
        <f t="shared" si="432"/>
        <v>-180.14972534540064</v>
      </c>
      <c r="AT730" s="31">
        <f t="shared" si="433"/>
        <v>6.3494770152134752</v>
      </c>
      <c r="AU730" s="31">
        <f t="shared" si="434"/>
        <v>61.221667989117222</v>
      </c>
      <c r="AV730" s="32">
        <f t="shared" si="435"/>
        <v>-1.5965544306170913E-2</v>
      </c>
      <c r="AW730" s="31">
        <f t="shared" si="436"/>
        <v>-3.4728760807437675</v>
      </c>
      <c r="AX730" s="34">
        <f t="shared" si="437"/>
        <v>6.3335114709073039</v>
      </c>
      <c r="AY730" s="35">
        <f t="shared" si="438"/>
        <v>57.748791908373455</v>
      </c>
      <c r="AZ730" s="10">
        <f t="shared" si="439"/>
        <v>-55.482803718806586</v>
      </c>
      <c r="BA730" s="10">
        <f t="shared" si="440"/>
        <v>-122.40093343702719</v>
      </c>
      <c r="BB730" s="10">
        <f t="shared" si="441"/>
        <v>57.599066562972808</v>
      </c>
      <c r="BC730" s="37"/>
      <c r="BD730" s="46">
        <f t="shared" si="442"/>
        <v>-55</v>
      </c>
      <c r="BE730" s="46">
        <f t="shared" si="443"/>
        <v>-122</v>
      </c>
      <c r="BF730" s="46">
        <f t="shared" si="444"/>
        <v>58</v>
      </c>
    </row>
    <row r="731" spans="22:58" x14ac:dyDescent="0.3">
      <c r="V731" s="29">
        <v>8.2700000000001204</v>
      </c>
      <c r="W731" s="38">
        <f t="shared" si="414"/>
        <v>1862087136.6633887</v>
      </c>
      <c r="X731" s="30">
        <f t="shared" si="448"/>
        <v>3.5218251811136261</v>
      </c>
      <c r="Y731" s="31">
        <f t="shared" si="415"/>
        <v>-131.73387616472277</v>
      </c>
      <c r="Z731" s="31">
        <f t="shared" si="416"/>
        <v>-89.99998516017348</v>
      </c>
      <c r="AA731" s="31">
        <f t="shared" si="417"/>
        <v>95.14780070942939</v>
      </c>
      <c r="AB731" s="31">
        <f t="shared" si="418"/>
        <v>-89.998998311709613</v>
      </c>
      <c r="AC731" s="31">
        <f t="shared" si="419"/>
        <v>51.733905298395264</v>
      </c>
      <c r="AD731" s="31">
        <f t="shared" si="420"/>
        <v>89.851602066572525</v>
      </c>
      <c r="AE731" s="31">
        <f t="shared" si="421"/>
        <v>18.669655024215508</v>
      </c>
      <c r="AF731" s="31">
        <f t="shared" si="422"/>
        <v>-90.147381405310568</v>
      </c>
      <c r="AG731" s="31">
        <f t="shared" si="445"/>
        <v>92.110410468749379</v>
      </c>
      <c r="AH731" s="31">
        <f t="shared" si="423"/>
        <v>-220.20809334181371</v>
      </c>
      <c r="AI731" s="31">
        <f t="shared" si="424"/>
        <v>-89.999999999440604</v>
      </c>
      <c r="AJ731" s="31">
        <f t="shared" si="425"/>
        <v>148.14865004781873</v>
      </c>
      <c r="AK731" s="31">
        <f t="shared" si="426"/>
        <v>89.999997757718518</v>
      </c>
      <c r="AL731" s="32">
        <f t="shared" si="427"/>
        <v>-94.603634956467673</v>
      </c>
      <c r="AM731" s="31">
        <f t="shared" si="428"/>
        <v>-89.99893354905204</v>
      </c>
      <c r="AN731" s="31">
        <f t="shared" si="429"/>
        <v>-74.552667781713282</v>
      </c>
      <c r="AO731" s="31">
        <f t="shared" si="430"/>
        <v>-89.998935790774127</v>
      </c>
      <c r="AP731" s="30">
        <f t="shared" si="446"/>
        <v>23.609121289162623</v>
      </c>
      <c r="AQ731" s="30">
        <f t="shared" si="447"/>
        <v>-29.542425094393248</v>
      </c>
      <c r="AR731" s="31">
        <f t="shared" si="431"/>
        <v>-61.816316562728403</v>
      </c>
      <c r="AS731" s="33">
        <f t="shared" si="432"/>
        <v>-180.14631719608468</v>
      </c>
      <c r="AT731" s="31">
        <f t="shared" si="433"/>
        <v>6.5039367354620525</v>
      </c>
      <c r="AU731" s="31">
        <f t="shared" si="434"/>
        <v>61.774896050366955</v>
      </c>
      <c r="AV731" s="32">
        <f t="shared" si="435"/>
        <v>-1.6716530939078496E-2</v>
      </c>
      <c r="AW731" s="31">
        <f t="shared" si="436"/>
        <v>-3.5535648190895017</v>
      </c>
      <c r="AX731" s="34">
        <f t="shared" si="437"/>
        <v>6.4872202045229743</v>
      </c>
      <c r="AY731" s="35">
        <f t="shared" si="438"/>
        <v>58.221331231277453</v>
      </c>
      <c r="AZ731" s="10">
        <f t="shared" si="439"/>
        <v>-55.329096358205426</v>
      </c>
      <c r="BA731" s="10">
        <f t="shared" si="440"/>
        <v>-121.92498596480723</v>
      </c>
      <c r="BB731" s="10">
        <f t="shared" si="441"/>
        <v>58.075014035192766</v>
      </c>
      <c r="BC731" s="37"/>
      <c r="BD731" s="46">
        <f t="shared" si="442"/>
        <v>-55</v>
      </c>
      <c r="BE731" s="46">
        <f t="shared" si="443"/>
        <v>-122</v>
      </c>
      <c r="BF731" s="46">
        <f t="shared" si="444"/>
        <v>58</v>
      </c>
    </row>
    <row r="732" spans="22:58" x14ac:dyDescent="0.3">
      <c r="V732" s="29">
        <v>8.2800000000001202</v>
      </c>
      <c r="W732" s="36">
        <f t="shared" si="414"/>
        <v>1905460717.9637802</v>
      </c>
      <c r="X732" s="30">
        <f t="shared" si="448"/>
        <v>3.5218251811136261</v>
      </c>
      <c r="Y732" s="31">
        <f t="shared" si="415"/>
        <v>-131.93387616472276</v>
      </c>
      <c r="Z732" s="31">
        <f t="shared" si="416"/>
        <v>-89.999985497969178</v>
      </c>
      <c r="AA732" s="31">
        <f t="shared" si="417"/>
        <v>95.347800709369636</v>
      </c>
      <c r="AB732" s="31">
        <f t="shared" si="418"/>
        <v>-89.999021112918825</v>
      </c>
      <c r="AC732" s="31">
        <f t="shared" si="419"/>
        <v>51.933903987168193</v>
      </c>
      <c r="AD732" s="31">
        <f t="shared" si="420"/>
        <v>89.854980001346874</v>
      </c>
      <c r="AE732" s="31">
        <f t="shared" si="421"/>
        <v>18.869653712928695</v>
      </c>
      <c r="AF732" s="31">
        <f t="shared" si="422"/>
        <v>-90.144026609541115</v>
      </c>
      <c r="AG732" s="31">
        <f t="shared" si="445"/>
        <v>92.110410468749379</v>
      </c>
      <c r="AH732" s="31">
        <f t="shared" si="423"/>
        <v>-220.40809334181372</v>
      </c>
      <c r="AI732" s="31">
        <f t="shared" si="424"/>
        <v>-89.999999999453337</v>
      </c>
      <c r="AJ732" s="31">
        <f t="shared" si="425"/>
        <v>148.34865004781872</v>
      </c>
      <c r="AK732" s="31">
        <f t="shared" si="426"/>
        <v>89.999997808759076</v>
      </c>
      <c r="AL732" s="32">
        <f t="shared" si="427"/>
        <v>-94.803634956399947</v>
      </c>
      <c r="AM732" s="31">
        <f t="shared" si="428"/>
        <v>-89.998957824439344</v>
      </c>
      <c r="AN732" s="31">
        <f t="shared" si="429"/>
        <v>-74.752667781645556</v>
      </c>
      <c r="AO732" s="31">
        <f t="shared" si="430"/>
        <v>-89.998960015133605</v>
      </c>
      <c r="AP732" s="30">
        <f t="shared" si="446"/>
        <v>23.609121289162623</v>
      </c>
      <c r="AQ732" s="30">
        <f t="shared" si="447"/>
        <v>-29.542425094393248</v>
      </c>
      <c r="AR732" s="31">
        <f t="shared" si="431"/>
        <v>-61.816317873947483</v>
      </c>
      <c r="AS732" s="33">
        <f t="shared" si="432"/>
        <v>-180.14298662467473</v>
      </c>
      <c r="AT732" s="31">
        <f t="shared" si="433"/>
        <v>6.6599957396172087</v>
      </c>
      <c r="AU732" s="31">
        <f t="shared" si="434"/>
        <v>62.321129252675227</v>
      </c>
      <c r="AV732" s="32">
        <f t="shared" si="435"/>
        <v>-1.7502771320528028E-2</v>
      </c>
      <c r="AW732" s="31">
        <f t="shared" si="436"/>
        <v>-3.636118429256415</v>
      </c>
      <c r="AX732" s="34">
        <f t="shared" si="437"/>
        <v>6.6424929682966809</v>
      </c>
      <c r="AY732" s="35">
        <f t="shared" si="438"/>
        <v>58.685010823418814</v>
      </c>
      <c r="AZ732" s="10">
        <f t="shared" si="439"/>
        <v>-55.173824905650804</v>
      </c>
      <c r="BA732" s="10">
        <f t="shared" si="440"/>
        <v>-121.45797580125591</v>
      </c>
      <c r="BB732" s="10">
        <f t="shared" si="441"/>
        <v>58.542024198744087</v>
      </c>
      <c r="BC732" s="48"/>
      <c r="BD732" s="46">
        <f t="shared" si="442"/>
        <v>-55</v>
      </c>
      <c r="BE732" s="46">
        <f t="shared" si="443"/>
        <v>-121</v>
      </c>
      <c r="BF732" s="46">
        <f t="shared" si="444"/>
        <v>59</v>
      </c>
    </row>
    <row r="733" spans="22:58" x14ac:dyDescent="0.3">
      <c r="V733" s="29">
        <v>8.2900000000001199</v>
      </c>
      <c r="W733" s="38">
        <f t="shared" si="414"/>
        <v>1949844599.7585905</v>
      </c>
      <c r="X733" s="30">
        <f t="shared" si="448"/>
        <v>3.5218251811136261</v>
      </c>
      <c r="Y733" s="31">
        <f t="shared" si="415"/>
        <v>-132.13387616472275</v>
      </c>
      <c r="Z733" s="31">
        <f t="shared" si="416"/>
        <v>-89.999985828075694</v>
      </c>
      <c r="AA733" s="31">
        <f t="shared" si="417"/>
        <v>95.547800709312583</v>
      </c>
      <c r="AB733" s="31">
        <f t="shared" si="418"/>
        <v>-89.999043395109155</v>
      </c>
      <c r="AC733" s="31">
        <f t="shared" si="419"/>
        <v>52.13390273495569</v>
      </c>
      <c r="AD733" s="31">
        <f t="shared" si="420"/>
        <v>89.858281045912463</v>
      </c>
      <c r="AE733" s="31">
        <f t="shared" si="421"/>
        <v>19.06965246065915</v>
      </c>
      <c r="AF733" s="31">
        <f t="shared" si="422"/>
        <v>-90.140748177272371</v>
      </c>
      <c r="AG733" s="31">
        <f t="shared" si="445"/>
        <v>92.110410468749379</v>
      </c>
      <c r="AH733" s="31">
        <f t="shared" si="423"/>
        <v>-220.60809334181374</v>
      </c>
      <c r="AI733" s="31">
        <f t="shared" si="424"/>
        <v>-89.999999999465786</v>
      </c>
      <c r="AJ733" s="31">
        <f t="shared" si="425"/>
        <v>148.54865004781874</v>
      </c>
      <c r="AK733" s="31">
        <f t="shared" si="426"/>
        <v>89.999997858637812</v>
      </c>
      <c r="AL733" s="32">
        <f t="shared" si="427"/>
        <v>-95.003634956335276</v>
      </c>
      <c r="AM733" s="31">
        <f t="shared" si="428"/>
        <v>-89.998981547251347</v>
      </c>
      <c r="AN733" s="31">
        <f t="shared" si="429"/>
        <v>-74.952667781580914</v>
      </c>
      <c r="AO733" s="31">
        <f t="shared" si="430"/>
        <v>-89.998983688079321</v>
      </c>
      <c r="AP733" s="30">
        <f t="shared" si="446"/>
        <v>23.609121289162623</v>
      </c>
      <c r="AQ733" s="30">
        <f t="shared" si="447"/>
        <v>-29.542425094393248</v>
      </c>
      <c r="AR733" s="31">
        <f t="shared" si="431"/>
        <v>-61.816319126152393</v>
      </c>
      <c r="AS733" s="33">
        <f t="shared" si="432"/>
        <v>-180.13973186535168</v>
      </c>
      <c r="AT733" s="31">
        <f t="shared" si="433"/>
        <v>6.8176132760601069</v>
      </c>
      <c r="AU733" s="31">
        <f t="shared" si="434"/>
        <v>62.860259996157183</v>
      </c>
      <c r="AV733" s="32">
        <f t="shared" si="435"/>
        <v>-1.8325913537768686E-2</v>
      </c>
      <c r="AW733" s="31">
        <f t="shared" si="436"/>
        <v>-3.7205793104390552</v>
      </c>
      <c r="AX733" s="34">
        <f t="shared" si="437"/>
        <v>6.799287362522338</v>
      </c>
      <c r="AY733" s="35">
        <f t="shared" si="438"/>
        <v>59.139680685718126</v>
      </c>
      <c r="AZ733" s="10">
        <f t="shared" si="439"/>
        <v>-55.017031763630058</v>
      </c>
      <c r="BA733" s="10">
        <f t="shared" si="440"/>
        <v>-121.00005117963354</v>
      </c>
      <c r="BB733" s="10">
        <f t="shared" si="441"/>
        <v>58.999948820366455</v>
      </c>
      <c r="BC733" s="37"/>
      <c r="BD733" s="46">
        <f t="shared" si="442"/>
        <v>-55</v>
      </c>
      <c r="BE733" s="46">
        <f t="shared" si="443"/>
        <v>-121</v>
      </c>
      <c r="BF733" s="46">
        <f t="shared" si="444"/>
        <v>59</v>
      </c>
    </row>
    <row r="734" spans="22:58" x14ac:dyDescent="0.3">
      <c r="V734" s="29">
        <v>8.3000000000001197</v>
      </c>
      <c r="W734" s="38">
        <f t="shared" si="414"/>
        <v>1995262314.9694302</v>
      </c>
      <c r="X734" s="30">
        <f t="shared" si="448"/>
        <v>3.5218251811136261</v>
      </c>
      <c r="Y734" s="31">
        <f t="shared" si="415"/>
        <v>-132.33387616472271</v>
      </c>
      <c r="Z734" s="31">
        <f t="shared" si="416"/>
        <v>-89.999986150668079</v>
      </c>
      <c r="AA734" s="31">
        <f t="shared" si="417"/>
        <v>95.747800709258058</v>
      </c>
      <c r="AB734" s="31">
        <f t="shared" si="418"/>
        <v>-89.999065170094923</v>
      </c>
      <c r="AC734" s="31">
        <f t="shared" si="419"/>
        <v>52.33390153910166</v>
      </c>
      <c r="AD734" s="31">
        <f t="shared" si="420"/>
        <v>89.861506950439107</v>
      </c>
      <c r="AE734" s="31">
        <f t="shared" si="421"/>
        <v>19.269651264750635</v>
      </c>
      <c r="AF734" s="31">
        <f t="shared" si="422"/>
        <v>-90.13754437032388</v>
      </c>
      <c r="AG734" s="31">
        <f t="shared" si="445"/>
        <v>92.110410468749379</v>
      </c>
      <c r="AH734" s="31">
        <f t="shared" si="423"/>
        <v>-220.8080933418137</v>
      </c>
      <c r="AI734" s="31">
        <f t="shared" si="424"/>
        <v>-89.99999999947795</v>
      </c>
      <c r="AJ734" s="31">
        <f t="shared" si="425"/>
        <v>148.7486500478187</v>
      </c>
      <c r="AK734" s="31">
        <f t="shared" si="426"/>
        <v>89.999997907381172</v>
      </c>
      <c r="AL734" s="32">
        <f t="shared" si="427"/>
        <v>-95.20363495627349</v>
      </c>
      <c r="AM734" s="31">
        <f t="shared" si="428"/>
        <v>-89.999004730066218</v>
      </c>
      <c r="AN734" s="31">
        <f t="shared" si="429"/>
        <v>-75.152667781519099</v>
      </c>
      <c r="AO734" s="31">
        <f t="shared" si="430"/>
        <v>-89.999006822162997</v>
      </c>
      <c r="AP734" s="30">
        <f t="shared" si="446"/>
        <v>23.609121289162623</v>
      </c>
      <c r="AQ734" s="30">
        <f t="shared" si="447"/>
        <v>-29.542425094393248</v>
      </c>
      <c r="AR734" s="31">
        <f t="shared" si="431"/>
        <v>-61.816320321999086</v>
      </c>
      <c r="AS734" s="33">
        <f t="shared" si="432"/>
        <v>-180.13655119248688</v>
      </c>
      <c r="AT734" s="31">
        <f t="shared" si="433"/>
        <v>6.97674854186773</v>
      </c>
      <c r="AU734" s="31">
        <f t="shared" si="434"/>
        <v>63.392192204720679</v>
      </c>
      <c r="AV734" s="32">
        <f t="shared" si="435"/>
        <v>-1.9187682068176636E-2</v>
      </c>
      <c r="AW734" s="31">
        <f t="shared" si="436"/>
        <v>-3.8069907757980115</v>
      </c>
      <c r="AX734" s="34">
        <f t="shared" si="437"/>
        <v>6.9575608597995533</v>
      </c>
      <c r="AY734" s="35">
        <f t="shared" si="438"/>
        <v>59.585201428922666</v>
      </c>
      <c r="AZ734" s="10">
        <f t="shared" si="439"/>
        <v>-54.858759462199529</v>
      </c>
      <c r="BA734" s="10">
        <f t="shared" si="440"/>
        <v>-120.55134976356422</v>
      </c>
      <c r="BB734" s="10">
        <f t="shared" si="441"/>
        <v>59.448650236435782</v>
      </c>
      <c r="BC734" s="37"/>
      <c r="BD734" s="46">
        <f t="shared" si="442"/>
        <v>-55</v>
      </c>
      <c r="BE734" s="46">
        <f t="shared" si="443"/>
        <v>-121</v>
      </c>
      <c r="BF734" s="46">
        <f t="shared" si="444"/>
        <v>59</v>
      </c>
    </row>
    <row r="735" spans="22:58" x14ac:dyDescent="0.3">
      <c r="V735" s="29">
        <v>8.3100000000001195</v>
      </c>
      <c r="W735" s="36">
        <f t="shared" si="414"/>
        <v>2041737944.6700928</v>
      </c>
      <c r="X735" s="30">
        <f t="shared" si="448"/>
        <v>3.5218251811136261</v>
      </c>
      <c r="Y735" s="31">
        <f t="shared" si="415"/>
        <v>-132.5338761647227</v>
      </c>
      <c r="Z735" s="31">
        <f t="shared" si="416"/>
        <v>-89.999986465917345</v>
      </c>
      <c r="AA735" s="31">
        <f t="shared" si="417"/>
        <v>95.947800709206049</v>
      </c>
      <c r="AB735" s="31">
        <f t="shared" si="418"/>
        <v>-89.999086449421483</v>
      </c>
      <c r="AC735" s="31">
        <f t="shared" si="419"/>
        <v>52.533900397069658</v>
      </c>
      <c r="AD735" s="31">
        <f t="shared" si="420"/>
        <v>89.864659425262246</v>
      </c>
      <c r="AE735" s="31">
        <f t="shared" si="421"/>
        <v>19.469650122666636</v>
      </c>
      <c r="AF735" s="31">
        <f t="shared" si="422"/>
        <v>-90.134413490076597</v>
      </c>
      <c r="AG735" s="31">
        <f t="shared" si="445"/>
        <v>92.110410468749379</v>
      </c>
      <c r="AH735" s="31">
        <f t="shared" si="423"/>
        <v>-221.00809334181372</v>
      </c>
      <c r="AI735" s="31">
        <f t="shared" si="424"/>
        <v>-89.99999999948983</v>
      </c>
      <c r="AJ735" s="31">
        <f t="shared" si="425"/>
        <v>148.94865004781872</v>
      </c>
      <c r="AK735" s="31">
        <f t="shared" si="426"/>
        <v>89.99999795501499</v>
      </c>
      <c r="AL735" s="32">
        <f t="shared" si="427"/>
        <v>-95.403634956214503</v>
      </c>
      <c r="AM735" s="31">
        <f t="shared" si="428"/>
        <v>-89.999027385175822</v>
      </c>
      <c r="AN735" s="31">
        <f t="shared" si="429"/>
        <v>-75.352667781460141</v>
      </c>
      <c r="AO735" s="31">
        <f t="shared" si="430"/>
        <v>-89.999029429650662</v>
      </c>
      <c r="AP735" s="30">
        <f t="shared" si="446"/>
        <v>23.609121289162623</v>
      </c>
      <c r="AQ735" s="30">
        <f t="shared" si="447"/>
        <v>-29.542425094393248</v>
      </c>
      <c r="AR735" s="31">
        <f t="shared" si="431"/>
        <v>-61.816321464024128</v>
      </c>
      <c r="AS735" s="33">
        <f t="shared" si="432"/>
        <v>-180.13344291972726</v>
      </c>
      <c r="AT735" s="31">
        <f t="shared" si="433"/>
        <v>7.1373607696769685</v>
      </c>
      <c r="AU735" s="31">
        <f t="shared" si="434"/>
        <v>63.916841076579409</v>
      </c>
      <c r="AV735" s="32">
        <f t="shared" si="435"/>
        <v>-2.0089881256952113E-2</v>
      </c>
      <c r="AW735" s="31">
        <f t="shared" si="436"/>
        <v>-3.8953970685658121</v>
      </c>
      <c r="AX735" s="34">
        <f t="shared" si="437"/>
        <v>7.1172708884200162</v>
      </c>
      <c r="AY735" s="35">
        <f t="shared" si="438"/>
        <v>60.021444008013596</v>
      </c>
      <c r="AZ735" s="10">
        <f t="shared" si="439"/>
        <v>-54.699050575604112</v>
      </c>
      <c r="BA735" s="10">
        <f t="shared" si="440"/>
        <v>-120.11199891171367</v>
      </c>
      <c r="BB735" s="10">
        <f t="shared" si="441"/>
        <v>59.88800108828633</v>
      </c>
      <c r="BC735" s="48"/>
      <c r="BD735" s="46">
        <f t="shared" si="442"/>
        <v>-55</v>
      </c>
      <c r="BE735" s="46">
        <f t="shared" si="443"/>
        <v>-120</v>
      </c>
      <c r="BF735" s="46">
        <f t="shared" si="444"/>
        <v>60</v>
      </c>
    </row>
    <row r="736" spans="22:58" x14ac:dyDescent="0.3">
      <c r="V736" s="29">
        <v>8.3200000000001193</v>
      </c>
      <c r="W736" s="38">
        <f t="shared" si="414"/>
        <v>2089296130.8546157</v>
      </c>
      <c r="X736" s="30">
        <f t="shared" si="448"/>
        <v>3.5218251811136261</v>
      </c>
      <c r="Y736" s="31">
        <f t="shared" si="415"/>
        <v>-132.73387616472269</v>
      </c>
      <c r="Z736" s="31">
        <f t="shared" si="416"/>
        <v>-89.999986773990685</v>
      </c>
      <c r="AA736" s="31">
        <f t="shared" si="417"/>
        <v>96.147800709156343</v>
      </c>
      <c r="AB736" s="31">
        <f t="shared" si="418"/>
        <v>-89.999107244371444</v>
      </c>
      <c r="AC736" s="31">
        <f t="shared" si="419"/>
        <v>52.73389930643728</v>
      </c>
      <c r="AD736" s="31">
        <f t="shared" si="420"/>
        <v>89.867740141789341</v>
      </c>
      <c r="AE736" s="31">
        <f t="shared" si="421"/>
        <v>19.669649031984562</v>
      </c>
      <c r="AF736" s="31">
        <f t="shared" si="422"/>
        <v>-90.131353876572803</v>
      </c>
      <c r="AG736" s="31">
        <f t="shared" si="445"/>
        <v>92.110410468749379</v>
      </c>
      <c r="AH736" s="31">
        <f t="shared" si="423"/>
        <v>-221.20809334181371</v>
      </c>
      <c r="AI736" s="31">
        <f t="shared" si="424"/>
        <v>-89.999999999501441</v>
      </c>
      <c r="AJ736" s="31">
        <f t="shared" si="425"/>
        <v>149.14865004781871</v>
      </c>
      <c r="AK736" s="31">
        <f t="shared" si="426"/>
        <v>89.999998001564535</v>
      </c>
      <c r="AL736" s="32">
        <f t="shared" si="427"/>
        <v>-95.603634956158174</v>
      </c>
      <c r="AM736" s="31">
        <f t="shared" si="428"/>
        <v>-89.999049524592138</v>
      </c>
      <c r="AN736" s="31">
        <f t="shared" si="429"/>
        <v>-75.552667781403812</v>
      </c>
      <c r="AO736" s="31">
        <f t="shared" si="430"/>
        <v>-89.999051522529044</v>
      </c>
      <c r="AP736" s="30">
        <f t="shared" si="446"/>
        <v>23.609121289162623</v>
      </c>
      <c r="AQ736" s="30">
        <f t="shared" si="447"/>
        <v>-29.542425094393248</v>
      </c>
      <c r="AR736" s="31">
        <f t="shared" si="431"/>
        <v>-61.816322554649872</v>
      </c>
      <c r="AS736" s="33">
        <f t="shared" si="432"/>
        <v>-180.13040539910185</v>
      </c>
      <c r="AT736" s="31">
        <f t="shared" si="433"/>
        <v>7.2994093098841013</v>
      </c>
      <c r="AU736" s="31">
        <f t="shared" si="434"/>
        <v>64.434132807260966</v>
      </c>
      <c r="AV736" s="32">
        <f t="shared" si="435"/>
        <v>-2.1034398947050642E-2</v>
      </c>
      <c r="AW736" s="31">
        <f t="shared" si="436"/>
        <v>-3.9858433781672122</v>
      </c>
      <c r="AX736" s="34">
        <f t="shared" si="437"/>
        <v>7.2783749109370506</v>
      </c>
      <c r="AY736" s="35">
        <f t="shared" si="438"/>
        <v>60.448289429093755</v>
      </c>
      <c r="AZ736" s="10">
        <f t="shared" si="439"/>
        <v>-54.537947643712819</v>
      </c>
      <c r="BA736" s="10">
        <f t="shared" si="440"/>
        <v>-119.68211597000808</v>
      </c>
      <c r="BB736" s="10">
        <f t="shared" si="441"/>
        <v>60.317884029991916</v>
      </c>
      <c r="BC736" s="37"/>
      <c r="BD736" s="46">
        <f t="shared" si="442"/>
        <v>-55</v>
      </c>
      <c r="BE736" s="46">
        <f t="shared" si="443"/>
        <v>-120</v>
      </c>
      <c r="BF736" s="46">
        <f t="shared" si="444"/>
        <v>60</v>
      </c>
    </row>
    <row r="737" spans="22:58" x14ac:dyDescent="0.3">
      <c r="V737" s="29">
        <v>8.3300000000001209</v>
      </c>
      <c r="W737" s="38">
        <f t="shared" si="414"/>
        <v>2137962089.5028291</v>
      </c>
      <c r="X737" s="30">
        <f t="shared" si="448"/>
        <v>3.5218251811136261</v>
      </c>
      <c r="Y737" s="31">
        <f t="shared" si="415"/>
        <v>-132.9338761647227</v>
      </c>
      <c r="Z737" s="31">
        <f t="shared" si="416"/>
        <v>-89.999987075051422</v>
      </c>
      <c r="AA737" s="31">
        <f t="shared" si="417"/>
        <v>96.347800709108924</v>
      </c>
      <c r="AB737" s="31">
        <f t="shared" si="418"/>
        <v>-89.999127565970554</v>
      </c>
      <c r="AC737" s="31">
        <f t="shared" si="419"/>
        <v>52.933898264891226</v>
      </c>
      <c r="AD737" s="31">
        <f t="shared" si="420"/>
        <v>89.870750733385805</v>
      </c>
      <c r="AE737" s="31">
        <f t="shared" si="421"/>
        <v>19.869647990391073</v>
      </c>
      <c r="AF737" s="31">
        <f t="shared" si="422"/>
        <v>-90.128363907636171</v>
      </c>
      <c r="AG737" s="31">
        <f t="shared" si="445"/>
        <v>92.110410468749379</v>
      </c>
      <c r="AH737" s="31">
        <f t="shared" si="423"/>
        <v>-221.40809334181372</v>
      </c>
      <c r="AI737" s="31">
        <f t="shared" si="424"/>
        <v>-89.999999999512795</v>
      </c>
      <c r="AJ737" s="31">
        <f t="shared" si="425"/>
        <v>149.34865004781872</v>
      </c>
      <c r="AK737" s="31">
        <f t="shared" si="426"/>
        <v>89.999998047054476</v>
      </c>
      <c r="AL737" s="32">
        <f t="shared" si="427"/>
        <v>-95.803634956104418</v>
      </c>
      <c r="AM737" s="31">
        <f t="shared" si="428"/>
        <v>-89.99907116005383</v>
      </c>
      <c r="AN737" s="31">
        <f t="shared" si="429"/>
        <v>-75.752667781350027</v>
      </c>
      <c r="AO737" s="31">
        <f t="shared" si="430"/>
        <v>-89.99907311251215</v>
      </c>
      <c r="AP737" s="30">
        <f t="shared" si="446"/>
        <v>23.609121289162623</v>
      </c>
      <c r="AQ737" s="30">
        <f t="shared" si="447"/>
        <v>-29.542425094393248</v>
      </c>
      <c r="AR737" s="31">
        <f t="shared" si="431"/>
        <v>-61.816323596189577</v>
      </c>
      <c r="AS737" s="33">
        <f t="shared" si="432"/>
        <v>-180.12743702014831</v>
      </c>
      <c r="AT737" s="31">
        <f t="shared" si="433"/>
        <v>7.4628537080400035</v>
      </c>
      <c r="AU737" s="31">
        <f t="shared" si="434"/>
        <v>64.944004288264409</v>
      </c>
      <c r="AV737" s="32">
        <f t="shared" si="435"/>
        <v>-2.2023210267491114E-2</v>
      </c>
      <c r="AW737" s="31">
        <f t="shared" si="436"/>
        <v>-4.0783758563299166</v>
      </c>
      <c r="AX737" s="34">
        <f t="shared" si="437"/>
        <v>7.4408304977725122</v>
      </c>
      <c r="AY737" s="35">
        <f t="shared" si="438"/>
        <v>60.865628431934496</v>
      </c>
      <c r="AZ737" s="10">
        <f t="shared" si="439"/>
        <v>-54.375493098417067</v>
      </c>
      <c r="BA737" s="10">
        <f t="shared" si="440"/>
        <v>-119.26180858821381</v>
      </c>
      <c r="BB737" s="10">
        <f t="shared" si="441"/>
        <v>60.73819141178619</v>
      </c>
      <c r="BC737" s="37"/>
      <c r="BD737" s="46">
        <f t="shared" si="442"/>
        <v>-54</v>
      </c>
      <c r="BE737" s="46">
        <f t="shared" si="443"/>
        <v>-119</v>
      </c>
      <c r="BF737" s="46">
        <f t="shared" si="444"/>
        <v>61</v>
      </c>
    </row>
    <row r="738" spans="22:58" x14ac:dyDescent="0.3">
      <c r="V738" s="29">
        <v>8.3400000000001207</v>
      </c>
      <c r="W738" s="36">
        <f t="shared" si="414"/>
        <v>2187761623.9501634</v>
      </c>
      <c r="X738" s="30">
        <f t="shared" si="448"/>
        <v>3.5218251811136261</v>
      </c>
      <c r="Y738" s="31">
        <f t="shared" si="415"/>
        <v>-133.13387616472269</v>
      </c>
      <c r="Z738" s="31">
        <f t="shared" si="416"/>
        <v>-89.999987369259159</v>
      </c>
      <c r="AA738" s="31">
        <f t="shared" si="417"/>
        <v>96.54780070906358</v>
      </c>
      <c r="AB738" s="31">
        <f t="shared" si="418"/>
        <v>-89.999147424993609</v>
      </c>
      <c r="AC738" s="31">
        <f t="shared" si="419"/>
        <v>53.133897270222199</v>
      </c>
      <c r="AD738" s="31">
        <f t="shared" si="420"/>
        <v>89.873692796240604</v>
      </c>
      <c r="AE738" s="31">
        <f t="shared" si="421"/>
        <v>20.069646995676713</v>
      </c>
      <c r="AF738" s="31">
        <f t="shared" si="422"/>
        <v>-90.125441998012164</v>
      </c>
      <c r="AG738" s="31">
        <f t="shared" si="445"/>
        <v>92.110410468749379</v>
      </c>
      <c r="AH738" s="31">
        <f t="shared" si="423"/>
        <v>-221.60809334181374</v>
      </c>
      <c r="AI738" s="31">
        <f t="shared" si="424"/>
        <v>-89.99999999952388</v>
      </c>
      <c r="AJ738" s="31">
        <f t="shared" si="425"/>
        <v>149.54865004781874</v>
      </c>
      <c r="AK738" s="31">
        <f t="shared" si="426"/>
        <v>89.999998091508942</v>
      </c>
      <c r="AL738" s="32">
        <f t="shared" si="427"/>
        <v>-96.003634956053062</v>
      </c>
      <c r="AM738" s="31">
        <f t="shared" si="428"/>
        <v>-89.999092303032299</v>
      </c>
      <c r="AN738" s="31">
        <f t="shared" si="429"/>
        <v>-75.9526677812987</v>
      </c>
      <c r="AO738" s="31">
        <f t="shared" si="430"/>
        <v>-89.999094211047236</v>
      </c>
      <c r="AP738" s="30">
        <f t="shared" si="446"/>
        <v>23.609121289162623</v>
      </c>
      <c r="AQ738" s="30">
        <f t="shared" si="447"/>
        <v>-29.542425094393248</v>
      </c>
      <c r="AR738" s="31">
        <f t="shared" si="431"/>
        <v>-61.816324590852616</v>
      </c>
      <c r="AS738" s="33">
        <f t="shared" si="432"/>
        <v>-180.12453620905939</v>
      </c>
      <c r="AT738" s="31">
        <f t="shared" si="433"/>
        <v>7.6276537773455075</v>
      </c>
      <c r="AU738" s="31">
        <f t="shared" si="434"/>
        <v>65.446402784465747</v>
      </c>
      <c r="AV738" s="32">
        <f t="shared" si="435"/>
        <v>-2.3058381586219742E-2</v>
      </c>
      <c r="AW738" s="31">
        <f t="shared" si="436"/>
        <v>-4.1730416331590101</v>
      </c>
      <c r="AX738" s="34">
        <f t="shared" si="437"/>
        <v>7.6045953957592882</v>
      </c>
      <c r="AY738" s="35">
        <f t="shared" si="438"/>
        <v>61.273361151306737</v>
      </c>
      <c r="AZ738" s="10">
        <f t="shared" si="439"/>
        <v>-54.211729195093326</v>
      </c>
      <c r="BA738" s="10">
        <f t="shared" si="440"/>
        <v>-118.85117505775264</v>
      </c>
      <c r="BB738" s="10">
        <f t="shared" si="441"/>
        <v>61.148824942247359</v>
      </c>
      <c r="BC738" s="48"/>
      <c r="BD738" s="46">
        <f t="shared" si="442"/>
        <v>-54</v>
      </c>
      <c r="BE738" s="46">
        <f t="shared" si="443"/>
        <v>-119</v>
      </c>
      <c r="BF738" s="46">
        <f t="shared" si="444"/>
        <v>61</v>
      </c>
    </row>
    <row r="739" spans="22:58" x14ac:dyDescent="0.3">
      <c r="V739" s="29">
        <v>8.3500000000001204</v>
      </c>
      <c r="W739" s="38">
        <f t="shared" si="414"/>
        <v>2238721138.5689645</v>
      </c>
      <c r="X739" s="30">
        <f t="shared" si="448"/>
        <v>3.5218251811136261</v>
      </c>
      <c r="Y739" s="31">
        <f t="shared" si="415"/>
        <v>-133.33387616472268</v>
      </c>
      <c r="Z739" s="31">
        <f t="shared" si="416"/>
        <v>-89.999987656769932</v>
      </c>
      <c r="AA739" s="31">
        <f t="shared" si="417"/>
        <v>96.747800709020311</v>
      </c>
      <c r="AB739" s="31">
        <f t="shared" si="418"/>
        <v>-89.999166831970086</v>
      </c>
      <c r="AC739" s="31">
        <f t="shared" si="419"/>
        <v>53.333896320320441</v>
      </c>
      <c r="AD739" s="31">
        <f t="shared" si="420"/>
        <v>89.876567890212328</v>
      </c>
      <c r="AE739" s="31">
        <f t="shared" si="421"/>
        <v>20.269646045731697</v>
      </c>
      <c r="AF739" s="31">
        <f t="shared" si="422"/>
        <v>-90.122586598527704</v>
      </c>
      <c r="AG739" s="31">
        <f t="shared" si="445"/>
        <v>92.110410468749379</v>
      </c>
      <c r="AH739" s="31">
        <f t="shared" si="423"/>
        <v>-221.80809334181373</v>
      </c>
      <c r="AI739" s="31">
        <f t="shared" si="424"/>
        <v>-89.999999999534722</v>
      </c>
      <c r="AJ739" s="31">
        <f t="shared" si="425"/>
        <v>149.74865004781873</v>
      </c>
      <c r="AK739" s="31">
        <f t="shared" si="426"/>
        <v>89.999998134951497</v>
      </c>
      <c r="AL739" s="32">
        <f t="shared" si="427"/>
        <v>-96.203634956003995</v>
      </c>
      <c r="AM739" s="31">
        <f t="shared" si="428"/>
        <v>-89.999112964737805</v>
      </c>
      <c r="AN739" s="31">
        <f t="shared" si="429"/>
        <v>-76.152667781249633</v>
      </c>
      <c r="AO739" s="31">
        <f t="shared" si="430"/>
        <v>-89.99911482932103</v>
      </c>
      <c r="AP739" s="30">
        <f t="shared" si="446"/>
        <v>23.609121289162623</v>
      </c>
      <c r="AQ739" s="30">
        <f t="shared" si="447"/>
        <v>-29.542425094393248</v>
      </c>
      <c r="AR739" s="31">
        <f t="shared" si="431"/>
        <v>-61.816325540748565</v>
      </c>
      <c r="AS739" s="33">
        <f t="shared" si="432"/>
        <v>-180.12170142784873</v>
      </c>
      <c r="AT739" s="31">
        <f t="shared" si="433"/>
        <v>7.7937696661947484</v>
      </c>
      <c r="AU739" s="31">
        <f t="shared" si="434"/>
        <v>65.941285593296811</v>
      </c>
      <c r="AV739" s="32">
        <f t="shared" si="435"/>
        <v>-2.4142074634056519E-2</v>
      </c>
      <c r="AW739" s="31">
        <f t="shared" si="436"/>
        <v>-4.2698888331466689</v>
      </c>
      <c r="AX739" s="34">
        <f t="shared" si="437"/>
        <v>7.7696275915606918</v>
      </c>
      <c r="AY739" s="35">
        <f t="shared" si="438"/>
        <v>61.671396760150145</v>
      </c>
      <c r="AZ739" s="10">
        <f t="shared" si="439"/>
        <v>-54.046697949187873</v>
      </c>
      <c r="BA739" s="10">
        <f t="shared" si="440"/>
        <v>-118.45030466769859</v>
      </c>
      <c r="BB739" s="10">
        <f t="shared" si="441"/>
        <v>61.549695332301411</v>
      </c>
      <c r="BC739" s="37"/>
      <c r="BD739" s="46">
        <f t="shared" si="442"/>
        <v>-54</v>
      </c>
      <c r="BE739" s="46">
        <f t="shared" si="443"/>
        <v>-118</v>
      </c>
      <c r="BF739" s="46">
        <f t="shared" si="444"/>
        <v>62</v>
      </c>
    </row>
    <row r="740" spans="22:58" x14ac:dyDescent="0.3">
      <c r="V740" s="29">
        <v>8.3600000000001202</v>
      </c>
      <c r="W740" s="38">
        <f t="shared" si="414"/>
        <v>2290867652.7684121</v>
      </c>
      <c r="X740" s="30">
        <f t="shared" si="448"/>
        <v>3.5218251811136261</v>
      </c>
      <c r="Y740" s="31">
        <f t="shared" si="415"/>
        <v>-133.53387616472267</v>
      </c>
      <c r="Z740" s="31">
        <f t="shared" si="416"/>
        <v>-89.999987937736151</v>
      </c>
      <c r="AA740" s="31">
        <f t="shared" si="417"/>
        <v>96.947800708978988</v>
      </c>
      <c r="AB740" s="31">
        <f t="shared" si="418"/>
        <v>-89.999185797189853</v>
      </c>
      <c r="AC740" s="31">
        <f t="shared" si="419"/>
        <v>53.533895413171102</v>
      </c>
      <c r="AD740" s="31">
        <f t="shared" si="420"/>
        <v>89.879377539655877</v>
      </c>
      <c r="AE740" s="31">
        <f t="shared" si="421"/>
        <v>20.469645138541047</v>
      </c>
      <c r="AF740" s="31">
        <f t="shared" si="422"/>
        <v>-90.119796195270112</v>
      </c>
      <c r="AG740" s="31">
        <f t="shared" si="445"/>
        <v>92.110410468749379</v>
      </c>
      <c r="AH740" s="31">
        <f t="shared" si="423"/>
        <v>-222.00809334181372</v>
      </c>
      <c r="AI740" s="31">
        <f t="shared" si="424"/>
        <v>-89.999999999545309</v>
      </c>
      <c r="AJ740" s="31">
        <f t="shared" si="425"/>
        <v>149.94865004781872</v>
      </c>
      <c r="AK740" s="31">
        <f t="shared" si="426"/>
        <v>89.999998177405189</v>
      </c>
      <c r="AL740" s="32">
        <f t="shared" si="427"/>
        <v>-96.403634955957145</v>
      </c>
      <c r="AM740" s="31">
        <f t="shared" si="428"/>
        <v>-89.999133156125481</v>
      </c>
      <c r="AN740" s="31">
        <f t="shared" si="429"/>
        <v>-76.352667781202783</v>
      </c>
      <c r="AO740" s="31">
        <f t="shared" si="430"/>
        <v>-89.999134978265602</v>
      </c>
      <c r="AP740" s="30">
        <f t="shared" si="446"/>
        <v>23.609121289162623</v>
      </c>
      <c r="AQ740" s="30">
        <f t="shared" si="447"/>
        <v>-29.542425094393248</v>
      </c>
      <c r="AR740" s="31">
        <f t="shared" si="431"/>
        <v>-61.816326447892365</v>
      </c>
      <c r="AS740" s="33">
        <f t="shared" si="432"/>
        <v>-180.11893117353571</v>
      </c>
      <c r="AT740" s="31">
        <f t="shared" si="433"/>
        <v>7.9611619207523834</v>
      </c>
      <c r="AU740" s="31">
        <f t="shared" si="434"/>
        <v>66.428619688620074</v>
      </c>
      <c r="AV740" s="32">
        <f t="shared" si="435"/>
        <v>-2.5276550806313903E-2</v>
      </c>
      <c r="AW740" s="31">
        <f t="shared" si="436"/>
        <v>-4.3689665910855862</v>
      </c>
      <c r="AX740" s="34">
        <f t="shared" si="437"/>
        <v>7.9358853699460692</v>
      </c>
      <c r="AY740" s="35">
        <f t="shared" si="438"/>
        <v>62.059653097534486</v>
      </c>
      <c r="AZ740" s="10">
        <f t="shared" si="439"/>
        <v>-53.880441077946294</v>
      </c>
      <c r="BA740" s="10">
        <f t="shared" si="440"/>
        <v>-118.05927807600122</v>
      </c>
      <c r="BB740" s="10">
        <f t="shared" si="441"/>
        <v>61.94072192399878</v>
      </c>
      <c r="BC740" s="37"/>
      <c r="BD740" s="46">
        <f t="shared" si="442"/>
        <v>-54</v>
      </c>
      <c r="BE740" s="46">
        <f t="shared" si="443"/>
        <v>-118</v>
      </c>
      <c r="BF740" s="46">
        <f t="shared" si="444"/>
        <v>62</v>
      </c>
    </row>
    <row r="741" spans="22:58" x14ac:dyDescent="0.3">
      <c r="V741" s="29">
        <v>8.37000000000012</v>
      </c>
      <c r="W741" s="36">
        <f t="shared" si="414"/>
        <v>2344228815.3205757</v>
      </c>
      <c r="X741" s="30">
        <f t="shared" si="448"/>
        <v>3.5218251811136261</v>
      </c>
      <c r="Y741" s="31">
        <f t="shared" si="415"/>
        <v>-133.73387616472266</v>
      </c>
      <c r="Z741" s="31">
        <f t="shared" si="416"/>
        <v>-89.999988212306803</v>
      </c>
      <c r="AA741" s="31">
        <f t="shared" si="417"/>
        <v>97.147800708939513</v>
      </c>
      <c r="AB741" s="31">
        <f t="shared" si="418"/>
        <v>-89.999204330708508</v>
      </c>
      <c r="AC741" s="31">
        <f t="shared" si="419"/>
        <v>53.733894546850038</v>
      </c>
      <c r="AD741" s="31">
        <f t="shared" si="420"/>
        <v>89.882123234230534</v>
      </c>
      <c r="AE741" s="31">
        <f t="shared" si="421"/>
        <v>20.66964427218052</v>
      </c>
      <c r="AF741" s="31">
        <f t="shared" si="422"/>
        <v>-90.117069308784778</v>
      </c>
      <c r="AG741" s="31">
        <f t="shared" si="445"/>
        <v>92.110410468749379</v>
      </c>
      <c r="AH741" s="31">
        <f t="shared" si="423"/>
        <v>-222.20809334181371</v>
      </c>
      <c r="AI741" s="31">
        <f t="shared" si="424"/>
        <v>-89.999999999555669</v>
      </c>
      <c r="AJ741" s="31">
        <f t="shared" si="425"/>
        <v>150.14865004781871</v>
      </c>
      <c r="AK741" s="31">
        <f t="shared" si="426"/>
        <v>89.999998218892515</v>
      </c>
      <c r="AL741" s="32">
        <f t="shared" si="427"/>
        <v>-96.603634955912398</v>
      </c>
      <c r="AM741" s="31">
        <f t="shared" si="428"/>
        <v>-89.999152887901047</v>
      </c>
      <c r="AN741" s="31">
        <f t="shared" si="429"/>
        <v>-76.552667781158036</v>
      </c>
      <c r="AO741" s="31">
        <f t="shared" si="430"/>
        <v>-89.999154668564202</v>
      </c>
      <c r="AP741" s="30">
        <f t="shared" si="446"/>
        <v>23.609121289162623</v>
      </c>
      <c r="AQ741" s="30">
        <f t="shared" si="447"/>
        <v>-29.542425094393248</v>
      </c>
      <c r="AR741" s="31">
        <f t="shared" si="431"/>
        <v>-61.816327314208138</v>
      </c>
      <c r="AS741" s="33">
        <f t="shared" si="432"/>
        <v>-180.11622397734897</v>
      </c>
      <c r="AT741" s="31">
        <f t="shared" si="433"/>
        <v>8.129791542587407</v>
      </c>
      <c r="AU741" s="31">
        <f t="shared" si="434"/>
        <v>66.908381352106773</v>
      </c>
      <c r="AV741" s="32">
        <f t="shared" si="435"/>
        <v>-2.6464175648886937E-2</v>
      </c>
      <c r="AW741" s="31">
        <f t="shared" si="436"/>
        <v>-4.4703250678524764</v>
      </c>
      <c r="AX741" s="34">
        <f t="shared" si="437"/>
        <v>8.1033273669385206</v>
      </c>
      <c r="AY741" s="35">
        <f t="shared" si="438"/>
        <v>62.438056284254294</v>
      </c>
      <c r="AZ741" s="10">
        <f t="shared" si="439"/>
        <v>-53.712999947269616</v>
      </c>
      <c r="BA741" s="10">
        <f t="shared" si="440"/>
        <v>-117.67816769309468</v>
      </c>
      <c r="BB741" s="10">
        <f t="shared" si="441"/>
        <v>62.321832306905321</v>
      </c>
      <c r="BC741" s="48"/>
      <c r="BD741" s="46">
        <f t="shared" si="442"/>
        <v>-54</v>
      </c>
      <c r="BE741" s="46">
        <f t="shared" si="443"/>
        <v>-118</v>
      </c>
      <c r="BF741" s="46">
        <f t="shared" si="444"/>
        <v>62</v>
      </c>
    </row>
    <row r="742" spans="22:58" x14ac:dyDescent="0.3">
      <c r="V742" s="29">
        <v>8.3800000000001198</v>
      </c>
      <c r="W742" s="38">
        <f t="shared" si="414"/>
        <v>2398832919.0201592</v>
      </c>
      <c r="X742" s="30">
        <f t="shared" si="448"/>
        <v>3.5218251811136261</v>
      </c>
      <c r="Y742" s="31">
        <f t="shared" si="415"/>
        <v>-133.93387616472265</v>
      </c>
      <c r="Z742" s="31">
        <f t="shared" si="416"/>
        <v>-89.999988480627451</v>
      </c>
      <c r="AA742" s="31">
        <f t="shared" si="417"/>
        <v>97.347800708901815</v>
      </c>
      <c r="AB742" s="31">
        <f t="shared" si="418"/>
        <v>-89.999222442352789</v>
      </c>
      <c r="AC742" s="31">
        <f t="shared" si="419"/>
        <v>53.933893719519688</v>
      </c>
      <c r="AD742" s="31">
        <f t="shared" si="420"/>
        <v>89.884806429689391</v>
      </c>
      <c r="AE742" s="31">
        <f t="shared" si="421"/>
        <v>20.869643444812482</v>
      </c>
      <c r="AF742" s="31">
        <f t="shared" si="422"/>
        <v>-90.114404493290849</v>
      </c>
      <c r="AG742" s="31">
        <f t="shared" si="445"/>
        <v>92.110410468749379</v>
      </c>
      <c r="AH742" s="31">
        <f t="shared" si="423"/>
        <v>-222.4080933418137</v>
      </c>
      <c r="AI742" s="31">
        <f t="shared" si="424"/>
        <v>-89.999999999565773</v>
      </c>
      <c r="AJ742" s="31">
        <f t="shared" si="425"/>
        <v>150.34865004781872</v>
      </c>
      <c r="AK742" s="31">
        <f t="shared" si="426"/>
        <v>89.999998259435472</v>
      </c>
      <c r="AL742" s="32">
        <f t="shared" si="427"/>
        <v>-96.803634955869668</v>
      </c>
      <c r="AM742" s="31">
        <f t="shared" si="428"/>
        <v>-89.999172170526592</v>
      </c>
      <c r="AN742" s="31">
        <f t="shared" si="429"/>
        <v>-76.752667781115278</v>
      </c>
      <c r="AO742" s="31">
        <f t="shared" si="430"/>
        <v>-89.999173910656893</v>
      </c>
      <c r="AP742" s="30">
        <f t="shared" si="446"/>
        <v>23.609121289162623</v>
      </c>
      <c r="AQ742" s="30">
        <f t="shared" si="447"/>
        <v>-29.542425094393248</v>
      </c>
      <c r="AR742" s="31">
        <f t="shared" si="431"/>
        <v>-61.816328141533418</v>
      </c>
      <c r="AS742" s="33">
        <f t="shared" si="432"/>
        <v>-180.11357840394774</v>
      </c>
      <c r="AT742" s="31">
        <f t="shared" si="433"/>
        <v>8.2996200414182937</v>
      </c>
      <c r="AU742" s="31">
        <f t="shared" si="434"/>
        <v>67.380555794791121</v>
      </c>
      <c r="AV742" s="32">
        <f t="shared" si="435"/>
        <v>-2.7707423535824088E-2</v>
      </c>
      <c r="AW742" s="31">
        <f t="shared" si="436"/>
        <v>-4.5740154660248242</v>
      </c>
      <c r="AX742" s="34">
        <f t="shared" si="437"/>
        <v>8.2719126178824691</v>
      </c>
      <c r="AY742" s="35">
        <f t="shared" si="438"/>
        <v>62.806540328766296</v>
      </c>
      <c r="AZ742" s="10">
        <f t="shared" si="439"/>
        <v>-53.544415523650947</v>
      </c>
      <c r="BA742" s="10">
        <f t="shared" si="440"/>
        <v>-117.30703807518145</v>
      </c>
      <c r="BB742" s="10">
        <f t="shared" si="441"/>
        <v>62.692961924818547</v>
      </c>
      <c r="BC742" s="37"/>
      <c r="BD742" s="46">
        <f t="shared" si="442"/>
        <v>-54</v>
      </c>
      <c r="BE742" s="46">
        <f t="shared" si="443"/>
        <v>-117</v>
      </c>
      <c r="BF742" s="46">
        <f t="shared" si="444"/>
        <v>63</v>
      </c>
    </row>
    <row r="743" spans="22:58" x14ac:dyDescent="0.3">
      <c r="V743" s="29">
        <v>8.3900000000001196</v>
      </c>
      <c r="W743" s="38">
        <f t="shared" si="414"/>
        <v>2454708915.6857147</v>
      </c>
      <c r="X743" s="30">
        <f t="shared" si="448"/>
        <v>3.5218251811136261</v>
      </c>
      <c r="Y743" s="31">
        <f t="shared" si="415"/>
        <v>-134.13387616472264</v>
      </c>
      <c r="Z743" s="31">
        <f t="shared" si="416"/>
        <v>-89.999988742840387</v>
      </c>
      <c r="AA743" s="31">
        <f t="shared" si="417"/>
        <v>97.547800708865822</v>
      </c>
      <c r="AB743" s="31">
        <f t="shared" si="418"/>
        <v>-89.999240141725707</v>
      </c>
      <c r="AC743" s="31">
        <f t="shared" si="419"/>
        <v>54.133892929425187</v>
      </c>
      <c r="AD743" s="31">
        <f t="shared" si="420"/>
        <v>89.887428548651116</v>
      </c>
      <c r="AE743" s="31">
        <f t="shared" si="421"/>
        <v>21.069642654681999</v>
      </c>
      <c r="AF743" s="31">
        <f t="shared" si="422"/>
        <v>-90.111800335914978</v>
      </c>
      <c r="AG743" s="31">
        <f t="shared" si="445"/>
        <v>92.110410468749379</v>
      </c>
      <c r="AH743" s="31">
        <f t="shared" si="423"/>
        <v>-222.60809334181371</v>
      </c>
      <c r="AI743" s="31">
        <f t="shared" si="424"/>
        <v>-89.999999999575664</v>
      </c>
      <c r="AJ743" s="31">
        <f t="shared" si="425"/>
        <v>150.54865004781871</v>
      </c>
      <c r="AK743" s="31">
        <f t="shared" si="426"/>
        <v>89.999998299055548</v>
      </c>
      <c r="AL743" s="32">
        <f t="shared" si="427"/>
        <v>-97.003634955828886</v>
      </c>
      <c r="AM743" s="31">
        <f t="shared" si="428"/>
        <v>-89.999191014225985</v>
      </c>
      <c r="AN743" s="31">
        <f t="shared" si="429"/>
        <v>-76.952667781074496</v>
      </c>
      <c r="AO743" s="31">
        <f t="shared" si="430"/>
        <v>-89.999192714746101</v>
      </c>
      <c r="AP743" s="30">
        <f t="shared" si="446"/>
        <v>23.609121289162623</v>
      </c>
      <c r="AQ743" s="30">
        <f t="shared" si="447"/>
        <v>-29.542425094393248</v>
      </c>
      <c r="AR743" s="31">
        <f t="shared" si="431"/>
        <v>-61.816328931623119</v>
      </c>
      <c r="AS743" s="33">
        <f t="shared" si="432"/>
        <v>-180.11099305066108</v>
      </c>
      <c r="AT743" s="31">
        <f t="shared" si="433"/>
        <v>8.4706094830534191</v>
      </c>
      <c r="AU743" s="31">
        <f t="shared" si="434"/>
        <v>67.84513677132756</v>
      </c>
      <c r="AV743" s="32">
        <f t="shared" si="435"/>
        <v>-2.9008882545537261E-2</v>
      </c>
      <c r="AW743" s="31">
        <f t="shared" si="436"/>
        <v>-4.6800900452911929</v>
      </c>
      <c r="AX743" s="34">
        <f t="shared" si="437"/>
        <v>8.441600600507881</v>
      </c>
      <c r="AY743" s="35">
        <f t="shared" si="438"/>
        <v>63.165046726036365</v>
      </c>
      <c r="AZ743" s="10">
        <f t="shared" si="439"/>
        <v>-53.374728331115236</v>
      </c>
      <c r="BA743" s="10">
        <f t="shared" si="440"/>
        <v>-116.94594632462471</v>
      </c>
      <c r="BB743" s="10">
        <f t="shared" si="441"/>
        <v>63.054053675375286</v>
      </c>
      <c r="BC743" s="37"/>
      <c r="BD743" s="46">
        <f t="shared" si="442"/>
        <v>-53</v>
      </c>
      <c r="BE743" s="46">
        <f t="shared" si="443"/>
        <v>-117</v>
      </c>
      <c r="BF743" s="46">
        <f t="shared" si="444"/>
        <v>63</v>
      </c>
    </row>
    <row r="744" spans="22:58" x14ac:dyDescent="0.3">
      <c r="V744" s="29">
        <v>8.4000000000001194</v>
      </c>
      <c r="W744" s="36">
        <f t="shared" si="414"/>
        <v>2511886431.5102711</v>
      </c>
      <c r="X744" s="30">
        <f t="shared" si="448"/>
        <v>3.5218251811136261</v>
      </c>
      <c r="Y744" s="31">
        <f t="shared" si="415"/>
        <v>-134.3338761647226</v>
      </c>
      <c r="Z744" s="31">
        <f t="shared" si="416"/>
        <v>-89.999988999084621</v>
      </c>
      <c r="AA744" s="31">
        <f t="shared" si="417"/>
        <v>97.747800708831406</v>
      </c>
      <c r="AB744" s="31">
        <f t="shared" si="418"/>
        <v>-89.999257438211714</v>
      </c>
      <c r="AC744" s="31">
        <f t="shared" si="419"/>
        <v>54.333892174890636</v>
      </c>
      <c r="AD744" s="31">
        <f t="shared" si="420"/>
        <v>89.889990981353947</v>
      </c>
      <c r="AE744" s="31">
        <f t="shared" si="421"/>
        <v>21.269641900113072</v>
      </c>
      <c r="AF744" s="31">
        <f t="shared" si="422"/>
        <v>-90.109255455942389</v>
      </c>
      <c r="AG744" s="31">
        <f t="shared" si="445"/>
        <v>92.110410468749379</v>
      </c>
      <c r="AH744" s="31">
        <f t="shared" si="423"/>
        <v>-222.8080933418137</v>
      </c>
      <c r="AI744" s="31">
        <f t="shared" si="424"/>
        <v>-89.999999999585313</v>
      </c>
      <c r="AJ744" s="31">
        <f t="shared" si="425"/>
        <v>150.74865004781867</v>
      </c>
      <c r="AK744" s="31">
        <f t="shared" si="426"/>
        <v>89.999998337773775</v>
      </c>
      <c r="AL744" s="32">
        <f t="shared" si="427"/>
        <v>-97.203634955789866</v>
      </c>
      <c r="AM744" s="31">
        <f t="shared" si="428"/>
        <v>-89.999209428990412</v>
      </c>
      <c r="AN744" s="31">
        <f t="shared" si="429"/>
        <v>-77.152667781035504</v>
      </c>
      <c r="AO744" s="31">
        <f t="shared" si="430"/>
        <v>-89.99921109080195</v>
      </c>
      <c r="AP744" s="30">
        <f t="shared" si="446"/>
        <v>23.609121289162623</v>
      </c>
      <c r="AQ744" s="30">
        <f t="shared" si="447"/>
        <v>-29.542425094393248</v>
      </c>
      <c r="AR744" s="31">
        <f t="shared" si="431"/>
        <v>-61.816329686153054</v>
      </c>
      <c r="AS744" s="33">
        <f t="shared" si="432"/>
        <v>-180.10846654674435</v>
      </c>
      <c r="AT744" s="31">
        <f t="shared" si="433"/>
        <v>8.6427225326363804</v>
      </c>
      <c r="AU744" s="31">
        <f t="shared" si="434"/>
        <v>68.302126189323161</v>
      </c>
      <c r="AV744" s="32">
        <f t="shared" si="435"/>
        <v>-3.0371259542954703E-2</v>
      </c>
      <c r="AW744" s="31">
        <f t="shared" si="436"/>
        <v>-4.7886021376121226</v>
      </c>
      <c r="AX744" s="34">
        <f t="shared" si="437"/>
        <v>8.6123512730934255</v>
      </c>
      <c r="AY744" s="35">
        <f t="shared" si="438"/>
        <v>63.513524051711038</v>
      </c>
      <c r="AZ744" s="10">
        <f t="shared" si="439"/>
        <v>-53.20397841305963</v>
      </c>
      <c r="BA744" s="10">
        <f t="shared" si="440"/>
        <v>-116.59494249503331</v>
      </c>
      <c r="BB744" s="10">
        <f t="shared" si="441"/>
        <v>63.405057504966692</v>
      </c>
      <c r="BC744" s="48"/>
      <c r="BD744" s="46">
        <f t="shared" si="442"/>
        <v>-53</v>
      </c>
      <c r="BE744" s="46">
        <f t="shared" si="443"/>
        <v>-117</v>
      </c>
      <c r="BF744" s="46">
        <f t="shared" si="444"/>
        <v>63</v>
      </c>
    </row>
    <row r="745" spans="22:58" x14ac:dyDescent="0.3">
      <c r="V745" s="29">
        <v>8.4100000000001192</v>
      </c>
      <c r="W745" s="38">
        <f t="shared" ref="W745:W808" si="449">10*10^V745</f>
        <v>2570395782.7695704</v>
      </c>
      <c r="X745" s="30">
        <f t="shared" si="448"/>
        <v>3.5218251811136261</v>
      </c>
      <c r="Y745" s="31">
        <f t="shared" ref="Y745:Y808" si="450">20*LOG(1/SQRT((W745/fp)^2+1))</f>
        <v>-134.53387616472259</v>
      </c>
      <c r="Z745" s="31">
        <f t="shared" ref="Z745:Z808" si="451">-180/PI()*ATAN(W745/fp)</f>
        <v>-89.999989249496025</v>
      </c>
      <c r="AA745" s="31">
        <f t="shared" ref="AA745:AA808" si="452">20*LOG(SQRT((W745/fzRHP)^2+1))</f>
        <v>97.947800708798582</v>
      </c>
      <c r="AB745" s="31">
        <f t="shared" ref="AB745:AB808" si="453">-180/PI()*ATAN(W745/fzRHP)</f>
        <v>-89.999274340981628</v>
      </c>
      <c r="AC745" s="31">
        <f t="shared" ref="AC745:AC808" si="454">20*LOG(SQRT((W745/fzESR)^2+1))</f>
        <v>54.533891454315636</v>
      </c>
      <c r="AD745" s="31">
        <f t="shared" ref="AD745:AD808" si="455">180/PI()*ATAN(W745/fzESR)</f>
        <v>89.892495086392557</v>
      </c>
      <c r="AE745" s="31">
        <f t="shared" ref="AE745:AE808" si="456">X745+Y745+AA745+AC745</f>
        <v>21.46964117950526</v>
      </c>
      <c r="AF745" s="31">
        <f t="shared" ref="AF745:AF808" si="457">Z745+AB745+AD745</f>
        <v>-90.106768504085096</v>
      </c>
      <c r="AG745" s="31">
        <f t="shared" si="445"/>
        <v>92.110410468749379</v>
      </c>
      <c r="AH745" s="31">
        <f t="shared" ref="AH745:AH808" si="458">20*LOG(1/SQRT((W745/fp_comp1)^2+1))</f>
        <v>-223.00809334181369</v>
      </c>
      <c r="AI745" s="31">
        <f t="shared" ref="AI745:AI808" si="459">-180/PI()*ATAN(W745/fp_comp1)</f>
        <v>-89.999999999594763</v>
      </c>
      <c r="AJ745" s="31">
        <f t="shared" ref="AJ745:AJ808" si="460">20*LOG(SQRT((W745/fz_comp)^2+1))</f>
        <v>150.94865004781869</v>
      </c>
      <c r="AK745" s="31">
        <f t="shared" ref="AK745:AK808" si="461">180/PI()*ATAN(W745/fz_comp)</f>
        <v>89.999998375610659</v>
      </c>
      <c r="AL745" s="32">
        <f t="shared" ref="AL745:AL808" si="462">20*LOG(1/SQRT((W745/fp_comp2)^2+1))</f>
        <v>-97.403634955752651</v>
      </c>
      <c r="AM745" s="31">
        <f t="shared" ref="AM745:AM808" si="463">-180/PI()*ATAN(W745/fp_comp2)</f>
        <v>-89.999227424583609</v>
      </c>
      <c r="AN745" s="31">
        <f t="shared" ref="AN745:AN808" si="464">AG745+AH745+AJ745+AL745</f>
        <v>-77.35266778099826</v>
      </c>
      <c r="AO745" s="31">
        <f t="shared" ref="AO745:AO808" si="465">AI745+AK745+AM745</f>
        <v>-89.999229048567713</v>
      </c>
      <c r="AP745" s="30">
        <f t="shared" si="446"/>
        <v>23.609121289162623</v>
      </c>
      <c r="AQ745" s="30">
        <f t="shared" si="447"/>
        <v>-29.542425094393248</v>
      </c>
      <c r="AR745" s="31">
        <f t="shared" ref="AR745:AR808" si="466">AE745+AN745+AP745+AQ745</f>
        <v>-61.816330406723623</v>
      </c>
      <c r="AS745" s="33">
        <f t="shared" ref="AS745:AS808" si="467">AF745+AO745</f>
        <v>-180.10599755265281</v>
      </c>
      <c r="AT745" s="31">
        <f t="shared" ref="AT745:AT808" si="468">20*LOG(SQRT((W745/fz_ff)^2+1))</f>
        <v>8.8159224933282658</v>
      </c>
      <c r="AU745" s="31">
        <f t="shared" ref="AU745:AU808" si="469">180/PI()*ATAN(W745/fz_ff)</f>
        <v>68.751533715955489</v>
      </c>
      <c r="AV745" s="32">
        <f t="shared" ref="AV745:AV808" si="470">20*LOG(1/SQRT((W745/fp_ff)^2+1))</f>
        <v>-3.1797385475105112E-2</v>
      </c>
      <c r="AW745" s="31">
        <f t="shared" ref="AW745:AW808" si="471">-180/PI()*ATAN(W745/fp_ff)</f>
        <v>-4.8996061620853961</v>
      </c>
      <c r="AX745" s="34">
        <f t="shared" ref="AX745:AX808" si="472">AT745+AV745</f>
        <v>8.7841251078531606</v>
      </c>
      <c r="AY745" s="35">
        <f t="shared" ref="AY745:AY808" si="473">AU745+AW745</f>
        <v>63.851927553870091</v>
      </c>
      <c r="AZ745" s="10">
        <f t="shared" ref="AZ745:AZ808" si="474">AR745+AX745</f>
        <v>-53.032205298870466</v>
      </c>
      <c r="BA745" s="10">
        <f t="shared" ref="BA745:BA808" si="475">AS745+AY745</f>
        <v>-116.25406999878271</v>
      </c>
      <c r="BB745" s="10">
        <f t="shared" ref="BB745:BB808" si="476">BA745+180</f>
        <v>63.745930001217289</v>
      </c>
      <c r="BC745" s="37"/>
      <c r="BD745" s="46">
        <f t="shared" ref="BD745:BD808" si="477">ROUND(AZ745,0)</f>
        <v>-53</v>
      </c>
      <c r="BE745" s="46">
        <f t="shared" ref="BE745:BE808" si="478">ROUND(BA745,0)</f>
        <v>-116</v>
      </c>
      <c r="BF745" s="46">
        <f t="shared" ref="BF745:BF808" si="479">ROUND(BB745,0)</f>
        <v>64</v>
      </c>
    </row>
    <row r="746" spans="22:58" x14ac:dyDescent="0.3">
      <c r="V746" s="29">
        <v>8.4200000000001207</v>
      </c>
      <c r="W746" s="38">
        <f t="shared" si="449"/>
        <v>2630267991.8961139</v>
      </c>
      <c r="X746" s="30">
        <f t="shared" si="448"/>
        <v>3.5218251811136261</v>
      </c>
      <c r="Y746" s="31">
        <f t="shared" si="450"/>
        <v>-134.7338761647226</v>
      </c>
      <c r="Z746" s="31">
        <f t="shared" si="451"/>
        <v>-89.999989494207384</v>
      </c>
      <c r="AA746" s="31">
        <f t="shared" si="452"/>
        <v>98.147800708767235</v>
      </c>
      <c r="AB746" s="31">
        <f t="shared" si="453"/>
        <v>-89.999290858997512</v>
      </c>
      <c r="AC746" s="31">
        <f t="shared" si="454"/>
        <v>54.733890766171768</v>
      </c>
      <c r="AD746" s="31">
        <f t="shared" si="455"/>
        <v>89.894942191438332</v>
      </c>
      <c r="AE746" s="31">
        <f t="shared" si="456"/>
        <v>21.669640491330028</v>
      </c>
      <c r="AF746" s="31">
        <f t="shared" si="457"/>
        <v>-90.104338161766549</v>
      </c>
      <c r="AG746" s="31">
        <f t="shared" si="445"/>
        <v>92.110410468749379</v>
      </c>
      <c r="AH746" s="31">
        <f t="shared" si="458"/>
        <v>-223.20809334181374</v>
      </c>
      <c r="AI746" s="31">
        <f t="shared" si="459"/>
        <v>-89.999999999603986</v>
      </c>
      <c r="AJ746" s="31">
        <f t="shared" si="460"/>
        <v>151.14865004781871</v>
      </c>
      <c r="AK746" s="31">
        <f t="shared" si="461"/>
        <v>89.99999841258628</v>
      </c>
      <c r="AL746" s="32">
        <f t="shared" si="462"/>
        <v>-97.603634955717155</v>
      </c>
      <c r="AM746" s="31">
        <f t="shared" si="463"/>
        <v>-89.999245010547099</v>
      </c>
      <c r="AN746" s="31">
        <f t="shared" si="464"/>
        <v>-77.552667780962793</v>
      </c>
      <c r="AO746" s="31">
        <f t="shared" si="465"/>
        <v>-89.999246597564806</v>
      </c>
      <c r="AP746" s="30">
        <f t="shared" si="446"/>
        <v>23.609121289162623</v>
      </c>
      <c r="AQ746" s="30">
        <f t="shared" si="447"/>
        <v>-29.542425094393248</v>
      </c>
      <c r="AR746" s="31">
        <f t="shared" si="466"/>
        <v>-61.816331094863386</v>
      </c>
      <c r="AS746" s="33">
        <f t="shared" si="467"/>
        <v>-180.10358475933134</v>
      </c>
      <c r="AT746" s="31">
        <f t="shared" si="468"/>
        <v>8.9901733405775257</v>
      </c>
      <c r="AU746" s="31">
        <f t="shared" si="469"/>
        <v>69.193376383918917</v>
      </c>
      <c r="AV746" s="32">
        <f t="shared" si="470"/>
        <v>-3.3290220887774384E-2</v>
      </c>
      <c r="AW746" s="31">
        <f t="shared" si="471"/>
        <v>-5.0131576394654527</v>
      </c>
      <c r="AX746" s="34">
        <f t="shared" si="472"/>
        <v>8.9568831196897509</v>
      </c>
      <c r="AY746" s="35">
        <f t="shared" si="473"/>
        <v>64.18021874445347</v>
      </c>
      <c r="AZ746" s="10">
        <f t="shared" si="474"/>
        <v>-52.859447975173637</v>
      </c>
      <c r="BA746" s="10">
        <f t="shared" si="475"/>
        <v>-115.92336601487787</v>
      </c>
      <c r="BB746" s="10">
        <f t="shared" si="476"/>
        <v>64.076633985122129</v>
      </c>
      <c r="BC746" s="37"/>
      <c r="BD746" s="46">
        <f t="shared" si="477"/>
        <v>-53</v>
      </c>
      <c r="BE746" s="46">
        <f t="shared" si="478"/>
        <v>-116</v>
      </c>
      <c r="BF746" s="46">
        <f t="shared" si="479"/>
        <v>64</v>
      </c>
    </row>
    <row r="747" spans="22:58" x14ac:dyDescent="0.3">
      <c r="V747" s="29">
        <v>8.4300000000001205</v>
      </c>
      <c r="W747" s="36">
        <f t="shared" si="449"/>
        <v>2691534803.9276648</v>
      </c>
      <c r="X747" s="30">
        <f t="shared" si="448"/>
        <v>3.5218251811136261</v>
      </c>
      <c r="Y747" s="31">
        <f t="shared" si="450"/>
        <v>-134.93387616472259</v>
      </c>
      <c r="Z747" s="31">
        <f t="shared" si="451"/>
        <v>-89.999989733348414</v>
      </c>
      <c r="AA747" s="31">
        <f t="shared" si="452"/>
        <v>98.34780070873731</v>
      </c>
      <c r="AB747" s="31">
        <f t="shared" si="453"/>
        <v>-89.99930700101747</v>
      </c>
      <c r="AC747" s="31">
        <f t="shared" si="454"/>
        <v>54.93389010899935</v>
      </c>
      <c r="AD747" s="31">
        <f t="shared" si="455"/>
        <v>89.897333593943003</v>
      </c>
      <c r="AE747" s="31">
        <f t="shared" si="456"/>
        <v>21.869639834127696</v>
      </c>
      <c r="AF747" s="31">
        <f t="shared" si="457"/>
        <v>-90.101963140422882</v>
      </c>
      <c r="AG747" s="31">
        <f t="shared" si="445"/>
        <v>92.110410468749379</v>
      </c>
      <c r="AH747" s="31">
        <f t="shared" si="458"/>
        <v>-223.40809334181372</v>
      </c>
      <c r="AI747" s="31">
        <f t="shared" si="459"/>
        <v>-89.999999999612996</v>
      </c>
      <c r="AJ747" s="31">
        <f t="shared" si="460"/>
        <v>151.34865004781869</v>
      </c>
      <c r="AK747" s="31">
        <f t="shared" si="461"/>
        <v>89.999998448720234</v>
      </c>
      <c r="AL747" s="32">
        <f t="shared" si="462"/>
        <v>-97.803634955683208</v>
      </c>
      <c r="AM747" s="31">
        <f t="shared" si="463"/>
        <v>-89.999262196205194</v>
      </c>
      <c r="AN747" s="31">
        <f t="shared" si="464"/>
        <v>-77.752667780928846</v>
      </c>
      <c r="AO747" s="31">
        <f t="shared" si="465"/>
        <v>-89.999263747097956</v>
      </c>
      <c r="AP747" s="30">
        <f t="shared" si="446"/>
        <v>23.609121289162623</v>
      </c>
      <c r="AQ747" s="30">
        <f t="shared" si="447"/>
        <v>-29.542425094393248</v>
      </c>
      <c r="AR747" s="31">
        <f t="shared" si="466"/>
        <v>-61.816331752031772</v>
      </c>
      <c r="AS747" s="33">
        <f t="shared" si="467"/>
        <v>-180.10122688752085</v>
      </c>
      <c r="AT747" s="31">
        <f t="shared" si="468"/>
        <v>9.1654397521446622</v>
      </c>
      <c r="AU747" s="31">
        <f t="shared" si="469"/>
        <v>69.627678198576419</v>
      </c>
      <c r="AV747" s="32">
        <f t="shared" si="470"/>
        <v>-3.4852861671004827E-2</v>
      </c>
      <c r="AW747" s="31">
        <f t="shared" si="471"/>
        <v>-5.1293132062833404</v>
      </c>
      <c r="AX747" s="34">
        <f t="shared" si="472"/>
        <v>9.1305868904736567</v>
      </c>
      <c r="AY747" s="35">
        <f t="shared" si="473"/>
        <v>64.498364992293077</v>
      </c>
      <c r="AZ747" s="10">
        <f t="shared" si="474"/>
        <v>-52.685744861558113</v>
      </c>
      <c r="BA747" s="10">
        <f t="shared" si="475"/>
        <v>-115.60286189522778</v>
      </c>
      <c r="BB747" s="10">
        <f t="shared" si="476"/>
        <v>64.397138104772225</v>
      </c>
      <c r="BC747" s="48"/>
      <c r="BD747" s="46">
        <f t="shared" si="477"/>
        <v>-53</v>
      </c>
      <c r="BE747" s="46">
        <f t="shared" si="478"/>
        <v>-116</v>
      </c>
      <c r="BF747" s="46">
        <f t="shared" si="479"/>
        <v>64</v>
      </c>
    </row>
    <row r="748" spans="22:58" x14ac:dyDescent="0.3">
      <c r="V748" s="29">
        <v>8.4400000000001203</v>
      </c>
      <c r="W748" s="38">
        <f t="shared" si="449"/>
        <v>2754228703.3389325</v>
      </c>
      <c r="X748" s="30">
        <f t="shared" si="448"/>
        <v>3.5218251811136261</v>
      </c>
      <c r="Y748" s="31">
        <f t="shared" si="450"/>
        <v>-135.13387616472261</v>
      </c>
      <c r="Z748" s="31">
        <f t="shared" si="451"/>
        <v>-89.999989967045934</v>
      </c>
      <c r="AA748" s="31">
        <f t="shared" si="452"/>
        <v>98.547800708708706</v>
      </c>
      <c r="AB748" s="31">
        <f t="shared" si="453"/>
        <v>-89.999322775600177</v>
      </c>
      <c r="AC748" s="31">
        <f t="shared" si="454"/>
        <v>55.133889481404459</v>
      </c>
      <c r="AD748" s="31">
        <f t="shared" si="455"/>
        <v>89.899670561826497</v>
      </c>
      <c r="AE748" s="31">
        <f t="shared" si="456"/>
        <v>22.069639206504185</v>
      </c>
      <c r="AF748" s="31">
        <f t="shared" si="457"/>
        <v>-90.099642180819615</v>
      </c>
      <c r="AG748" s="31">
        <f t="shared" si="445"/>
        <v>92.110410468749379</v>
      </c>
      <c r="AH748" s="31">
        <f t="shared" si="458"/>
        <v>-223.60809334181371</v>
      </c>
      <c r="AI748" s="31">
        <f t="shared" si="459"/>
        <v>-89.999999999621807</v>
      </c>
      <c r="AJ748" s="31">
        <f t="shared" si="460"/>
        <v>151.54865004781871</v>
      </c>
      <c r="AK748" s="31">
        <f t="shared" si="461"/>
        <v>89.999998484031664</v>
      </c>
      <c r="AL748" s="32">
        <f t="shared" si="462"/>
        <v>-98.003634955650796</v>
      </c>
      <c r="AM748" s="31">
        <f t="shared" si="463"/>
        <v>-89.99927899066995</v>
      </c>
      <c r="AN748" s="31">
        <f t="shared" si="464"/>
        <v>-77.952667780896405</v>
      </c>
      <c r="AO748" s="31">
        <f t="shared" si="465"/>
        <v>-89.999280506260092</v>
      </c>
      <c r="AP748" s="30">
        <f t="shared" si="446"/>
        <v>23.609121289162623</v>
      </c>
      <c r="AQ748" s="30">
        <f t="shared" si="447"/>
        <v>-29.542425094393248</v>
      </c>
      <c r="AR748" s="31">
        <f t="shared" si="466"/>
        <v>-61.81633237962285</v>
      </c>
      <c r="AS748" s="33">
        <f t="shared" si="467"/>
        <v>-180.09892268707972</v>
      </c>
      <c r="AT748" s="31">
        <f t="shared" si="468"/>
        <v>9.341687134061635</v>
      </c>
      <c r="AU748" s="31">
        <f t="shared" si="469"/>
        <v>70.054469748025056</v>
      </c>
      <c r="AV748" s="32">
        <f t="shared" si="470"/>
        <v>-3.6488545041289802E-2</v>
      </c>
      <c r="AW748" s="31">
        <f t="shared" si="471"/>
        <v>-5.2481306285093368</v>
      </c>
      <c r="AX748" s="34">
        <f t="shared" si="472"/>
        <v>9.3051985890203444</v>
      </c>
      <c r="AY748" s="35">
        <f t="shared" si="473"/>
        <v>64.806339119515712</v>
      </c>
      <c r="AZ748" s="10">
        <f t="shared" si="474"/>
        <v>-52.511133790602507</v>
      </c>
      <c r="BA748" s="10">
        <f t="shared" si="475"/>
        <v>-115.29258356756401</v>
      </c>
      <c r="BB748" s="10">
        <f t="shared" si="476"/>
        <v>64.707416432435991</v>
      </c>
      <c r="BC748" s="37"/>
      <c r="BD748" s="46">
        <f t="shared" si="477"/>
        <v>-53</v>
      </c>
      <c r="BE748" s="46">
        <f t="shared" si="478"/>
        <v>-115</v>
      </c>
      <c r="BF748" s="46">
        <f t="shared" si="479"/>
        <v>65</v>
      </c>
    </row>
    <row r="749" spans="22:58" x14ac:dyDescent="0.3">
      <c r="V749" s="29">
        <v>8.4500000000001201</v>
      </c>
      <c r="W749" s="38">
        <f t="shared" si="449"/>
        <v>2818382931.2652373</v>
      </c>
      <c r="X749" s="30">
        <f t="shared" si="448"/>
        <v>3.5218251811136261</v>
      </c>
      <c r="Y749" s="31">
        <f t="shared" si="450"/>
        <v>-135.3338761647226</v>
      </c>
      <c r="Z749" s="31">
        <f t="shared" si="451"/>
        <v>-89.999990195423848</v>
      </c>
      <c r="AA749" s="31">
        <f t="shared" si="452"/>
        <v>98.747800708681396</v>
      </c>
      <c r="AB749" s="31">
        <f t="shared" si="453"/>
        <v>-89.999338191109544</v>
      </c>
      <c r="AC749" s="31">
        <f t="shared" si="454"/>
        <v>55.333888882055923</v>
      </c>
      <c r="AD749" s="31">
        <f t="shared" si="455"/>
        <v>89.901954334149011</v>
      </c>
      <c r="AE749" s="31">
        <f t="shared" si="456"/>
        <v>22.26963860712835</v>
      </c>
      <c r="AF749" s="31">
        <f t="shared" si="457"/>
        <v>-90.097374052384382</v>
      </c>
      <c r="AG749" s="31">
        <f t="shared" si="445"/>
        <v>92.110410468749379</v>
      </c>
      <c r="AH749" s="31">
        <f t="shared" si="458"/>
        <v>-223.80809334181373</v>
      </c>
      <c r="AI749" s="31">
        <f t="shared" si="459"/>
        <v>-89.999999999630418</v>
      </c>
      <c r="AJ749" s="31">
        <f t="shared" si="460"/>
        <v>151.74865004781873</v>
      </c>
      <c r="AK749" s="31">
        <f t="shared" si="461"/>
        <v>89.999998518539314</v>
      </c>
      <c r="AL749" s="32">
        <f t="shared" si="462"/>
        <v>-98.203634955619847</v>
      </c>
      <c r="AM749" s="31">
        <f t="shared" si="463"/>
        <v>-89.99929540284603</v>
      </c>
      <c r="AN749" s="31">
        <f t="shared" si="464"/>
        <v>-78.152667780865485</v>
      </c>
      <c r="AO749" s="31">
        <f t="shared" si="465"/>
        <v>-89.999296883937134</v>
      </c>
      <c r="AP749" s="30">
        <f t="shared" si="446"/>
        <v>23.609121289162623</v>
      </c>
      <c r="AQ749" s="30">
        <f t="shared" si="447"/>
        <v>-29.542425094393248</v>
      </c>
      <c r="AR749" s="31">
        <f t="shared" si="466"/>
        <v>-61.816332978967765</v>
      </c>
      <c r="AS749" s="33">
        <f t="shared" si="467"/>
        <v>-180.09667093632152</v>
      </c>
      <c r="AT749" s="31">
        <f t="shared" si="468"/>
        <v>9.5188816427156073</v>
      </c>
      <c r="AU749" s="31">
        <f t="shared" si="469"/>
        <v>70.473787817616426</v>
      </c>
      <c r="AV749" s="32">
        <f t="shared" si="470"/>
        <v>-3.820065576853638E-2</v>
      </c>
      <c r="AW749" s="31">
        <f t="shared" si="471"/>
        <v>-5.3696688146957161</v>
      </c>
      <c r="AX749" s="34">
        <f t="shared" si="472"/>
        <v>9.4806809869470712</v>
      </c>
      <c r="AY749" s="35">
        <f t="shared" si="473"/>
        <v>65.104119002920712</v>
      </c>
      <c r="AZ749" s="10">
        <f t="shared" si="474"/>
        <v>-52.335651992020694</v>
      </c>
      <c r="BA749" s="10">
        <f t="shared" si="475"/>
        <v>-114.9925519334008</v>
      </c>
      <c r="BB749" s="10">
        <f t="shared" si="476"/>
        <v>65.007448066599196</v>
      </c>
      <c r="BC749" s="37"/>
      <c r="BD749" s="46">
        <f t="shared" si="477"/>
        <v>-52</v>
      </c>
      <c r="BE749" s="46">
        <f t="shared" si="478"/>
        <v>-115</v>
      </c>
      <c r="BF749" s="46">
        <f t="shared" si="479"/>
        <v>65</v>
      </c>
    </row>
    <row r="750" spans="22:58" x14ac:dyDescent="0.3">
      <c r="V750" s="29">
        <v>8.4600000000001199</v>
      </c>
      <c r="W750" s="36">
        <f t="shared" si="449"/>
        <v>2884031503.1274076</v>
      </c>
      <c r="X750" s="30">
        <f t="shared" si="448"/>
        <v>3.5218251811136261</v>
      </c>
      <c r="Y750" s="31">
        <f t="shared" si="450"/>
        <v>-135.53387616472259</v>
      </c>
      <c r="Z750" s="31">
        <f t="shared" si="451"/>
        <v>-89.999990418603247</v>
      </c>
      <c r="AA750" s="31">
        <f t="shared" si="452"/>
        <v>98.947800708655308</v>
      </c>
      <c r="AB750" s="31">
        <f t="shared" si="453"/>
        <v>-89.999353255719086</v>
      </c>
      <c r="AC750" s="31">
        <f t="shared" si="454"/>
        <v>55.533888309682425</v>
      </c>
      <c r="AD750" s="31">
        <f t="shared" si="455"/>
        <v>89.904186121767779</v>
      </c>
      <c r="AE750" s="31">
        <f t="shared" si="456"/>
        <v>22.469638034728774</v>
      </c>
      <c r="AF750" s="31">
        <f t="shared" si="457"/>
        <v>-90.095157552554568</v>
      </c>
      <c r="AG750" s="31">
        <f t="shared" si="445"/>
        <v>92.110410468749379</v>
      </c>
      <c r="AH750" s="31">
        <f t="shared" si="458"/>
        <v>-224.00809334181372</v>
      </c>
      <c r="AI750" s="31">
        <f t="shared" si="459"/>
        <v>-89.999999999638831</v>
      </c>
      <c r="AJ750" s="31">
        <f t="shared" si="460"/>
        <v>151.94865004781872</v>
      </c>
      <c r="AK750" s="31">
        <f t="shared" si="461"/>
        <v>89.999998552261488</v>
      </c>
      <c r="AL750" s="32">
        <f t="shared" si="462"/>
        <v>-98.403634955590292</v>
      </c>
      <c r="AM750" s="31">
        <f t="shared" si="463"/>
        <v>-89.999311441435353</v>
      </c>
      <c r="AN750" s="31">
        <f t="shared" si="464"/>
        <v>-78.35266778083593</v>
      </c>
      <c r="AO750" s="31">
        <f t="shared" si="465"/>
        <v>-89.999312888812696</v>
      </c>
      <c r="AP750" s="30">
        <f t="shared" si="446"/>
        <v>23.609121289162623</v>
      </c>
      <c r="AQ750" s="30">
        <f t="shared" si="447"/>
        <v>-29.542425094393248</v>
      </c>
      <c r="AR750" s="31">
        <f t="shared" si="466"/>
        <v>-61.816333551337777</v>
      </c>
      <c r="AS750" s="33">
        <f t="shared" si="467"/>
        <v>-180.09447044136726</v>
      </c>
      <c r="AT750" s="31">
        <f t="shared" si="468"/>
        <v>9.6969902032549999</v>
      </c>
      <c r="AU750" s="31">
        <f t="shared" si="469"/>
        <v>70.885675010313278</v>
      </c>
      <c r="AV750" s="32">
        <f t="shared" si="470"/>
        <v>-3.9992732655836444E-2</v>
      </c>
      <c r="AW750" s="31">
        <f t="shared" si="471"/>
        <v>-5.4939878285330508</v>
      </c>
      <c r="AX750" s="34">
        <f t="shared" si="472"/>
        <v>9.6569974705991637</v>
      </c>
      <c r="AY750" s="35">
        <f t="shared" si="473"/>
        <v>65.391687181780227</v>
      </c>
      <c r="AZ750" s="10">
        <f t="shared" si="474"/>
        <v>-52.159336080738612</v>
      </c>
      <c r="BA750" s="10">
        <f t="shared" si="475"/>
        <v>-114.70278325958704</v>
      </c>
      <c r="BB750" s="10">
        <f t="shared" si="476"/>
        <v>65.297216740412964</v>
      </c>
      <c r="BC750" s="48"/>
      <c r="BD750" s="46">
        <f t="shared" si="477"/>
        <v>-52</v>
      </c>
      <c r="BE750" s="46">
        <f t="shared" si="478"/>
        <v>-115</v>
      </c>
      <c r="BF750" s="46">
        <f t="shared" si="479"/>
        <v>65</v>
      </c>
    </row>
    <row r="751" spans="22:58" x14ac:dyDescent="0.3">
      <c r="V751" s="29">
        <v>8.4700000000001197</v>
      </c>
      <c r="W751" s="38">
        <f t="shared" si="449"/>
        <v>2951209226.6672058</v>
      </c>
      <c r="X751" s="30">
        <f t="shared" si="448"/>
        <v>3.5218251811136261</v>
      </c>
      <c r="Y751" s="31">
        <f t="shared" si="450"/>
        <v>-135.73387616472257</v>
      </c>
      <c r="Z751" s="31">
        <f t="shared" si="451"/>
        <v>-89.999990636702464</v>
      </c>
      <c r="AA751" s="31">
        <f t="shared" si="452"/>
        <v>99.147800708630427</v>
      </c>
      <c r="AB751" s="31">
        <f t="shared" si="453"/>
        <v>-89.999367977416256</v>
      </c>
      <c r="AC751" s="31">
        <f t="shared" si="454"/>
        <v>55.733887763069916</v>
      </c>
      <c r="AD751" s="31">
        <f t="shared" si="455"/>
        <v>89.906367107979065</v>
      </c>
      <c r="AE751" s="31">
        <f t="shared" si="456"/>
        <v>22.669637488091396</v>
      </c>
      <c r="AF751" s="31">
        <f t="shared" si="457"/>
        <v>-90.09299150613964</v>
      </c>
      <c r="AG751" s="31">
        <f t="shared" si="445"/>
        <v>92.110410468749379</v>
      </c>
      <c r="AH751" s="31">
        <f t="shared" si="458"/>
        <v>-224.20809334181371</v>
      </c>
      <c r="AI751" s="31">
        <f t="shared" si="459"/>
        <v>-89.999999999647045</v>
      </c>
      <c r="AJ751" s="31">
        <f t="shared" si="460"/>
        <v>152.14865004781871</v>
      </c>
      <c r="AK751" s="31">
        <f t="shared" si="461"/>
        <v>89.999998585216034</v>
      </c>
      <c r="AL751" s="32">
        <f t="shared" si="462"/>
        <v>-98.603634955562057</v>
      </c>
      <c r="AM751" s="31">
        <f t="shared" si="463"/>
        <v>-89.999327114941821</v>
      </c>
      <c r="AN751" s="31">
        <f t="shared" si="464"/>
        <v>-78.552667780807695</v>
      </c>
      <c r="AO751" s="31">
        <f t="shared" si="465"/>
        <v>-89.999328529372832</v>
      </c>
      <c r="AP751" s="30">
        <f t="shared" si="446"/>
        <v>23.609121289162623</v>
      </c>
      <c r="AQ751" s="30">
        <f t="shared" si="447"/>
        <v>-29.542425094393248</v>
      </c>
      <c r="AR751" s="31">
        <f t="shared" si="466"/>
        <v>-61.816334097946921</v>
      </c>
      <c r="AS751" s="33">
        <f t="shared" si="467"/>
        <v>-180.09232003551247</v>
      </c>
      <c r="AT751" s="31">
        <f t="shared" si="468"/>
        <v>9.875980524520509</v>
      </c>
      <c r="AU751" s="31">
        <f t="shared" si="469"/>
        <v>71.290179374104696</v>
      </c>
      <c r="AV751" s="32">
        <f t="shared" si="470"/>
        <v>-4.1868475280221043E-2</v>
      </c>
      <c r="AW751" s="31">
        <f t="shared" si="471"/>
        <v>-5.621148900748258</v>
      </c>
      <c r="AX751" s="34">
        <f t="shared" si="472"/>
        <v>9.8341120492402876</v>
      </c>
      <c r="AY751" s="35">
        <f t="shared" si="473"/>
        <v>65.669030473356443</v>
      </c>
      <c r="AZ751" s="10">
        <f t="shared" si="474"/>
        <v>-51.982222048706632</v>
      </c>
      <c r="BA751" s="10">
        <f t="shared" si="475"/>
        <v>-114.42328956215603</v>
      </c>
      <c r="BB751" s="10">
        <f t="shared" si="476"/>
        <v>65.576710437843971</v>
      </c>
      <c r="BC751" s="37"/>
      <c r="BD751" s="46">
        <f t="shared" si="477"/>
        <v>-52</v>
      </c>
      <c r="BE751" s="46">
        <f t="shared" si="478"/>
        <v>-114</v>
      </c>
      <c r="BF751" s="46">
        <f t="shared" si="479"/>
        <v>66</v>
      </c>
    </row>
    <row r="752" spans="22:58" x14ac:dyDescent="0.3">
      <c r="V752" s="29">
        <v>8.4800000000001194</v>
      </c>
      <c r="W752" s="38">
        <f t="shared" si="449"/>
        <v>3019951720.4028554</v>
      </c>
      <c r="X752" s="30">
        <f t="shared" si="448"/>
        <v>3.5218251811136261</v>
      </c>
      <c r="Y752" s="31">
        <f t="shared" si="450"/>
        <v>-135.93387616472259</v>
      </c>
      <c r="Z752" s="31">
        <f t="shared" si="451"/>
        <v>-89.999990849837133</v>
      </c>
      <c r="AA752" s="31">
        <f t="shared" si="452"/>
        <v>99.347800708606627</v>
      </c>
      <c r="AB752" s="31">
        <f t="shared" si="453"/>
        <v>-89.999382364006678</v>
      </c>
      <c r="AC752" s="31">
        <f t="shared" si="454"/>
        <v>55.933887241058962</v>
      </c>
      <c r="AD752" s="31">
        <f t="shared" si="455"/>
        <v>89.908498449145313</v>
      </c>
      <c r="AE752" s="31">
        <f t="shared" si="456"/>
        <v>22.869636966056625</v>
      </c>
      <c r="AF752" s="31">
        <f t="shared" si="457"/>
        <v>-90.090874764698484</v>
      </c>
      <c r="AG752" s="31">
        <f t="shared" si="445"/>
        <v>92.110410468749379</v>
      </c>
      <c r="AH752" s="31">
        <f t="shared" si="458"/>
        <v>-224.4080933418137</v>
      </c>
      <c r="AI752" s="31">
        <f t="shared" si="459"/>
        <v>-89.999999999655088</v>
      </c>
      <c r="AJ752" s="31">
        <f t="shared" si="460"/>
        <v>152.34865004781869</v>
      </c>
      <c r="AK752" s="31">
        <f t="shared" si="461"/>
        <v>89.999998617420445</v>
      </c>
      <c r="AL752" s="32">
        <f t="shared" si="462"/>
        <v>-98.803634955535088</v>
      </c>
      <c r="AM752" s="31">
        <f t="shared" si="463"/>
        <v>-89.999342431675714</v>
      </c>
      <c r="AN752" s="31">
        <f t="shared" si="464"/>
        <v>-78.752667780780726</v>
      </c>
      <c r="AO752" s="31">
        <f t="shared" si="465"/>
        <v>-89.999343813910357</v>
      </c>
      <c r="AP752" s="30">
        <f t="shared" si="446"/>
        <v>23.609121289162623</v>
      </c>
      <c r="AQ752" s="30">
        <f t="shared" si="447"/>
        <v>-29.542425094393248</v>
      </c>
      <c r="AR752" s="31">
        <f t="shared" si="466"/>
        <v>-61.816334619954731</v>
      </c>
      <c r="AS752" s="33">
        <f t="shared" si="467"/>
        <v>-180.09021857860884</v>
      </c>
      <c r="AT752" s="31">
        <f t="shared" si="468"/>
        <v>10.055821110706926</v>
      </c>
      <c r="AU752" s="31">
        <f t="shared" si="469"/>
        <v>71.687354037550605</v>
      </c>
      <c r="AV752" s="32">
        <f t="shared" si="470"/>
        <v>-4.3831751002638836E-2</v>
      </c>
      <c r="AW752" s="31">
        <f t="shared" si="471"/>
        <v>-5.75121444026753</v>
      </c>
      <c r="AX752" s="34">
        <f t="shared" si="472"/>
        <v>10.011989359704287</v>
      </c>
      <c r="AY752" s="35">
        <f t="shared" si="473"/>
        <v>65.936139597283073</v>
      </c>
      <c r="AZ752" s="10">
        <f t="shared" si="474"/>
        <v>-51.804345260250443</v>
      </c>
      <c r="BA752" s="10">
        <f t="shared" si="475"/>
        <v>-114.15407898132577</v>
      </c>
      <c r="BB752" s="10">
        <f t="shared" si="476"/>
        <v>65.845921018674233</v>
      </c>
      <c r="BC752" s="37"/>
      <c r="BD752" s="46">
        <f t="shared" si="477"/>
        <v>-52</v>
      </c>
      <c r="BE752" s="46">
        <f t="shared" si="478"/>
        <v>-114</v>
      </c>
      <c r="BF752" s="46">
        <f t="shared" si="479"/>
        <v>66</v>
      </c>
    </row>
    <row r="753" spans="22:58" x14ac:dyDescent="0.3">
      <c r="V753" s="29">
        <v>8.4900000000001192</v>
      </c>
      <c r="W753" s="36">
        <f t="shared" si="449"/>
        <v>3090295432.5144486</v>
      </c>
      <c r="X753" s="30">
        <f t="shared" si="448"/>
        <v>3.5218251811136261</v>
      </c>
      <c r="Y753" s="31">
        <f t="shared" si="450"/>
        <v>-136.13387616472258</v>
      </c>
      <c r="Z753" s="31">
        <f t="shared" si="451"/>
        <v>-89.999991058120273</v>
      </c>
      <c r="AA753" s="31">
        <f t="shared" si="452"/>
        <v>99.547800708583907</v>
      </c>
      <c r="AB753" s="31">
        <f t="shared" si="453"/>
        <v>-89.999396423118327</v>
      </c>
      <c r="AC753" s="31">
        <f t="shared" si="454"/>
        <v>56.133886742542302</v>
      </c>
      <c r="AD753" s="31">
        <f t="shared" si="455"/>
        <v>89.910581275308246</v>
      </c>
      <c r="AE753" s="31">
        <f t="shared" si="456"/>
        <v>23.069636467517256</v>
      </c>
      <c r="AF753" s="31">
        <f t="shared" si="457"/>
        <v>-90.088806205930368</v>
      </c>
      <c r="AG753" s="31">
        <f t="shared" si="445"/>
        <v>92.110410468749379</v>
      </c>
      <c r="AH753" s="31">
        <f t="shared" si="458"/>
        <v>-224.60809334181369</v>
      </c>
      <c r="AI753" s="31">
        <f t="shared" si="459"/>
        <v>-89.999999999662933</v>
      </c>
      <c r="AJ753" s="31">
        <f t="shared" si="460"/>
        <v>152.54865004781871</v>
      </c>
      <c r="AK753" s="31">
        <f t="shared" si="461"/>
        <v>89.99999864889179</v>
      </c>
      <c r="AL753" s="32">
        <f t="shared" si="462"/>
        <v>-99.003634955509341</v>
      </c>
      <c r="AM753" s="31">
        <f t="shared" si="463"/>
        <v>-89.999357399758196</v>
      </c>
      <c r="AN753" s="31">
        <f t="shared" si="464"/>
        <v>-78.95266778075495</v>
      </c>
      <c r="AO753" s="31">
        <f t="shared" si="465"/>
        <v>-89.999358750529339</v>
      </c>
      <c r="AP753" s="30">
        <f t="shared" si="446"/>
        <v>23.609121289162623</v>
      </c>
      <c r="AQ753" s="30">
        <f t="shared" si="447"/>
        <v>-29.542425094393248</v>
      </c>
      <c r="AR753" s="31">
        <f t="shared" si="466"/>
        <v>-61.816335118468317</v>
      </c>
      <c r="AS753" s="33">
        <f t="shared" si="467"/>
        <v>-180.08816495645971</v>
      </c>
      <c r="AT753" s="31">
        <f t="shared" si="468"/>
        <v>10.23648126996267</v>
      </c>
      <c r="AU753" s="31">
        <f t="shared" si="469"/>
        <v>72.077256854382824</v>
      </c>
      <c r="AV753" s="32">
        <f t="shared" si="470"/>
        <v>-4.5886602255364548E-2</v>
      </c>
      <c r="AW753" s="31">
        <f t="shared" si="471"/>
        <v>-5.8842480445618612</v>
      </c>
      <c r="AX753" s="34">
        <f t="shared" si="472"/>
        <v>10.190594667707305</v>
      </c>
      <c r="AY753" s="35">
        <f t="shared" si="473"/>
        <v>66.193008809820967</v>
      </c>
      <c r="AZ753" s="10">
        <f t="shared" si="474"/>
        <v>-51.625740450761015</v>
      </c>
      <c r="BA753" s="10">
        <f t="shared" si="475"/>
        <v>-113.89515614663874</v>
      </c>
      <c r="BB753" s="10">
        <f t="shared" si="476"/>
        <v>66.10484385336126</v>
      </c>
      <c r="BC753" s="48"/>
      <c r="BD753" s="46">
        <f t="shared" si="477"/>
        <v>-52</v>
      </c>
      <c r="BE753" s="46">
        <f t="shared" si="478"/>
        <v>-114</v>
      </c>
      <c r="BF753" s="46">
        <f t="shared" si="479"/>
        <v>66</v>
      </c>
    </row>
    <row r="754" spans="22:58" x14ac:dyDescent="0.3">
      <c r="V754" s="29">
        <v>8.5000000000001208</v>
      </c>
      <c r="W754" s="38">
        <f t="shared" si="449"/>
        <v>3162277660.1692681</v>
      </c>
      <c r="X754" s="30">
        <f t="shared" si="448"/>
        <v>3.5218251811136261</v>
      </c>
      <c r="Y754" s="31">
        <f t="shared" si="450"/>
        <v>-136.3338761647226</v>
      </c>
      <c r="Z754" s="31">
        <f t="shared" si="451"/>
        <v>-89.999991261662302</v>
      </c>
      <c r="AA754" s="31">
        <f t="shared" si="452"/>
        <v>99.747800708562252</v>
      </c>
      <c r="AB754" s="31">
        <f t="shared" si="453"/>
        <v>-89.999410162205521</v>
      </c>
      <c r="AC754" s="31">
        <f t="shared" si="454"/>
        <v>56.333886266462571</v>
      </c>
      <c r="AD754" s="31">
        <f t="shared" si="455"/>
        <v>89.912616690787786</v>
      </c>
      <c r="AE754" s="31">
        <f t="shared" si="456"/>
        <v>23.269635991415853</v>
      </c>
      <c r="AF754" s="31">
        <f t="shared" si="457"/>
        <v>-90.086784733080037</v>
      </c>
      <c r="AG754" s="31">
        <f t="shared" si="445"/>
        <v>92.110410468749379</v>
      </c>
      <c r="AH754" s="31">
        <f t="shared" si="458"/>
        <v>-224.80809334181373</v>
      </c>
      <c r="AI754" s="31">
        <f t="shared" si="459"/>
        <v>-89.999999999670607</v>
      </c>
      <c r="AJ754" s="31">
        <f t="shared" si="460"/>
        <v>152.74865004781873</v>
      </c>
      <c r="AK754" s="31">
        <f t="shared" si="461"/>
        <v>89.999998679646779</v>
      </c>
      <c r="AL754" s="32">
        <f t="shared" si="462"/>
        <v>-99.203634955484787</v>
      </c>
      <c r="AM754" s="31">
        <f t="shared" si="463"/>
        <v>-89.999372027125517</v>
      </c>
      <c r="AN754" s="31">
        <f t="shared" si="464"/>
        <v>-79.152667780730425</v>
      </c>
      <c r="AO754" s="31">
        <f t="shared" si="465"/>
        <v>-89.999373347149344</v>
      </c>
      <c r="AP754" s="30">
        <f t="shared" si="446"/>
        <v>23.609121289162623</v>
      </c>
      <c r="AQ754" s="30">
        <f t="shared" si="447"/>
        <v>-29.542425094393248</v>
      </c>
      <c r="AR754" s="31">
        <f t="shared" si="466"/>
        <v>-61.816335594545194</v>
      </c>
      <c r="AS754" s="33">
        <f t="shared" si="467"/>
        <v>-180.08615808022938</v>
      </c>
      <c r="AT754" s="31">
        <f t="shared" si="468"/>
        <v>10.417931120133279</v>
      </c>
      <c r="AU754" s="31">
        <f t="shared" si="469"/>
        <v>72.459950057951474</v>
      </c>
      <c r="AV754" s="32">
        <f t="shared" si="470"/>
        <v>-4.8037254115092243E-2</v>
      </c>
      <c r="AW754" s="31">
        <f t="shared" si="471"/>
        <v>-6.0203145090871804</v>
      </c>
      <c r="AX754" s="34">
        <f t="shared" si="472"/>
        <v>10.369893866018186</v>
      </c>
      <c r="AY754" s="35">
        <f t="shared" si="473"/>
        <v>66.439635548864288</v>
      </c>
      <c r="AZ754" s="10">
        <f t="shared" si="474"/>
        <v>-51.446441728527006</v>
      </c>
      <c r="BA754" s="10">
        <f t="shared" si="475"/>
        <v>-113.64652253136509</v>
      </c>
      <c r="BB754" s="10">
        <f t="shared" si="476"/>
        <v>66.353477468634907</v>
      </c>
      <c r="BC754" s="37"/>
      <c r="BD754" s="46">
        <f t="shared" si="477"/>
        <v>-51</v>
      </c>
      <c r="BE754" s="46">
        <f t="shared" si="478"/>
        <v>-114</v>
      </c>
      <c r="BF754" s="46">
        <f t="shared" si="479"/>
        <v>66</v>
      </c>
    </row>
    <row r="755" spans="22:58" x14ac:dyDescent="0.3">
      <c r="V755" s="29">
        <v>8.5100000000001206</v>
      </c>
      <c r="W755" s="38">
        <f t="shared" si="449"/>
        <v>3235936569.2971921</v>
      </c>
      <c r="X755" s="30">
        <f t="shared" si="448"/>
        <v>3.5218251811136261</v>
      </c>
      <c r="Y755" s="31">
        <f t="shared" si="450"/>
        <v>-136.53387616472259</v>
      </c>
      <c r="Z755" s="31">
        <f t="shared" si="451"/>
        <v>-89.999991460571152</v>
      </c>
      <c r="AA755" s="31">
        <f t="shared" si="452"/>
        <v>99.947800708541536</v>
      </c>
      <c r="AB755" s="31">
        <f t="shared" si="453"/>
        <v>-89.999423588552901</v>
      </c>
      <c r="AC755" s="31">
        <f t="shared" si="454"/>
        <v>56.533885811809874</v>
      </c>
      <c r="AD755" s="31">
        <f t="shared" si="455"/>
        <v>89.914605774767622</v>
      </c>
      <c r="AE755" s="31">
        <f t="shared" si="456"/>
        <v>23.469635536742452</v>
      </c>
      <c r="AF755" s="31">
        <f t="shared" si="457"/>
        <v>-90.084809274356431</v>
      </c>
      <c r="AG755" s="31">
        <f t="shared" si="445"/>
        <v>92.110410468749379</v>
      </c>
      <c r="AH755" s="31">
        <f t="shared" si="458"/>
        <v>-225.00809334181372</v>
      </c>
      <c r="AI755" s="31">
        <f t="shared" si="459"/>
        <v>-89.999999999678096</v>
      </c>
      <c r="AJ755" s="31">
        <f t="shared" si="460"/>
        <v>152.94865004781875</v>
      </c>
      <c r="AK755" s="31">
        <f t="shared" si="461"/>
        <v>89.999998709701686</v>
      </c>
      <c r="AL755" s="32">
        <f t="shared" si="462"/>
        <v>-99.4036349554613</v>
      </c>
      <c r="AM755" s="31">
        <f t="shared" si="463"/>
        <v>-89.999386321533294</v>
      </c>
      <c r="AN755" s="31">
        <f t="shared" si="464"/>
        <v>-79.352667780706909</v>
      </c>
      <c r="AO755" s="31">
        <f t="shared" si="465"/>
        <v>-89.999387611509704</v>
      </c>
      <c r="AP755" s="30">
        <f t="shared" si="446"/>
        <v>23.609121289162623</v>
      </c>
      <c r="AQ755" s="30">
        <f t="shared" si="447"/>
        <v>-29.542425094393248</v>
      </c>
      <c r="AR755" s="31">
        <f t="shared" si="466"/>
        <v>-61.816336049195087</v>
      </c>
      <c r="AS755" s="33">
        <f t="shared" si="467"/>
        <v>-180.08419688586613</v>
      </c>
      <c r="AT755" s="31">
        <f t="shared" si="468"/>
        <v>10.600141591852761</v>
      </c>
      <c r="AU755" s="31">
        <f t="shared" si="469"/>
        <v>72.835499926177178</v>
      </c>
      <c r="AV755" s="32">
        <f t="shared" si="470"/>
        <v>-5.0288122169870435E-2</v>
      </c>
      <c r="AW755" s="31">
        <f t="shared" si="471"/>
        <v>-6.159479835724869</v>
      </c>
      <c r="AX755" s="34">
        <f t="shared" si="472"/>
        <v>10.549853469682891</v>
      </c>
      <c r="AY755" s="35">
        <f t="shared" si="473"/>
        <v>66.676020090452312</v>
      </c>
      <c r="AZ755" s="10">
        <f t="shared" si="474"/>
        <v>-51.2664825795122</v>
      </c>
      <c r="BA755" s="10">
        <f t="shared" si="475"/>
        <v>-113.40817679541382</v>
      </c>
      <c r="BB755" s="10">
        <f t="shared" si="476"/>
        <v>66.591823204586177</v>
      </c>
      <c r="BC755" s="37"/>
      <c r="BD755" s="46">
        <f t="shared" si="477"/>
        <v>-51</v>
      </c>
      <c r="BE755" s="46">
        <f t="shared" si="478"/>
        <v>-113</v>
      </c>
      <c r="BF755" s="46">
        <f t="shared" si="479"/>
        <v>67</v>
      </c>
    </row>
    <row r="756" spans="22:58" x14ac:dyDescent="0.3">
      <c r="V756" s="29">
        <v>8.5200000000001204</v>
      </c>
      <c r="W756" s="36">
        <f t="shared" si="449"/>
        <v>3311311214.8268294</v>
      </c>
      <c r="X756" s="30">
        <f t="shared" si="448"/>
        <v>3.5218251811136261</v>
      </c>
      <c r="Y756" s="31">
        <f t="shared" si="450"/>
        <v>-136.73387616472255</v>
      </c>
      <c r="Z756" s="31">
        <f t="shared" si="451"/>
        <v>-89.999991654952296</v>
      </c>
      <c r="AA756" s="31">
        <f t="shared" si="452"/>
        <v>100.14780070852171</v>
      </c>
      <c r="AB756" s="31">
        <f t="shared" si="453"/>
        <v>-89.999436709279308</v>
      </c>
      <c r="AC756" s="31">
        <f t="shared" si="454"/>
        <v>56.733885377619856</v>
      </c>
      <c r="AD756" s="31">
        <f t="shared" si="455"/>
        <v>89.916549581867216</v>
      </c>
      <c r="AE756" s="31">
        <f t="shared" si="456"/>
        <v>23.669635102532652</v>
      </c>
      <c r="AF756" s="31">
        <f t="shared" si="457"/>
        <v>-90.082878782364403</v>
      </c>
      <c r="AG756" s="31">
        <f t="shared" si="445"/>
        <v>92.110410468749379</v>
      </c>
      <c r="AH756" s="31">
        <f t="shared" si="458"/>
        <v>-225.20809334181371</v>
      </c>
      <c r="AI756" s="31">
        <f t="shared" si="459"/>
        <v>-89.999999999685429</v>
      </c>
      <c r="AJ756" s="31">
        <f t="shared" si="460"/>
        <v>153.14865004781871</v>
      </c>
      <c r="AK756" s="31">
        <f t="shared" si="461"/>
        <v>89.999998739072467</v>
      </c>
      <c r="AL756" s="32">
        <f t="shared" si="462"/>
        <v>-99.603634955438849</v>
      </c>
      <c r="AM756" s="31">
        <f t="shared" si="463"/>
        <v>-89.999400290560629</v>
      </c>
      <c r="AN756" s="31">
        <f t="shared" si="464"/>
        <v>-79.552667780684487</v>
      </c>
      <c r="AO756" s="31">
        <f t="shared" si="465"/>
        <v>-89.999401551173591</v>
      </c>
      <c r="AP756" s="30">
        <f t="shared" si="446"/>
        <v>23.609121289162623</v>
      </c>
      <c r="AQ756" s="30">
        <f t="shared" si="447"/>
        <v>-29.542425094393248</v>
      </c>
      <c r="AR756" s="31">
        <f t="shared" si="466"/>
        <v>-61.816336483382457</v>
      </c>
      <c r="AS756" s="33">
        <f t="shared" si="467"/>
        <v>-180.08228033353799</v>
      </c>
      <c r="AT756" s="31">
        <f t="shared" si="468"/>
        <v>10.783084429183598</v>
      </c>
      <c r="AU756" s="31">
        <f t="shared" si="469"/>
        <v>73.203976457548947</v>
      </c>
      <c r="AV756" s="32">
        <f t="shared" si="470"/>
        <v>-5.2643820687985621E-2</v>
      </c>
      <c r="AW756" s="31">
        <f t="shared" si="471"/>
        <v>-6.3018112401225226</v>
      </c>
      <c r="AX756" s="34">
        <f t="shared" si="472"/>
        <v>10.730440608495613</v>
      </c>
      <c r="AY756" s="35">
        <f t="shared" si="473"/>
        <v>66.902165217426429</v>
      </c>
      <c r="AZ756" s="10">
        <f t="shared" si="474"/>
        <v>-51.085895874886845</v>
      </c>
      <c r="BA756" s="10">
        <f t="shared" si="475"/>
        <v>-113.18011511611157</v>
      </c>
      <c r="BB756" s="10">
        <f t="shared" si="476"/>
        <v>66.819884883888435</v>
      </c>
      <c r="BC756" s="48"/>
      <c r="BD756" s="46">
        <f t="shared" si="477"/>
        <v>-51</v>
      </c>
      <c r="BE756" s="46">
        <f t="shared" si="478"/>
        <v>-113</v>
      </c>
      <c r="BF756" s="46">
        <f t="shared" si="479"/>
        <v>67</v>
      </c>
    </row>
    <row r="757" spans="22:58" x14ac:dyDescent="0.3">
      <c r="V757" s="29">
        <v>8.5300000000001202</v>
      </c>
      <c r="W757" s="38">
        <f t="shared" si="449"/>
        <v>3388441561.3929653</v>
      </c>
      <c r="X757" s="30">
        <f t="shared" si="448"/>
        <v>3.5218251811136261</v>
      </c>
      <c r="Y757" s="31">
        <f t="shared" si="450"/>
        <v>-136.93387616472253</v>
      </c>
      <c r="Z757" s="31">
        <f t="shared" si="451"/>
        <v>-89.999991844908763</v>
      </c>
      <c r="AA757" s="31">
        <f t="shared" si="452"/>
        <v>100.34780070850283</v>
      </c>
      <c r="AB757" s="31">
        <f t="shared" si="453"/>
        <v>-89.999449531341526</v>
      </c>
      <c r="AC757" s="31">
        <f t="shared" si="454"/>
        <v>56.93388496297159</v>
      </c>
      <c r="AD757" s="31">
        <f t="shared" si="455"/>
        <v>89.918449142700936</v>
      </c>
      <c r="AE757" s="31">
        <f t="shared" si="456"/>
        <v>23.869634687865513</v>
      </c>
      <c r="AF757" s="31">
        <f t="shared" si="457"/>
        <v>-90.080992233549338</v>
      </c>
      <c r="AG757" s="31">
        <f t="shared" si="445"/>
        <v>92.110410468749379</v>
      </c>
      <c r="AH757" s="31">
        <f t="shared" si="458"/>
        <v>-225.40809334181372</v>
      </c>
      <c r="AI757" s="31">
        <f t="shared" si="459"/>
        <v>-89.999999999692591</v>
      </c>
      <c r="AJ757" s="31">
        <f t="shared" si="460"/>
        <v>153.34865004781869</v>
      </c>
      <c r="AK757" s="31">
        <f t="shared" si="461"/>
        <v>89.999998767774684</v>
      </c>
      <c r="AL757" s="32">
        <f t="shared" si="462"/>
        <v>-99.803634955417436</v>
      </c>
      <c r="AM757" s="31">
        <f t="shared" si="463"/>
        <v>-89.999413941614094</v>
      </c>
      <c r="AN757" s="31">
        <f t="shared" si="464"/>
        <v>-79.752667780663074</v>
      </c>
      <c r="AO757" s="31">
        <f t="shared" si="465"/>
        <v>-89.999415173532</v>
      </c>
      <c r="AP757" s="30">
        <f t="shared" si="446"/>
        <v>23.609121289162623</v>
      </c>
      <c r="AQ757" s="30">
        <f t="shared" si="447"/>
        <v>-29.542425094393248</v>
      </c>
      <c r="AR757" s="31">
        <f t="shared" si="466"/>
        <v>-61.816336898028183</v>
      </c>
      <c r="AS757" s="33">
        <f t="shared" si="467"/>
        <v>-180.08040740708134</v>
      </c>
      <c r="AT757" s="31">
        <f t="shared" si="468"/>
        <v>10.966732188000956</v>
      </c>
      <c r="AU757" s="31">
        <f t="shared" si="469"/>
        <v>73.565453058594642</v>
      </c>
      <c r="AV757" s="32">
        <f t="shared" si="470"/>
        <v>-5.510917109681876E-2</v>
      </c>
      <c r="AW757" s="31">
        <f t="shared" si="471"/>
        <v>-6.4473771578275452</v>
      </c>
      <c r="AX757" s="34">
        <f t="shared" si="472"/>
        <v>10.911623016904137</v>
      </c>
      <c r="AY757" s="35">
        <f t="shared" si="473"/>
        <v>67.118075900767096</v>
      </c>
      <c r="AZ757" s="10">
        <f t="shared" si="474"/>
        <v>-50.904713881124046</v>
      </c>
      <c r="BA757" s="10">
        <f t="shared" si="475"/>
        <v>-112.96233150631424</v>
      </c>
      <c r="BB757" s="10">
        <f t="shared" si="476"/>
        <v>67.037668493685757</v>
      </c>
      <c r="BC757" s="37"/>
      <c r="BD757" s="46">
        <f t="shared" si="477"/>
        <v>-51</v>
      </c>
      <c r="BE757" s="46">
        <f t="shared" si="478"/>
        <v>-113</v>
      </c>
      <c r="BF757" s="46">
        <f t="shared" si="479"/>
        <v>67</v>
      </c>
    </row>
    <row r="758" spans="22:58" x14ac:dyDescent="0.3">
      <c r="V758" s="29">
        <v>8.5400000000001199</v>
      </c>
      <c r="W758" s="38">
        <f t="shared" si="449"/>
        <v>3467368504.5262775</v>
      </c>
      <c r="X758" s="30">
        <f t="shared" si="448"/>
        <v>3.5218251811136261</v>
      </c>
      <c r="Y758" s="31">
        <f t="shared" si="450"/>
        <v>-137.13387616472255</v>
      </c>
      <c r="Z758" s="31">
        <f t="shared" si="451"/>
        <v>-89.999992030541307</v>
      </c>
      <c r="AA758" s="31">
        <f t="shared" si="452"/>
        <v>100.54780070848479</v>
      </c>
      <c r="AB758" s="31">
        <f t="shared" si="453"/>
        <v>-89.999462061537969</v>
      </c>
      <c r="AC758" s="31">
        <f t="shared" si="454"/>
        <v>57.133884566985522</v>
      </c>
      <c r="AD758" s="31">
        <f t="shared" si="455"/>
        <v>89.920305464424331</v>
      </c>
      <c r="AE758" s="31">
        <f t="shared" si="456"/>
        <v>24.069634291861384</v>
      </c>
      <c r="AF758" s="31">
        <f t="shared" si="457"/>
        <v>-90.079148627654945</v>
      </c>
      <c r="AG758" s="31">
        <f t="shared" si="445"/>
        <v>92.110410468749379</v>
      </c>
      <c r="AH758" s="31">
        <f t="shared" si="458"/>
        <v>-225.60809334181371</v>
      </c>
      <c r="AI758" s="31">
        <f t="shared" si="459"/>
        <v>-89.999999999699597</v>
      </c>
      <c r="AJ758" s="31">
        <f t="shared" si="460"/>
        <v>153.54865004781868</v>
      </c>
      <c r="AK758" s="31">
        <f t="shared" si="461"/>
        <v>89.999998795823544</v>
      </c>
      <c r="AL758" s="32">
        <f t="shared" si="462"/>
        <v>-100.00363495539699</v>
      </c>
      <c r="AM758" s="31">
        <f t="shared" si="463"/>
        <v>-89.999427281931645</v>
      </c>
      <c r="AN758" s="31">
        <f t="shared" si="464"/>
        <v>-79.952667780642628</v>
      </c>
      <c r="AO758" s="31">
        <f t="shared" si="465"/>
        <v>-89.999428485807698</v>
      </c>
      <c r="AP758" s="30">
        <f t="shared" si="446"/>
        <v>23.609121289162623</v>
      </c>
      <c r="AQ758" s="30">
        <f t="shared" si="447"/>
        <v>-29.542425094393248</v>
      </c>
      <c r="AR758" s="31">
        <f t="shared" si="466"/>
        <v>-61.816337294011873</v>
      </c>
      <c r="AS758" s="33">
        <f t="shared" si="467"/>
        <v>-180.07857711346264</v>
      </c>
      <c r="AT758" s="31">
        <f t="shared" si="468"/>
        <v>11.151058232311078</v>
      </c>
      <c r="AU758" s="31">
        <f t="shared" si="469"/>
        <v>73.92000624314764</v>
      </c>
      <c r="AV758" s="32">
        <f t="shared" si="470"/>
        <v>-5.7689210779388961E-2</v>
      </c>
      <c r="AW758" s="31">
        <f t="shared" si="471"/>
        <v>-6.596247249099374</v>
      </c>
      <c r="AX758" s="34">
        <f t="shared" si="472"/>
        <v>11.093369021531689</v>
      </c>
      <c r="AY758" s="35">
        <f t="shared" si="473"/>
        <v>67.323758994048262</v>
      </c>
      <c r="AZ758" s="10">
        <f t="shared" si="474"/>
        <v>-50.722968272480188</v>
      </c>
      <c r="BA758" s="10">
        <f t="shared" si="475"/>
        <v>-112.75481811941438</v>
      </c>
      <c r="BB758" s="10">
        <f t="shared" si="476"/>
        <v>67.245181880585619</v>
      </c>
      <c r="BC758" s="37"/>
      <c r="BD758" s="46">
        <f t="shared" si="477"/>
        <v>-51</v>
      </c>
      <c r="BE758" s="46">
        <f t="shared" si="478"/>
        <v>-113</v>
      </c>
      <c r="BF758" s="46">
        <f t="shared" si="479"/>
        <v>67</v>
      </c>
    </row>
    <row r="759" spans="22:58" x14ac:dyDescent="0.3">
      <c r="V759" s="29">
        <v>8.5500000000001197</v>
      </c>
      <c r="W759" s="36">
        <f t="shared" si="449"/>
        <v>3548133892.3367381</v>
      </c>
      <c r="X759" s="30">
        <f t="shared" si="448"/>
        <v>3.5218251811136261</v>
      </c>
      <c r="Y759" s="31">
        <f t="shared" si="450"/>
        <v>-137.33387616472254</v>
      </c>
      <c r="Z759" s="31">
        <f t="shared" si="451"/>
        <v>-89.999992211948324</v>
      </c>
      <c r="AA759" s="31">
        <f t="shared" si="452"/>
        <v>100.74780070846755</v>
      </c>
      <c r="AB759" s="31">
        <f t="shared" si="453"/>
        <v>-89.999474306512312</v>
      </c>
      <c r="AC759" s="31">
        <f t="shared" si="454"/>
        <v>57.333884188821742</v>
      </c>
      <c r="AD759" s="31">
        <f t="shared" si="455"/>
        <v>89.92211953126818</v>
      </c>
      <c r="AE759" s="31">
        <f t="shared" si="456"/>
        <v>24.26963391368038</v>
      </c>
      <c r="AF759" s="31">
        <f t="shared" si="457"/>
        <v>-90.077346987192442</v>
      </c>
      <c r="AG759" s="31">
        <f t="shared" si="445"/>
        <v>92.110410468749379</v>
      </c>
      <c r="AH759" s="31">
        <f t="shared" si="458"/>
        <v>-225.8080933418137</v>
      </c>
      <c r="AI759" s="31">
        <f t="shared" si="459"/>
        <v>-89.999999999706432</v>
      </c>
      <c r="AJ759" s="31">
        <f t="shared" si="460"/>
        <v>153.7486500478187</v>
      </c>
      <c r="AK759" s="31">
        <f t="shared" si="461"/>
        <v>89.999998823233952</v>
      </c>
      <c r="AL759" s="32">
        <f t="shared" si="462"/>
        <v>-100.20363495537745</v>
      </c>
      <c r="AM759" s="31">
        <f t="shared" si="463"/>
        <v>-89.99944031858648</v>
      </c>
      <c r="AN759" s="31">
        <f t="shared" si="464"/>
        <v>-80.152667780623062</v>
      </c>
      <c r="AO759" s="31">
        <f t="shared" si="465"/>
        <v>-89.99944149505896</v>
      </c>
      <c r="AP759" s="30">
        <f t="shared" si="446"/>
        <v>23.609121289162623</v>
      </c>
      <c r="AQ759" s="30">
        <f t="shared" si="447"/>
        <v>-29.542425094393248</v>
      </c>
      <c r="AR759" s="31">
        <f t="shared" si="466"/>
        <v>-61.816337672173304</v>
      </c>
      <c r="AS759" s="33">
        <f t="shared" si="467"/>
        <v>-180.0767884822514</v>
      </c>
      <c r="AT759" s="31">
        <f t="shared" si="468"/>
        <v>11.336036728688114</v>
      </c>
      <c r="AU759" s="31">
        <f t="shared" si="469"/>
        <v>74.267715343639196</v>
      </c>
      <c r="AV759" s="32">
        <f t="shared" si="470"/>
        <v>-6.0389202196271891E-2</v>
      </c>
      <c r="AW759" s="31">
        <f t="shared" si="471"/>
        <v>-6.7484924022791217</v>
      </c>
      <c r="AX759" s="34">
        <f t="shared" si="472"/>
        <v>11.275647526491843</v>
      </c>
      <c r="AY759" s="35">
        <f t="shared" si="473"/>
        <v>67.51922294136007</v>
      </c>
      <c r="AZ759" s="10">
        <f t="shared" si="474"/>
        <v>-50.540690145681459</v>
      </c>
      <c r="BA759" s="10">
        <f t="shared" si="475"/>
        <v>-112.55756554089133</v>
      </c>
      <c r="BB759" s="10">
        <f t="shared" si="476"/>
        <v>67.442434459108668</v>
      </c>
      <c r="BC759" s="48"/>
      <c r="BD759" s="46">
        <f t="shared" si="477"/>
        <v>-51</v>
      </c>
      <c r="BE759" s="46">
        <f t="shared" si="478"/>
        <v>-113</v>
      </c>
      <c r="BF759" s="46">
        <f t="shared" si="479"/>
        <v>67</v>
      </c>
    </row>
    <row r="760" spans="22:58" x14ac:dyDescent="0.3">
      <c r="V760" s="29">
        <v>8.5600000000001195</v>
      </c>
      <c r="W760" s="38">
        <f t="shared" si="449"/>
        <v>3630780547.7020192</v>
      </c>
      <c r="X760" s="30">
        <f t="shared" si="448"/>
        <v>3.5218251811136261</v>
      </c>
      <c r="Y760" s="31">
        <f t="shared" si="450"/>
        <v>-137.53387616472253</v>
      </c>
      <c r="Z760" s="31">
        <f t="shared" si="451"/>
        <v>-89.999992389226037</v>
      </c>
      <c r="AA760" s="31">
        <f t="shared" si="452"/>
        <v>100.9478007084511</v>
      </c>
      <c r="AB760" s="31">
        <f t="shared" si="453"/>
        <v>-89.999486272757025</v>
      </c>
      <c r="AC760" s="31">
        <f t="shared" si="454"/>
        <v>57.533883827678096</v>
      </c>
      <c r="AD760" s="31">
        <f t="shared" si="455"/>
        <v>89.923892305060164</v>
      </c>
      <c r="AE760" s="31">
        <f t="shared" si="456"/>
        <v>24.469633552520293</v>
      </c>
      <c r="AF760" s="31">
        <f t="shared" si="457"/>
        <v>-90.075586356922898</v>
      </c>
      <c r="AG760" s="31">
        <f t="shared" si="445"/>
        <v>92.110410468749379</v>
      </c>
      <c r="AH760" s="31">
        <f t="shared" si="458"/>
        <v>-226.00809334181372</v>
      </c>
      <c r="AI760" s="31">
        <f t="shared" si="459"/>
        <v>-89.999999999713111</v>
      </c>
      <c r="AJ760" s="31">
        <f t="shared" si="460"/>
        <v>153.94865004781872</v>
      </c>
      <c r="AK760" s="31">
        <f t="shared" si="461"/>
        <v>89.999998850020418</v>
      </c>
      <c r="AL760" s="32">
        <f t="shared" si="462"/>
        <v>-100.4036349553588</v>
      </c>
      <c r="AM760" s="31">
        <f t="shared" si="463"/>
        <v>-89.999453058490829</v>
      </c>
      <c r="AN760" s="31">
        <f t="shared" si="464"/>
        <v>-80.352667780604435</v>
      </c>
      <c r="AO760" s="31">
        <f t="shared" si="465"/>
        <v>-89.999454208183522</v>
      </c>
      <c r="AP760" s="30">
        <f t="shared" si="446"/>
        <v>23.609121289162623</v>
      </c>
      <c r="AQ760" s="30">
        <f t="shared" si="447"/>
        <v>-29.542425094393248</v>
      </c>
      <c r="AR760" s="31">
        <f t="shared" si="466"/>
        <v>-61.816338033314764</v>
      </c>
      <c r="AS760" s="33">
        <f t="shared" si="467"/>
        <v>-180.07504056510641</v>
      </c>
      <c r="AT760" s="31">
        <f t="shared" si="468"/>
        <v>11.521642639005485</v>
      </c>
      <c r="AU760" s="31">
        <f t="shared" si="469"/>
        <v>74.608662234558295</v>
      </c>
      <c r="AV760" s="32">
        <f t="shared" si="470"/>
        <v>-6.3214642340090457E-2</v>
      </c>
      <c r="AW760" s="31">
        <f t="shared" si="471"/>
        <v>-6.9041847355870418</v>
      </c>
      <c r="AX760" s="34">
        <f t="shared" si="472"/>
        <v>11.458427996665394</v>
      </c>
      <c r="AY760" s="35">
        <f t="shared" si="473"/>
        <v>67.704477498971258</v>
      </c>
      <c r="AZ760" s="10">
        <f t="shared" si="474"/>
        <v>-50.357910036649372</v>
      </c>
      <c r="BA760" s="10">
        <f t="shared" si="475"/>
        <v>-112.37056306613515</v>
      </c>
      <c r="BB760" s="10">
        <f t="shared" si="476"/>
        <v>67.629436933864852</v>
      </c>
      <c r="BC760" s="37"/>
      <c r="BD760" s="46">
        <f t="shared" si="477"/>
        <v>-50</v>
      </c>
      <c r="BE760" s="46">
        <f t="shared" si="478"/>
        <v>-112</v>
      </c>
      <c r="BF760" s="46">
        <f t="shared" si="479"/>
        <v>68</v>
      </c>
    </row>
    <row r="761" spans="22:58" x14ac:dyDescent="0.3">
      <c r="V761" s="29">
        <v>8.5700000000001193</v>
      </c>
      <c r="W761" s="38">
        <f t="shared" si="449"/>
        <v>3715352290.9727545</v>
      </c>
      <c r="X761" s="30">
        <f t="shared" si="448"/>
        <v>3.5218251811136261</v>
      </c>
      <c r="Y761" s="31">
        <f t="shared" si="450"/>
        <v>-137.73387616472252</v>
      </c>
      <c r="Z761" s="31">
        <f t="shared" si="451"/>
        <v>-89.999992562468407</v>
      </c>
      <c r="AA761" s="31">
        <f t="shared" si="452"/>
        <v>101.14780070843538</v>
      </c>
      <c r="AB761" s="31">
        <f t="shared" si="453"/>
        <v>-89.999497966616744</v>
      </c>
      <c r="AC761" s="31">
        <f t="shared" si="454"/>
        <v>57.733883482788571</v>
      </c>
      <c r="AD761" s="31">
        <f t="shared" si="455"/>
        <v>89.925624725734835</v>
      </c>
      <c r="AE761" s="31">
        <f t="shared" si="456"/>
        <v>24.669633207615064</v>
      </c>
      <c r="AF761" s="31">
        <f t="shared" si="457"/>
        <v>-90.07386580335033</v>
      </c>
      <c r="AG761" s="31">
        <f t="shared" si="445"/>
        <v>92.110410468749379</v>
      </c>
      <c r="AH761" s="31">
        <f t="shared" si="458"/>
        <v>-226.20809334181371</v>
      </c>
      <c r="AI761" s="31">
        <f t="shared" si="459"/>
        <v>-89.999999999719634</v>
      </c>
      <c r="AJ761" s="31">
        <f t="shared" si="460"/>
        <v>154.14865004781871</v>
      </c>
      <c r="AK761" s="31">
        <f t="shared" si="461"/>
        <v>89.999998876197139</v>
      </c>
      <c r="AL761" s="32">
        <f t="shared" si="462"/>
        <v>-100.60363495534098</v>
      </c>
      <c r="AM761" s="31">
        <f t="shared" si="463"/>
        <v>-89.999465508399553</v>
      </c>
      <c r="AN761" s="31">
        <f t="shared" si="464"/>
        <v>-80.552667780586617</v>
      </c>
      <c r="AO761" s="31">
        <f t="shared" si="465"/>
        <v>-89.999466631922047</v>
      </c>
      <c r="AP761" s="30">
        <f t="shared" si="446"/>
        <v>23.609121289162623</v>
      </c>
      <c r="AQ761" s="30">
        <f t="shared" si="447"/>
        <v>-29.542425094393248</v>
      </c>
      <c r="AR761" s="31">
        <f t="shared" si="466"/>
        <v>-61.816338378202175</v>
      </c>
      <c r="AS761" s="33">
        <f t="shared" si="467"/>
        <v>-180.07333243527239</v>
      </c>
      <c r="AT761" s="31">
        <f t="shared" si="468"/>
        <v>11.707851711631019</v>
      </c>
      <c r="AU761" s="31">
        <f t="shared" si="469"/>
        <v>74.942931068142954</v>
      </c>
      <c r="AV761" s="32">
        <f t="shared" si="470"/>
        <v>-6.6171272529599395E-2</v>
      </c>
      <c r="AW761" s="31">
        <f t="shared" si="471"/>
        <v>-7.063397597210634</v>
      </c>
      <c r="AX761" s="34">
        <f t="shared" si="472"/>
        <v>11.641680439101419</v>
      </c>
      <c r="AY761" s="35">
        <f t="shared" si="473"/>
        <v>67.879533470932316</v>
      </c>
      <c r="AZ761" s="10">
        <f t="shared" si="474"/>
        <v>-50.174657939100754</v>
      </c>
      <c r="BA761" s="10">
        <f t="shared" si="475"/>
        <v>-112.19379896434008</v>
      </c>
      <c r="BB761" s="10">
        <f t="shared" si="476"/>
        <v>67.806201035659925</v>
      </c>
      <c r="BC761" s="37"/>
      <c r="BD761" s="46">
        <f t="shared" si="477"/>
        <v>-50</v>
      </c>
      <c r="BE761" s="46">
        <f t="shared" si="478"/>
        <v>-112</v>
      </c>
      <c r="BF761" s="46">
        <f t="shared" si="479"/>
        <v>68</v>
      </c>
    </row>
    <row r="762" spans="22:58" x14ac:dyDescent="0.3">
      <c r="V762" s="29">
        <v>8.5800000000001209</v>
      </c>
      <c r="W762" s="36">
        <f t="shared" si="449"/>
        <v>3801893963.2066779</v>
      </c>
      <c r="X762" s="30">
        <f t="shared" si="448"/>
        <v>3.5218251811136261</v>
      </c>
      <c r="Y762" s="31">
        <f t="shared" si="450"/>
        <v>-137.93387616472256</v>
      </c>
      <c r="Z762" s="31">
        <f t="shared" si="451"/>
        <v>-89.999992731767279</v>
      </c>
      <c r="AA762" s="31">
        <f t="shared" si="452"/>
        <v>101.34780070842041</v>
      </c>
      <c r="AB762" s="31">
        <f t="shared" si="453"/>
        <v>-89.999509394291721</v>
      </c>
      <c r="AC762" s="31">
        <f t="shared" si="454"/>
        <v>57.933883153421633</v>
      </c>
      <c r="AD762" s="31">
        <f t="shared" si="455"/>
        <v>89.92731771183189</v>
      </c>
      <c r="AE762" s="31">
        <f t="shared" si="456"/>
        <v>24.869632878233105</v>
      </c>
      <c r="AF762" s="31">
        <f t="shared" si="457"/>
        <v>-90.072184414227095</v>
      </c>
      <c r="AG762" s="31">
        <f t="shared" si="445"/>
        <v>92.110410468749379</v>
      </c>
      <c r="AH762" s="31">
        <f t="shared" si="458"/>
        <v>-226.40809334181372</v>
      </c>
      <c r="AI762" s="31">
        <f t="shared" si="459"/>
        <v>-89.999999999726029</v>
      </c>
      <c r="AJ762" s="31">
        <f t="shared" si="460"/>
        <v>154.34865004781872</v>
      </c>
      <c r="AK762" s="31">
        <f t="shared" si="461"/>
        <v>89.999998901778028</v>
      </c>
      <c r="AL762" s="32">
        <f t="shared" si="462"/>
        <v>-100.80363495532401</v>
      </c>
      <c r="AM762" s="31">
        <f t="shared" si="463"/>
        <v>-89.999477674913763</v>
      </c>
      <c r="AN762" s="31">
        <f t="shared" si="464"/>
        <v>-80.752667780569624</v>
      </c>
      <c r="AO762" s="31">
        <f t="shared" si="465"/>
        <v>-89.999478772861764</v>
      </c>
      <c r="AP762" s="30">
        <f t="shared" si="446"/>
        <v>23.609121289162623</v>
      </c>
      <c r="AQ762" s="30">
        <f t="shared" si="447"/>
        <v>-29.542425094393248</v>
      </c>
      <c r="AR762" s="31">
        <f t="shared" si="466"/>
        <v>-61.816338707567141</v>
      </c>
      <c r="AS762" s="33">
        <f t="shared" si="467"/>
        <v>-180.07166318708886</v>
      </c>
      <c r="AT762" s="31">
        <f t="shared" si="468"/>
        <v>11.894640471246856</v>
      </c>
      <c r="AU762" s="31">
        <f t="shared" si="469"/>
        <v>75.270608022297125</v>
      </c>
      <c r="AV762" s="32">
        <f t="shared" si="470"/>
        <v>-6.9265088549844728E-2</v>
      </c>
      <c r="AW762" s="31">
        <f t="shared" si="471"/>
        <v>-7.2262055635375857</v>
      </c>
      <c r="AX762" s="34">
        <f t="shared" si="472"/>
        <v>11.825375382697011</v>
      </c>
      <c r="AY762" s="35">
        <f t="shared" si="473"/>
        <v>68.044402458759535</v>
      </c>
      <c r="AZ762" s="10">
        <f t="shared" si="474"/>
        <v>-49.99096332487013</v>
      </c>
      <c r="BA762" s="10">
        <f t="shared" si="475"/>
        <v>-112.02726072832932</v>
      </c>
      <c r="BB762" s="10">
        <f t="shared" si="476"/>
        <v>67.972739271670676</v>
      </c>
      <c r="BC762" s="48"/>
      <c r="BD762" s="46">
        <f t="shared" si="477"/>
        <v>-50</v>
      </c>
      <c r="BE762" s="46">
        <f t="shared" si="478"/>
        <v>-112</v>
      </c>
      <c r="BF762" s="46">
        <f t="shared" si="479"/>
        <v>68</v>
      </c>
    </row>
    <row r="763" spans="22:58" x14ac:dyDescent="0.3">
      <c r="V763" s="29">
        <v>8.5900000000001207</v>
      </c>
      <c r="W763" s="38">
        <f t="shared" si="449"/>
        <v>3890451449.9438963</v>
      </c>
      <c r="X763" s="30">
        <f t="shared" si="448"/>
        <v>3.5218251811136261</v>
      </c>
      <c r="Y763" s="31">
        <f t="shared" si="450"/>
        <v>-138.13387616472255</v>
      </c>
      <c r="Z763" s="31">
        <f t="shared" si="451"/>
        <v>-89.999992897212465</v>
      </c>
      <c r="AA763" s="31">
        <f t="shared" si="452"/>
        <v>101.54780070840607</v>
      </c>
      <c r="AB763" s="31">
        <f t="shared" si="453"/>
        <v>-89.999520561841052</v>
      </c>
      <c r="AC763" s="31">
        <f t="shared" si="454"/>
        <v>58.133882838878598</v>
      </c>
      <c r="AD763" s="31">
        <f t="shared" si="455"/>
        <v>89.928972160983122</v>
      </c>
      <c r="AE763" s="31">
        <f t="shared" si="456"/>
        <v>25.069632563675746</v>
      </c>
      <c r="AF763" s="31">
        <f t="shared" si="457"/>
        <v>-90.070541298070381</v>
      </c>
      <c r="AG763" s="31">
        <f t="shared" si="445"/>
        <v>92.110410468749379</v>
      </c>
      <c r="AH763" s="31">
        <f t="shared" si="458"/>
        <v>-226.60809334181374</v>
      </c>
      <c r="AI763" s="31">
        <f t="shared" si="459"/>
        <v>-89.999999999732267</v>
      </c>
      <c r="AJ763" s="31">
        <f t="shared" si="460"/>
        <v>154.54865004781874</v>
      </c>
      <c r="AK763" s="31">
        <f t="shared" si="461"/>
        <v>89.999998926776613</v>
      </c>
      <c r="AL763" s="32">
        <f t="shared" si="462"/>
        <v>-101.00363495530775</v>
      </c>
      <c r="AM763" s="31">
        <f t="shared" si="463"/>
        <v>-89.999489564484293</v>
      </c>
      <c r="AN763" s="31">
        <f t="shared" si="464"/>
        <v>-80.952667780553384</v>
      </c>
      <c r="AO763" s="31">
        <f t="shared" si="465"/>
        <v>-89.999490637439948</v>
      </c>
      <c r="AP763" s="30">
        <f t="shared" si="446"/>
        <v>23.609121289162623</v>
      </c>
      <c r="AQ763" s="30">
        <f t="shared" si="447"/>
        <v>-29.542425094393248</v>
      </c>
      <c r="AR763" s="31">
        <f t="shared" si="466"/>
        <v>-61.816339022108266</v>
      </c>
      <c r="AS763" s="33">
        <f t="shared" si="467"/>
        <v>-180.07003193551031</v>
      </c>
      <c r="AT763" s="31">
        <f t="shared" si="468"/>
        <v>12.081986207446798</v>
      </c>
      <c r="AU763" s="31">
        <f t="shared" si="469"/>
        <v>75.591781060663479</v>
      </c>
      <c r="AV763" s="32">
        <f t="shared" si="470"/>
        <v>-7.2502351144420413E-2</v>
      </c>
      <c r="AW763" s="31">
        <f t="shared" si="471"/>
        <v>-7.3926844353788947</v>
      </c>
      <c r="AX763" s="34">
        <f t="shared" si="472"/>
        <v>12.009483856302378</v>
      </c>
      <c r="AY763" s="35">
        <f t="shared" si="473"/>
        <v>68.199096625284582</v>
      </c>
      <c r="AZ763" s="10">
        <f t="shared" si="474"/>
        <v>-49.806855165805885</v>
      </c>
      <c r="BA763" s="10">
        <f t="shared" si="475"/>
        <v>-111.87093531022573</v>
      </c>
      <c r="BB763" s="10">
        <f t="shared" si="476"/>
        <v>68.129064689774268</v>
      </c>
      <c r="BC763" s="37"/>
      <c r="BD763" s="46">
        <f t="shared" si="477"/>
        <v>-50</v>
      </c>
      <c r="BE763" s="46">
        <f t="shared" si="478"/>
        <v>-112</v>
      </c>
      <c r="BF763" s="46">
        <f t="shared" si="479"/>
        <v>68</v>
      </c>
    </row>
    <row r="764" spans="22:58" x14ac:dyDescent="0.3">
      <c r="V764" s="29">
        <v>8.6000000000001204</v>
      </c>
      <c r="W764" s="38">
        <f t="shared" si="449"/>
        <v>3981071705.5360885</v>
      </c>
      <c r="X764" s="30">
        <f t="shared" si="448"/>
        <v>3.5218251811136261</v>
      </c>
      <c r="Y764" s="31">
        <f t="shared" si="450"/>
        <v>-138.33387616472254</v>
      </c>
      <c r="Z764" s="31">
        <f t="shared" si="451"/>
        <v>-89.999993058891647</v>
      </c>
      <c r="AA764" s="31">
        <f t="shared" si="452"/>
        <v>101.74780070839239</v>
      </c>
      <c r="AB764" s="31">
        <f t="shared" si="453"/>
        <v>-89.999531475185933</v>
      </c>
      <c r="AC764" s="31">
        <f t="shared" si="454"/>
        <v>58.333882538492318</v>
      </c>
      <c r="AD764" s="31">
        <f t="shared" si="455"/>
        <v>89.930588950388355</v>
      </c>
      <c r="AE764" s="31">
        <f t="shared" si="456"/>
        <v>25.269632263275795</v>
      </c>
      <c r="AF764" s="31">
        <f t="shared" si="457"/>
        <v>-90.068935583689225</v>
      </c>
      <c r="AG764" s="31">
        <f t="shared" si="445"/>
        <v>92.110410468749379</v>
      </c>
      <c r="AH764" s="31">
        <f t="shared" si="458"/>
        <v>-226.80809334181373</v>
      </c>
      <c r="AI764" s="31">
        <f t="shared" si="459"/>
        <v>-89.99999999973835</v>
      </c>
      <c r="AJ764" s="31">
        <f t="shared" si="460"/>
        <v>154.74865004781873</v>
      </c>
      <c r="AK764" s="31">
        <f t="shared" si="461"/>
        <v>89.999998951206152</v>
      </c>
      <c r="AL764" s="32">
        <f t="shared" si="462"/>
        <v>-101.20363495529224</v>
      </c>
      <c r="AM764" s="31">
        <f t="shared" si="463"/>
        <v>-89.999501183415148</v>
      </c>
      <c r="AN764" s="31">
        <f t="shared" si="464"/>
        <v>-81.152667780537882</v>
      </c>
      <c r="AO764" s="31">
        <f t="shared" si="465"/>
        <v>-89.999502231947346</v>
      </c>
      <c r="AP764" s="30">
        <f t="shared" si="446"/>
        <v>23.609121289162623</v>
      </c>
      <c r="AQ764" s="30">
        <f t="shared" si="447"/>
        <v>-29.542425094393248</v>
      </c>
      <c r="AR764" s="31">
        <f t="shared" si="466"/>
        <v>-61.816339322492709</v>
      </c>
      <c r="AS764" s="33">
        <f t="shared" si="467"/>
        <v>-180.06843781563657</v>
      </c>
      <c r="AT764" s="31">
        <f t="shared" si="468"/>
        <v>12.26986696225593</v>
      </c>
      <c r="AU764" s="31">
        <f t="shared" si="469"/>
        <v>75.906539704728644</v>
      </c>
      <c r="AV764" s="32">
        <f t="shared" si="470"/>
        <v>-7.5889596865280684E-2</v>
      </c>
      <c r="AW764" s="31">
        <f t="shared" si="471"/>
        <v>-7.5629112320188199</v>
      </c>
      <c r="AX764" s="34">
        <f t="shared" si="472"/>
        <v>12.19397736539065</v>
      </c>
      <c r="AY764" s="35">
        <f t="shared" si="473"/>
        <v>68.343628472709824</v>
      </c>
      <c r="AZ764" s="10">
        <f t="shared" si="474"/>
        <v>-49.622361957102058</v>
      </c>
      <c r="BA764" s="10">
        <f t="shared" si="475"/>
        <v>-111.72480934292675</v>
      </c>
      <c r="BB764" s="10">
        <f t="shared" si="476"/>
        <v>68.275190657073253</v>
      </c>
      <c r="BC764" s="37"/>
      <c r="BD764" s="46">
        <f t="shared" si="477"/>
        <v>-50</v>
      </c>
      <c r="BE764" s="46">
        <f t="shared" si="478"/>
        <v>-112</v>
      </c>
      <c r="BF764" s="46">
        <f t="shared" si="479"/>
        <v>68</v>
      </c>
    </row>
    <row r="765" spans="22:58" x14ac:dyDescent="0.3">
      <c r="V765" s="29">
        <v>8.6100000000001202</v>
      </c>
      <c r="W765" s="36">
        <f t="shared" si="449"/>
        <v>4073802778.0422688</v>
      </c>
      <c r="X765" s="30">
        <f t="shared" si="448"/>
        <v>3.5218251811136261</v>
      </c>
      <c r="Y765" s="31">
        <f t="shared" si="450"/>
        <v>-138.53387616472253</v>
      </c>
      <c r="Z765" s="31">
        <f t="shared" si="451"/>
        <v>-89.999993216890559</v>
      </c>
      <c r="AA765" s="31">
        <f t="shared" si="452"/>
        <v>101.94780070837933</v>
      </c>
      <c r="AB765" s="31">
        <f t="shared" si="453"/>
        <v>-89.999542140112752</v>
      </c>
      <c r="AC765" s="31">
        <f t="shared" si="454"/>
        <v>58.533882251625613</v>
      </c>
      <c r="AD765" s="31">
        <f t="shared" si="455"/>
        <v>89.932168937280395</v>
      </c>
      <c r="AE765" s="31">
        <f t="shared" si="456"/>
        <v>25.469631976396045</v>
      </c>
      <c r="AF765" s="31">
        <f t="shared" si="457"/>
        <v>-90.067366419722916</v>
      </c>
      <c r="AG765" s="31">
        <f t="shared" si="445"/>
        <v>92.110410468749379</v>
      </c>
      <c r="AH765" s="31">
        <f t="shared" si="458"/>
        <v>-227.00809334181372</v>
      </c>
      <c r="AI765" s="31">
        <f t="shared" si="459"/>
        <v>-89.999999999744304</v>
      </c>
      <c r="AJ765" s="31">
        <f t="shared" si="460"/>
        <v>154.94865004781875</v>
      </c>
      <c r="AK765" s="31">
        <f t="shared" si="461"/>
        <v>89.99999897507962</v>
      </c>
      <c r="AL765" s="32">
        <f t="shared" si="462"/>
        <v>-101.40363495527744</v>
      </c>
      <c r="AM765" s="31">
        <f t="shared" si="463"/>
        <v>-89.999512537866849</v>
      </c>
      <c r="AN765" s="31">
        <f t="shared" si="464"/>
        <v>-81.352667780523049</v>
      </c>
      <c r="AO765" s="31">
        <f t="shared" si="465"/>
        <v>-89.999513562531533</v>
      </c>
      <c r="AP765" s="30">
        <f t="shared" si="446"/>
        <v>23.609121289162623</v>
      </c>
      <c r="AQ765" s="30">
        <f t="shared" si="447"/>
        <v>-29.542425094393248</v>
      </c>
      <c r="AR765" s="31">
        <f t="shared" si="466"/>
        <v>-61.816339609357627</v>
      </c>
      <c r="AS765" s="33">
        <f t="shared" si="467"/>
        <v>-180.06687998225445</v>
      </c>
      <c r="AT765" s="31">
        <f t="shared" si="468"/>
        <v>12.458261516707934</v>
      </c>
      <c r="AU765" s="31">
        <f t="shared" si="469"/>
        <v>76.214974817786882</v>
      </c>
      <c r="AV765" s="32">
        <f t="shared" si="470"/>
        <v>-7.9433649284842617E-2</v>
      </c>
      <c r="AW765" s="31">
        <f t="shared" si="471"/>
        <v>-7.7369641829180358</v>
      </c>
      <c r="AX765" s="34">
        <f t="shared" si="472"/>
        <v>12.378827867423091</v>
      </c>
      <c r="AY765" s="35">
        <f t="shared" si="473"/>
        <v>68.478010634868852</v>
      </c>
      <c r="AZ765" s="10">
        <f t="shared" si="474"/>
        <v>-49.437511741934536</v>
      </c>
      <c r="BA765" s="10">
        <f t="shared" si="475"/>
        <v>-111.5888693473856</v>
      </c>
      <c r="BB765" s="10">
        <f t="shared" si="476"/>
        <v>68.411130652614403</v>
      </c>
      <c r="BC765" s="48"/>
      <c r="BD765" s="46">
        <f t="shared" si="477"/>
        <v>-49</v>
      </c>
      <c r="BE765" s="46">
        <f t="shared" si="478"/>
        <v>-112</v>
      </c>
      <c r="BF765" s="46">
        <f t="shared" si="479"/>
        <v>68</v>
      </c>
    </row>
    <row r="766" spans="22:58" x14ac:dyDescent="0.3">
      <c r="V766" s="29">
        <v>8.62000000000012</v>
      </c>
      <c r="W766" s="38">
        <f t="shared" si="449"/>
        <v>4168693834.7045064</v>
      </c>
      <c r="X766" s="30">
        <f t="shared" si="448"/>
        <v>3.5218251811136261</v>
      </c>
      <c r="Y766" s="31">
        <f t="shared" si="450"/>
        <v>-138.73387616472252</v>
      </c>
      <c r="Z766" s="31">
        <f t="shared" si="451"/>
        <v>-89.999993371292987</v>
      </c>
      <c r="AA766" s="31">
        <f t="shared" si="452"/>
        <v>102.1478007083668</v>
      </c>
      <c r="AB766" s="31">
        <f t="shared" si="453"/>
        <v>-89.999552562276207</v>
      </c>
      <c r="AC766" s="31">
        <f t="shared" si="454"/>
        <v>58.733881977669995</v>
      </c>
      <c r="AD766" s="31">
        <f t="shared" si="455"/>
        <v>89.933712959379605</v>
      </c>
      <c r="AE766" s="31">
        <f t="shared" si="456"/>
        <v>25.669631702427907</v>
      </c>
      <c r="AF766" s="31">
        <f t="shared" si="457"/>
        <v>-90.065832974189604</v>
      </c>
      <c r="AG766" s="31">
        <f t="shared" si="445"/>
        <v>92.110410468749379</v>
      </c>
      <c r="AH766" s="31">
        <f t="shared" si="458"/>
        <v>-227.20809334181371</v>
      </c>
      <c r="AI766" s="31">
        <f t="shared" si="459"/>
        <v>-89.999999999750131</v>
      </c>
      <c r="AJ766" s="31">
        <f t="shared" si="460"/>
        <v>155.14865004781871</v>
      </c>
      <c r="AK766" s="31">
        <f t="shared" si="461"/>
        <v>89.999998998409652</v>
      </c>
      <c r="AL766" s="32">
        <f t="shared" si="462"/>
        <v>-101.60363495526326</v>
      </c>
      <c r="AM766" s="31">
        <f t="shared" si="463"/>
        <v>-89.999523633859667</v>
      </c>
      <c r="AN766" s="31">
        <f t="shared" si="464"/>
        <v>-81.552667780508898</v>
      </c>
      <c r="AO766" s="31">
        <f t="shared" si="465"/>
        <v>-89.999524635200146</v>
      </c>
      <c r="AP766" s="30">
        <f t="shared" si="446"/>
        <v>23.609121289162623</v>
      </c>
      <c r="AQ766" s="30">
        <f t="shared" si="447"/>
        <v>-29.542425094393248</v>
      </c>
      <c r="AR766" s="31">
        <f t="shared" si="466"/>
        <v>-61.816339883311613</v>
      </c>
      <c r="AS766" s="33">
        <f t="shared" si="467"/>
        <v>-180.06535760938976</v>
      </c>
      <c r="AT766" s="31">
        <f t="shared" si="468"/>
        <v>12.647149376608047</v>
      </c>
      <c r="AU766" s="31">
        <f t="shared" si="469"/>
        <v>76.517178400547621</v>
      </c>
      <c r="AV766" s="32">
        <f t="shared" si="470"/>
        <v>-8.314163057432275E-2</v>
      </c>
      <c r="AW766" s="31">
        <f t="shared" si="471"/>
        <v>-7.9149227168873857</v>
      </c>
      <c r="AX766" s="34">
        <f t="shared" si="472"/>
        <v>12.564007746033724</v>
      </c>
      <c r="AY766" s="35">
        <f t="shared" si="473"/>
        <v>68.602255683660232</v>
      </c>
      <c r="AZ766" s="10">
        <f t="shared" si="474"/>
        <v>-49.25233213727789</v>
      </c>
      <c r="BA766" s="10">
        <f t="shared" si="475"/>
        <v>-111.46310192572953</v>
      </c>
      <c r="BB766" s="10">
        <f t="shared" si="476"/>
        <v>68.536898074270468</v>
      </c>
      <c r="BC766" s="37"/>
      <c r="BD766" s="46">
        <f t="shared" si="477"/>
        <v>-49</v>
      </c>
      <c r="BE766" s="46">
        <f t="shared" si="478"/>
        <v>-111</v>
      </c>
      <c r="BF766" s="46">
        <f t="shared" si="479"/>
        <v>69</v>
      </c>
    </row>
    <row r="767" spans="22:58" x14ac:dyDescent="0.3">
      <c r="V767" s="29">
        <v>8.6300000000001198</v>
      </c>
      <c r="W767" s="38">
        <f t="shared" si="449"/>
        <v>4265795188.0171056</v>
      </c>
      <c r="X767" s="30">
        <f t="shared" si="448"/>
        <v>3.5218251811136261</v>
      </c>
      <c r="Y767" s="31">
        <f t="shared" si="450"/>
        <v>-138.93387616472251</v>
      </c>
      <c r="Z767" s="31">
        <f t="shared" si="451"/>
        <v>-89.999993522180787</v>
      </c>
      <c r="AA767" s="31">
        <f t="shared" si="452"/>
        <v>102.34780070835487</v>
      </c>
      <c r="AB767" s="31">
        <f t="shared" si="453"/>
        <v>-89.999562747202233</v>
      </c>
      <c r="AC767" s="31">
        <f t="shared" si="454"/>
        <v>58.933881716044425</v>
      </c>
      <c r="AD767" s="31">
        <f t="shared" si="455"/>
        <v>89.935221835337956</v>
      </c>
      <c r="AE767" s="31">
        <f t="shared" si="456"/>
        <v>25.869631440790414</v>
      </c>
      <c r="AF767" s="31">
        <f t="shared" si="457"/>
        <v>-90.064334434045065</v>
      </c>
      <c r="AG767" s="31">
        <f t="shared" si="445"/>
        <v>92.110410468749379</v>
      </c>
      <c r="AH767" s="31">
        <f t="shared" si="458"/>
        <v>-227.4080933418137</v>
      </c>
      <c r="AI767" s="31">
        <f t="shared" si="459"/>
        <v>-89.999999999755829</v>
      </c>
      <c r="AJ767" s="31">
        <f t="shared" si="460"/>
        <v>155.34865004781869</v>
      </c>
      <c r="AK767" s="31">
        <f t="shared" si="461"/>
        <v>89.999999021208637</v>
      </c>
      <c r="AL767" s="32">
        <f t="shared" si="462"/>
        <v>-101.80363495524973</v>
      </c>
      <c r="AM767" s="31">
        <f t="shared" si="463"/>
        <v>-89.999534477276868</v>
      </c>
      <c r="AN767" s="31">
        <f t="shared" si="464"/>
        <v>-81.752667780495372</v>
      </c>
      <c r="AO767" s="31">
        <f t="shared" si="465"/>
        <v>-89.999535455824059</v>
      </c>
      <c r="AP767" s="30">
        <f t="shared" si="446"/>
        <v>23.609121289162623</v>
      </c>
      <c r="AQ767" s="30">
        <f t="shared" si="447"/>
        <v>-29.542425094393248</v>
      </c>
      <c r="AR767" s="31">
        <f t="shared" si="466"/>
        <v>-61.81634014493558</v>
      </c>
      <c r="AS767" s="33">
        <f t="shared" si="467"/>
        <v>-180.06386988986912</v>
      </c>
      <c r="AT767" s="31">
        <f t="shared" si="468"/>
        <v>12.836510757600903</v>
      </c>
      <c r="AU767" s="31">
        <f t="shared" si="469"/>
        <v>76.813243398135697</v>
      </c>
      <c r="AV767" s="32">
        <f t="shared" si="470"/>
        <v>-8.7020973451408218E-2</v>
      </c>
      <c r="AW767" s="31">
        <f t="shared" si="471"/>
        <v>-8.0968674485391183</v>
      </c>
      <c r="AX767" s="34">
        <f t="shared" si="472"/>
        <v>12.749489784149496</v>
      </c>
      <c r="AY767" s="35">
        <f t="shared" si="473"/>
        <v>68.716375949596582</v>
      </c>
      <c r="AZ767" s="10">
        <f t="shared" si="474"/>
        <v>-49.066850360786084</v>
      </c>
      <c r="BA767" s="10">
        <f t="shared" si="475"/>
        <v>-111.34749394027254</v>
      </c>
      <c r="BB767" s="10">
        <f t="shared" si="476"/>
        <v>68.652506059727457</v>
      </c>
      <c r="BC767" s="37"/>
      <c r="BD767" s="46">
        <f t="shared" si="477"/>
        <v>-49</v>
      </c>
      <c r="BE767" s="46">
        <f t="shared" si="478"/>
        <v>-111</v>
      </c>
      <c r="BF767" s="46">
        <f t="shared" si="479"/>
        <v>69</v>
      </c>
    </row>
    <row r="768" spans="22:58" x14ac:dyDescent="0.3">
      <c r="V768" s="29">
        <v>8.6400000000001196</v>
      </c>
      <c r="W768" s="36">
        <f t="shared" si="449"/>
        <v>4365158322.4028664</v>
      </c>
      <c r="X768" s="30">
        <f t="shared" si="448"/>
        <v>3.5218251811136261</v>
      </c>
      <c r="Y768" s="31">
        <f t="shared" si="450"/>
        <v>-139.13387616472252</v>
      </c>
      <c r="Z768" s="31">
        <f t="shared" si="451"/>
        <v>-89.999993669633938</v>
      </c>
      <c r="AA768" s="31">
        <f t="shared" si="452"/>
        <v>102.5478007083435</v>
      </c>
      <c r="AB768" s="31">
        <f t="shared" si="453"/>
        <v>-89.999572700291054</v>
      </c>
      <c r="AC768" s="31">
        <f t="shared" si="454"/>
        <v>59.133881466193934</v>
      </c>
      <c r="AD768" s="31">
        <f t="shared" si="455"/>
        <v>89.936696365173091</v>
      </c>
      <c r="AE768" s="31">
        <f t="shared" si="456"/>
        <v>26.06963119092854</v>
      </c>
      <c r="AF768" s="31">
        <f t="shared" si="457"/>
        <v>-90.0628700047519</v>
      </c>
      <c r="AG768" s="31">
        <f t="shared" si="445"/>
        <v>92.110410468749379</v>
      </c>
      <c r="AH768" s="31">
        <f t="shared" si="458"/>
        <v>-227.60809334181371</v>
      </c>
      <c r="AI768" s="31">
        <f t="shared" si="459"/>
        <v>-89.999999999761386</v>
      </c>
      <c r="AJ768" s="31">
        <f t="shared" si="460"/>
        <v>155.54865004781868</v>
      </c>
      <c r="AK768" s="31">
        <f t="shared" si="461"/>
        <v>89.999999043488643</v>
      </c>
      <c r="AL768" s="32">
        <f t="shared" si="462"/>
        <v>-102.00363495523683</v>
      </c>
      <c r="AM768" s="31">
        <f t="shared" si="463"/>
        <v>-89.99954507386775</v>
      </c>
      <c r="AN768" s="31">
        <f t="shared" si="464"/>
        <v>-81.952667780482471</v>
      </c>
      <c r="AO768" s="31">
        <f t="shared" si="465"/>
        <v>-89.999546030140493</v>
      </c>
      <c r="AP768" s="30">
        <f t="shared" si="446"/>
        <v>23.609121289162623</v>
      </c>
      <c r="AQ768" s="30">
        <f t="shared" si="447"/>
        <v>-29.542425094393248</v>
      </c>
      <c r="AR768" s="31">
        <f t="shared" si="466"/>
        <v>-61.816340394784561</v>
      </c>
      <c r="AS768" s="33">
        <f t="shared" si="467"/>
        <v>-180.06241603489241</v>
      </c>
      <c r="AT768" s="31">
        <f t="shared" si="468"/>
        <v>13.026326569653842</v>
      </c>
      <c r="AU768" s="31">
        <f t="shared" si="469"/>
        <v>77.103263518201658</v>
      </c>
      <c r="AV768" s="32">
        <f t="shared" si="470"/>
        <v>-9.1079433499249032E-2</v>
      </c>
      <c r="AW768" s="31">
        <f t="shared" si="471"/>
        <v>-8.2828801618117769</v>
      </c>
      <c r="AX768" s="34">
        <f t="shared" si="472"/>
        <v>12.935247136154592</v>
      </c>
      <c r="AY768" s="35">
        <f t="shared" si="473"/>
        <v>68.820383356389883</v>
      </c>
      <c r="AZ768" s="10">
        <f t="shared" si="474"/>
        <v>-48.881093258629967</v>
      </c>
      <c r="BA768" s="10">
        <f t="shared" si="475"/>
        <v>-111.24203267850253</v>
      </c>
      <c r="BB768" s="10">
        <f t="shared" si="476"/>
        <v>68.757967321497475</v>
      </c>
      <c r="BC768" s="48"/>
      <c r="BD768" s="46">
        <f t="shared" si="477"/>
        <v>-49</v>
      </c>
      <c r="BE768" s="46">
        <f t="shared" si="478"/>
        <v>-111</v>
      </c>
      <c r="BF768" s="46">
        <f t="shared" si="479"/>
        <v>69</v>
      </c>
    </row>
    <row r="769" spans="22:58" x14ac:dyDescent="0.3">
      <c r="V769" s="29">
        <v>8.6500000000001194</v>
      </c>
      <c r="W769" s="38">
        <f t="shared" si="449"/>
        <v>4466835921.5108652</v>
      </c>
      <c r="X769" s="30">
        <f t="shared" si="448"/>
        <v>3.5218251811136261</v>
      </c>
      <c r="Y769" s="31">
        <f t="shared" si="450"/>
        <v>-139.33387616472251</v>
      </c>
      <c r="Z769" s="31">
        <f t="shared" si="451"/>
        <v>-89.999993813730669</v>
      </c>
      <c r="AA769" s="31">
        <f t="shared" si="452"/>
        <v>102.74780070833262</v>
      </c>
      <c r="AB769" s="31">
        <f t="shared" si="453"/>
        <v>-89.999582426819913</v>
      </c>
      <c r="AC769" s="31">
        <f t="shared" si="454"/>
        <v>59.333881227588556</v>
      </c>
      <c r="AD769" s="31">
        <f t="shared" si="455"/>
        <v>89.938137330692413</v>
      </c>
      <c r="AE769" s="31">
        <f t="shared" si="456"/>
        <v>26.269630952312291</v>
      </c>
      <c r="AF769" s="31">
        <f t="shared" si="457"/>
        <v>-90.061438909858182</v>
      </c>
      <c r="AG769" s="31">
        <f t="shared" si="445"/>
        <v>92.110410468749379</v>
      </c>
      <c r="AH769" s="31">
        <f t="shared" si="458"/>
        <v>-227.8080933418137</v>
      </c>
      <c r="AI769" s="31">
        <f t="shared" si="459"/>
        <v>-89.999999999766814</v>
      </c>
      <c r="AJ769" s="31">
        <f t="shared" si="460"/>
        <v>155.7486500478187</v>
      </c>
      <c r="AK769" s="31">
        <f t="shared" si="461"/>
        <v>89.999999065261505</v>
      </c>
      <c r="AL769" s="32">
        <f t="shared" si="462"/>
        <v>-102.2036349552245</v>
      </c>
      <c r="AM769" s="31">
        <f t="shared" si="463"/>
        <v>-89.99955542925079</v>
      </c>
      <c r="AN769" s="31">
        <f t="shared" si="464"/>
        <v>-82.152667780470111</v>
      </c>
      <c r="AO769" s="31">
        <f t="shared" si="465"/>
        <v>-89.999556363756099</v>
      </c>
      <c r="AP769" s="30">
        <f t="shared" si="446"/>
        <v>23.609121289162623</v>
      </c>
      <c r="AQ769" s="30">
        <f t="shared" si="447"/>
        <v>-29.542425094393248</v>
      </c>
      <c r="AR769" s="31">
        <f t="shared" si="466"/>
        <v>-61.81634063338845</v>
      </c>
      <c r="AS769" s="33">
        <f t="shared" si="467"/>
        <v>-180.06099527361428</v>
      </c>
      <c r="AT769" s="31">
        <f t="shared" si="468"/>
        <v>13.216578401059309</v>
      </c>
      <c r="AU769" s="31">
        <f t="shared" si="469"/>
        <v>77.387333059835981</v>
      </c>
      <c r="AV769" s="32">
        <f t="shared" si="470"/>
        <v>-9.5325101857695826E-2</v>
      </c>
      <c r="AW769" s="31">
        <f t="shared" si="471"/>
        <v>-8.4730437903550051</v>
      </c>
      <c r="AX769" s="34">
        <f t="shared" si="472"/>
        <v>13.121253299201612</v>
      </c>
      <c r="AY769" s="35">
        <f t="shared" si="473"/>
        <v>68.914289269480975</v>
      </c>
      <c r="AZ769" s="10">
        <f t="shared" si="474"/>
        <v>-48.695087334186837</v>
      </c>
      <c r="BA769" s="10">
        <f t="shared" si="475"/>
        <v>-111.14670600413331</v>
      </c>
      <c r="BB769" s="10">
        <f t="shared" si="476"/>
        <v>68.853293995866693</v>
      </c>
      <c r="BC769" s="37"/>
      <c r="BD769" s="46">
        <f t="shared" si="477"/>
        <v>-49</v>
      </c>
      <c r="BE769" s="46">
        <f t="shared" si="478"/>
        <v>-111</v>
      </c>
      <c r="BF769" s="46">
        <f t="shared" si="479"/>
        <v>69</v>
      </c>
    </row>
    <row r="770" spans="22:58" x14ac:dyDescent="0.3">
      <c r="V770" s="29">
        <v>8.6600000000001192</v>
      </c>
      <c r="W770" s="38">
        <f t="shared" si="449"/>
        <v>4570881896.150012</v>
      </c>
      <c r="X770" s="30">
        <f t="shared" si="448"/>
        <v>3.5218251811136261</v>
      </c>
      <c r="Y770" s="31">
        <f t="shared" si="450"/>
        <v>-139.5338761647225</v>
      </c>
      <c r="Z770" s="31">
        <f t="shared" si="451"/>
        <v>-89.99999395454735</v>
      </c>
      <c r="AA770" s="31">
        <f t="shared" si="452"/>
        <v>102.94780070832225</v>
      </c>
      <c r="AB770" s="31">
        <f t="shared" si="453"/>
        <v>-89.999591931945957</v>
      </c>
      <c r="AC770" s="31">
        <f t="shared" si="454"/>
        <v>59.533880999722165</v>
      </c>
      <c r="AD770" s="31">
        <f t="shared" si="455"/>
        <v>89.939545495907637</v>
      </c>
      <c r="AE770" s="31">
        <f t="shared" si="456"/>
        <v>26.46963072443554</v>
      </c>
      <c r="AF770" s="31">
        <f t="shared" si="457"/>
        <v>-90.060040390585684</v>
      </c>
      <c r="AG770" s="31">
        <f t="shared" si="445"/>
        <v>92.110410468749379</v>
      </c>
      <c r="AH770" s="31">
        <f t="shared" si="458"/>
        <v>-228.00809334181369</v>
      </c>
      <c r="AI770" s="31">
        <f t="shared" si="459"/>
        <v>-89.999999999772115</v>
      </c>
      <c r="AJ770" s="31">
        <f t="shared" si="460"/>
        <v>155.94865004781869</v>
      </c>
      <c r="AK770" s="31">
        <f t="shared" si="461"/>
        <v>89.99999908653875</v>
      </c>
      <c r="AL770" s="32">
        <f t="shared" si="462"/>
        <v>-102.40363495521274</v>
      </c>
      <c r="AM770" s="31">
        <f t="shared" si="463"/>
        <v>-89.999565548916522</v>
      </c>
      <c r="AN770" s="31">
        <f t="shared" si="464"/>
        <v>-82.352667780458347</v>
      </c>
      <c r="AO770" s="31">
        <f t="shared" si="465"/>
        <v>-89.999566462149886</v>
      </c>
      <c r="AP770" s="30">
        <f t="shared" si="446"/>
        <v>23.609121289162623</v>
      </c>
      <c r="AQ770" s="30">
        <f t="shared" si="447"/>
        <v>-29.542425094393248</v>
      </c>
      <c r="AR770" s="31">
        <f t="shared" si="466"/>
        <v>-61.816340861253437</v>
      </c>
      <c r="AS770" s="33">
        <f t="shared" si="467"/>
        <v>-180.05960685273556</v>
      </c>
      <c r="AT770" s="31">
        <f t="shared" si="468"/>
        <v>13.407248502051161</v>
      </c>
      <c r="AU770" s="31">
        <f t="shared" si="469"/>
        <v>77.665546752958221</v>
      </c>
      <c r="AV770" s="32">
        <f t="shared" si="470"/>
        <v>-9.9766418286327291E-2</v>
      </c>
      <c r="AW770" s="31">
        <f t="shared" si="471"/>
        <v>-8.6674423945487842</v>
      </c>
      <c r="AX770" s="34">
        <f t="shared" si="472"/>
        <v>13.307482083764834</v>
      </c>
      <c r="AY770" s="35">
        <f t="shared" si="473"/>
        <v>68.998104358409435</v>
      </c>
      <c r="AZ770" s="10">
        <f t="shared" si="474"/>
        <v>-48.508858777488605</v>
      </c>
      <c r="BA770" s="10">
        <f t="shared" si="475"/>
        <v>-111.06150249432612</v>
      </c>
      <c r="BB770" s="10">
        <f t="shared" si="476"/>
        <v>68.93849750567388</v>
      </c>
      <c r="BC770" s="37"/>
      <c r="BD770" s="46">
        <f t="shared" si="477"/>
        <v>-49</v>
      </c>
      <c r="BE770" s="46">
        <f t="shared" si="478"/>
        <v>-111</v>
      </c>
      <c r="BF770" s="46">
        <f t="shared" si="479"/>
        <v>69</v>
      </c>
    </row>
    <row r="771" spans="22:58" x14ac:dyDescent="0.3">
      <c r="V771" s="29">
        <v>8.6700000000001207</v>
      </c>
      <c r="W771" s="36">
        <f t="shared" si="449"/>
        <v>4677351412.8732891</v>
      </c>
      <c r="X771" s="30">
        <f t="shared" si="448"/>
        <v>3.5218251811136261</v>
      </c>
      <c r="Y771" s="31">
        <f t="shared" si="450"/>
        <v>-139.73387616472252</v>
      </c>
      <c r="Z771" s="31">
        <f t="shared" si="451"/>
        <v>-89.999994092158659</v>
      </c>
      <c r="AA771" s="31">
        <f t="shared" si="452"/>
        <v>103.14780070831235</v>
      </c>
      <c r="AB771" s="31">
        <f t="shared" si="453"/>
        <v>-89.999601220708911</v>
      </c>
      <c r="AC771" s="31">
        <f t="shared" si="454"/>
        <v>59.733880782111477</v>
      </c>
      <c r="AD771" s="31">
        <f t="shared" si="455"/>
        <v>89.940921607439776</v>
      </c>
      <c r="AE771" s="31">
        <f t="shared" si="456"/>
        <v>26.669630506814933</v>
      </c>
      <c r="AF771" s="31">
        <f t="shared" si="457"/>
        <v>-90.058673705427793</v>
      </c>
      <c r="AG771" s="31">
        <f t="shared" si="445"/>
        <v>92.110410468749379</v>
      </c>
      <c r="AH771" s="31">
        <f t="shared" si="458"/>
        <v>-228.20809334181374</v>
      </c>
      <c r="AI771" s="31">
        <f t="shared" si="459"/>
        <v>-89.999999999777316</v>
      </c>
      <c r="AJ771" s="31">
        <f t="shared" si="460"/>
        <v>156.14865004781873</v>
      </c>
      <c r="AK771" s="31">
        <f t="shared" si="461"/>
        <v>89.999999107331675</v>
      </c>
      <c r="AL771" s="32">
        <f t="shared" si="462"/>
        <v>-102.60363495520153</v>
      </c>
      <c r="AM771" s="31">
        <f t="shared" si="463"/>
        <v>-89.999575438230536</v>
      </c>
      <c r="AN771" s="31">
        <f t="shared" si="464"/>
        <v>-82.552667780447138</v>
      </c>
      <c r="AO771" s="31">
        <f t="shared" si="465"/>
        <v>-89.999576330676177</v>
      </c>
      <c r="AP771" s="30">
        <f t="shared" si="446"/>
        <v>23.609121289162623</v>
      </c>
      <c r="AQ771" s="30">
        <f t="shared" si="447"/>
        <v>-29.542425094393248</v>
      </c>
      <c r="AR771" s="31">
        <f t="shared" si="466"/>
        <v>-61.816341078862834</v>
      </c>
      <c r="AS771" s="33">
        <f t="shared" si="467"/>
        <v>-180.05825003610397</v>
      </c>
      <c r="AT771" s="31">
        <f t="shared" si="468"/>
        <v>13.598319768122792</v>
      </c>
      <c r="AU771" s="31">
        <f t="shared" si="469"/>
        <v>77.937999607837369</v>
      </c>
      <c r="AV771" s="32">
        <f t="shared" si="470"/>
        <v>-0.10441218459737378</v>
      </c>
      <c r="AW771" s="31">
        <f t="shared" si="471"/>
        <v>-8.8661611349208869</v>
      </c>
      <c r="AX771" s="34">
        <f t="shared" si="472"/>
        <v>13.493907583525418</v>
      </c>
      <c r="AY771" s="35">
        <f t="shared" si="473"/>
        <v>69.071838472916482</v>
      </c>
      <c r="AZ771" s="10">
        <f t="shared" si="474"/>
        <v>-48.322433495337414</v>
      </c>
      <c r="BA771" s="10">
        <f t="shared" si="475"/>
        <v>-110.98641156318749</v>
      </c>
      <c r="BB771" s="10">
        <f t="shared" si="476"/>
        <v>69.013588436812512</v>
      </c>
      <c r="BC771" s="48"/>
      <c r="BD771" s="46">
        <f t="shared" si="477"/>
        <v>-48</v>
      </c>
      <c r="BE771" s="46">
        <f t="shared" si="478"/>
        <v>-111</v>
      </c>
      <c r="BF771" s="46">
        <f t="shared" si="479"/>
        <v>69</v>
      </c>
    </row>
    <row r="772" spans="22:58" x14ac:dyDescent="0.3">
      <c r="V772" s="29">
        <v>8.6800000000001294</v>
      </c>
      <c r="W772" s="38">
        <f t="shared" si="449"/>
        <v>4786300923.2278233</v>
      </c>
      <c r="X772" s="30">
        <f t="shared" si="448"/>
        <v>3.5218251811136261</v>
      </c>
      <c r="Y772" s="31">
        <f t="shared" si="450"/>
        <v>-139.9338761647227</v>
      </c>
      <c r="Z772" s="31">
        <f t="shared" si="451"/>
        <v>-89.99999422663754</v>
      </c>
      <c r="AA772" s="31">
        <f t="shared" si="452"/>
        <v>103.34780070830307</v>
      </c>
      <c r="AB772" s="31">
        <f t="shared" si="453"/>
        <v>-89.999610298033801</v>
      </c>
      <c r="AC772" s="31">
        <f t="shared" si="454"/>
        <v>59.933880574295031</v>
      </c>
      <c r="AD772" s="31">
        <f t="shared" si="455"/>
        <v>89.942266394915023</v>
      </c>
      <c r="AE772" s="31">
        <f t="shared" si="456"/>
        <v>26.869630298989023</v>
      </c>
      <c r="AF772" s="31">
        <f t="shared" si="457"/>
        <v>-90.057338129756303</v>
      </c>
      <c r="AG772" s="31">
        <f t="shared" ref="AG772:AG822" si="480">DC_gain_comp</f>
        <v>92.110410468749379</v>
      </c>
      <c r="AH772" s="31">
        <f t="shared" si="458"/>
        <v>-228.4080933418139</v>
      </c>
      <c r="AI772" s="31">
        <f t="shared" si="459"/>
        <v>-89.999999999782375</v>
      </c>
      <c r="AJ772" s="31">
        <f t="shared" si="460"/>
        <v>156.34865004781889</v>
      </c>
      <c r="AK772" s="31">
        <f t="shared" si="461"/>
        <v>89.999999127651279</v>
      </c>
      <c r="AL772" s="32">
        <f t="shared" si="462"/>
        <v>-102.80363495519099</v>
      </c>
      <c r="AM772" s="31">
        <f t="shared" si="463"/>
        <v>-89.999585102436285</v>
      </c>
      <c r="AN772" s="31">
        <f t="shared" si="464"/>
        <v>-82.752667780436596</v>
      </c>
      <c r="AO772" s="31">
        <f t="shared" si="465"/>
        <v>-89.999585974567381</v>
      </c>
      <c r="AP772" s="30">
        <f t="shared" ref="AP772:AP822" si="481">-20*LOG(GmPS*Rsns)</f>
        <v>23.609121289162623</v>
      </c>
      <c r="AQ772" s="30">
        <f t="shared" ref="AQ772:AQ822" si="482">20*LOG(Vref/Vout)</f>
        <v>-29.542425094393248</v>
      </c>
      <c r="AR772" s="31">
        <f t="shared" si="466"/>
        <v>-61.816341286678195</v>
      </c>
      <c r="AS772" s="33">
        <f t="shared" si="467"/>
        <v>-180.05692410432368</v>
      </c>
      <c r="AT772" s="31">
        <f t="shared" si="468"/>
        <v>13.789775723127695</v>
      </c>
      <c r="AU772" s="31">
        <f t="shared" si="469"/>
        <v>78.204786774386079</v>
      </c>
      <c r="AV772" s="32">
        <f t="shared" si="470"/>
        <v>-0.10927157845507329</v>
      </c>
      <c r="AW772" s="31">
        <f t="shared" si="471"/>
        <v>-9.0692862417149573</v>
      </c>
      <c r="AX772" s="34">
        <f t="shared" si="472"/>
        <v>13.680504144672621</v>
      </c>
      <c r="AY772" s="35">
        <f t="shared" si="473"/>
        <v>69.135500532671117</v>
      </c>
      <c r="AZ772" s="10">
        <f t="shared" si="474"/>
        <v>-48.13583714200557</v>
      </c>
      <c r="BA772" s="10">
        <f t="shared" si="475"/>
        <v>-110.92142357165257</v>
      </c>
      <c r="BB772" s="10">
        <f t="shared" si="476"/>
        <v>69.078576428347432</v>
      </c>
      <c r="BC772" s="37"/>
      <c r="BD772" s="46">
        <f t="shared" si="477"/>
        <v>-48</v>
      </c>
      <c r="BE772" s="46">
        <f t="shared" si="478"/>
        <v>-111</v>
      </c>
      <c r="BF772" s="46">
        <f t="shared" si="479"/>
        <v>69</v>
      </c>
    </row>
    <row r="773" spans="22:58" x14ac:dyDescent="0.3">
      <c r="V773" s="29">
        <v>8.6900000000001292</v>
      </c>
      <c r="W773" s="38">
        <f t="shared" si="449"/>
        <v>4897788193.6859341</v>
      </c>
      <c r="X773" s="30">
        <f t="shared" ref="X773:X822" si="483">DC_gain_power</f>
        <v>3.5218251811136261</v>
      </c>
      <c r="Y773" s="31">
        <f t="shared" si="450"/>
        <v>-140.13387616472269</v>
      </c>
      <c r="Z773" s="31">
        <f t="shared" si="451"/>
        <v>-89.999994358055318</v>
      </c>
      <c r="AA773" s="31">
        <f t="shared" si="452"/>
        <v>103.54780070829403</v>
      </c>
      <c r="AB773" s="31">
        <f t="shared" si="453"/>
        <v>-89.999619168733545</v>
      </c>
      <c r="AC773" s="31">
        <f t="shared" si="454"/>
        <v>60.13388037583168</v>
      </c>
      <c r="AD773" s="31">
        <f t="shared" si="455"/>
        <v>89.943580571351589</v>
      </c>
      <c r="AE773" s="31">
        <f t="shared" si="456"/>
        <v>27.069630100516648</v>
      </c>
      <c r="AF773" s="31">
        <f t="shared" si="457"/>
        <v>-90.056032955437274</v>
      </c>
      <c r="AG773" s="31">
        <f t="shared" si="480"/>
        <v>92.110410468749379</v>
      </c>
      <c r="AH773" s="31">
        <f t="shared" si="458"/>
        <v>-228.60809334181391</v>
      </c>
      <c r="AI773" s="31">
        <f t="shared" si="459"/>
        <v>-89.99999999978732</v>
      </c>
      <c r="AJ773" s="31">
        <f t="shared" si="460"/>
        <v>156.54865004781891</v>
      </c>
      <c r="AK773" s="31">
        <f t="shared" si="461"/>
        <v>89.999999147508362</v>
      </c>
      <c r="AL773" s="32">
        <f t="shared" si="462"/>
        <v>-103.00363495518073</v>
      </c>
      <c r="AM773" s="31">
        <f t="shared" si="463"/>
        <v>-89.99959454665786</v>
      </c>
      <c r="AN773" s="31">
        <f t="shared" si="464"/>
        <v>-82.952667780426367</v>
      </c>
      <c r="AO773" s="31">
        <f t="shared" si="465"/>
        <v>-89.999595398936819</v>
      </c>
      <c r="AP773" s="30">
        <f t="shared" si="481"/>
        <v>23.609121289162623</v>
      </c>
      <c r="AQ773" s="30">
        <f t="shared" si="482"/>
        <v>-29.542425094393248</v>
      </c>
      <c r="AR773" s="31">
        <f t="shared" si="466"/>
        <v>-61.816341485140342</v>
      </c>
      <c r="AS773" s="33">
        <f t="shared" si="467"/>
        <v>-180.05562835437411</v>
      </c>
      <c r="AT773" s="31">
        <f t="shared" si="468"/>
        <v>13.981600502235359</v>
      </c>
      <c r="AU773" s="31">
        <f t="shared" si="469"/>
        <v>78.466003410862157</v>
      </c>
      <c r="AV773" s="32">
        <f t="shared" si="470"/>
        <v>-0.11435416753605306</v>
      </c>
      <c r="AW773" s="31">
        <f t="shared" si="471"/>
        <v>-9.2769049803493928</v>
      </c>
      <c r="AX773" s="34">
        <f t="shared" si="472"/>
        <v>13.867246334699306</v>
      </c>
      <c r="AY773" s="35">
        <f t="shared" si="473"/>
        <v>69.189098430512757</v>
      </c>
      <c r="AZ773" s="10">
        <f t="shared" si="474"/>
        <v>-47.949095150441039</v>
      </c>
      <c r="BA773" s="10">
        <f t="shared" si="475"/>
        <v>-110.86652992386135</v>
      </c>
      <c r="BB773" s="10">
        <f t="shared" si="476"/>
        <v>69.13347007613865</v>
      </c>
      <c r="BC773" s="37"/>
      <c r="BD773" s="46">
        <f t="shared" si="477"/>
        <v>-48</v>
      </c>
      <c r="BE773" s="46">
        <f t="shared" si="478"/>
        <v>-111</v>
      </c>
      <c r="BF773" s="46">
        <f t="shared" si="479"/>
        <v>69</v>
      </c>
    </row>
    <row r="774" spans="22:58" x14ac:dyDescent="0.3">
      <c r="V774" s="29">
        <v>8.7000000000001307</v>
      </c>
      <c r="W774" s="36">
        <f t="shared" si="449"/>
        <v>5011872336.2742472</v>
      </c>
      <c r="X774" s="30">
        <f t="shared" si="483"/>
        <v>3.5218251811136261</v>
      </c>
      <c r="Y774" s="31">
        <f t="shared" si="450"/>
        <v>-140.33387616472274</v>
      </c>
      <c r="Z774" s="31">
        <f t="shared" si="451"/>
        <v>-89.999994486481654</v>
      </c>
      <c r="AA774" s="31">
        <f t="shared" si="452"/>
        <v>103.74780070828542</v>
      </c>
      <c r="AB774" s="31">
        <f t="shared" si="453"/>
        <v>-89.999627837511511</v>
      </c>
      <c r="AC774" s="31">
        <f t="shared" si="454"/>
        <v>60.333880186300668</v>
      </c>
      <c r="AD774" s="31">
        <f t="shared" si="455"/>
        <v>89.944864833537665</v>
      </c>
      <c r="AE774" s="31">
        <f t="shared" si="456"/>
        <v>27.269629910976981</v>
      </c>
      <c r="AF774" s="31">
        <f t="shared" si="457"/>
        <v>-90.054757490455486</v>
      </c>
      <c r="AG774" s="31">
        <f t="shared" si="480"/>
        <v>92.110410468749379</v>
      </c>
      <c r="AH774" s="31">
        <f t="shared" si="458"/>
        <v>-228.80809334181393</v>
      </c>
      <c r="AI774" s="31">
        <f t="shared" si="459"/>
        <v>-89.999999999792166</v>
      </c>
      <c r="AJ774" s="31">
        <f t="shared" si="460"/>
        <v>156.74865004781893</v>
      </c>
      <c r="AK774" s="31">
        <f t="shared" si="461"/>
        <v>89.99999916691344</v>
      </c>
      <c r="AL774" s="32">
        <f t="shared" si="462"/>
        <v>-103.20363495517098</v>
      </c>
      <c r="AM774" s="31">
        <f t="shared" si="463"/>
        <v>-89.999603775902699</v>
      </c>
      <c r="AN774" s="31">
        <f t="shared" si="464"/>
        <v>-83.152667780416593</v>
      </c>
      <c r="AO774" s="31">
        <f t="shared" si="465"/>
        <v>-89.999604608781425</v>
      </c>
      <c r="AP774" s="30">
        <f t="shared" si="481"/>
        <v>23.609121289162623</v>
      </c>
      <c r="AQ774" s="30">
        <f t="shared" si="482"/>
        <v>-29.542425094393248</v>
      </c>
      <c r="AR774" s="31">
        <f t="shared" si="466"/>
        <v>-61.816341674670241</v>
      </c>
      <c r="AS774" s="33">
        <f t="shared" si="467"/>
        <v>-180.05436209923693</v>
      </c>
      <c r="AT774" s="31">
        <f t="shared" si="468"/>
        <v>14.173778834811806</v>
      </c>
      <c r="AU774" s="31">
        <f t="shared" si="469"/>
        <v>78.721744561608475</v>
      </c>
      <c r="AV774" s="32">
        <f t="shared" si="470"/>
        <v>-0.11966992404354267</v>
      </c>
      <c r="AW774" s="31">
        <f t="shared" si="471"/>
        <v>-9.4891056124987436</v>
      </c>
      <c r="AX774" s="34">
        <f t="shared" si="472"/>
        <v>14.054108910768264</v>
      </c>
      <c r="AY774" s="35">
        <f t="shared" si="473"/>
        <v>69.232638949109727</v>
      </c>
      <c r="AZ774" s="10">
        <f t="shared" si="474"/>
        <v>-47.762232763901977</v>
      </c>
      <c r="BA774" s="10">
        <f t="shared" si="475"/>
        <v>-110.8217231501272</v>
      </c>
      <c r="BB774" s="10">
        <f t="shared" si="476"/>
        <v>69.178276849872802</v>
      </c>
      <c r="BC774" s="48"/>
      <c r="BD774" s="46">
        <f t="shared" si="477"/>
        <v>-48</v>
      </c>
      <c r="BE774" s="46">
        <f t="shared" si="478"/>
        <v>-111</v>
      </c>
      <c r="BF774" s="46">
        <f t="shared" si="479"/>
        <v>69</v>
      </c>
    </row>
    <row r="775" spans="22:58" x14ac:dyDescent="0.3">
      <c r="V775" s="29">
        <v>8.7100000000001305</v>
      </c>
      <c r="W775" s="38">
        <f t="shared" si="449"/>
        <v>5128613839.9152079</v>
      </c>
      <c r="X775" s="30">
        <f t="shared" si="483"/>
        <v>3.5218251811136261</v>
      </c>
      <c r="Y775" s="31">
        <f t="shared" si="450"/>
        <v>-140.53387616472273</v>
      </c>
      <c r="Z775" s="31">
        <f t="shared" si="451"/>
        <v>-89.999994611984647</v>
      </c>
      <c r="AA775" s="31">
        <f t="shared" si="452"/>
        <v>103.94780070827719</v>
      </c>
      <c r="AB775" s="31">
        <f t="shared" si="453"/>
        <v>-89.999636308964</v>
      </c>
      <c r="AC775" s="31">
        <f t="shared" si="454"/>
        <v>60.53388000529992</v>
      </c>
      <c r="AD775" s="31">
        <f t="shared" si="455"/>
        <v>89.946119862400892</v>
      </c>
      <c r="AE775" s="31">
        <f t="shared" si="456"/>
        <v>27.469629729968005</v>
      </c>
      <c r="AF775" s="31">
        <f t="shared" si="457"/>
        <v>-90.053511058547755</v>
      </c>
      <c r="AG775" s="31">
        <f t="shared" si="480"/>
        <v>92.110410468749379</v>
      </c>
      <c r="AH775" s="31">
        <f t="shared" si="458"/>
        <v>-229.00809334181392</v>
      </c>
      <c r="AI775" s="31">
        <f t="shared" si="459"/>
        <v>-89.999999999796898</v>
      </c>
      <c r="AJ775" s="31">
        <f t="shared" si="460"/>
        <v>156.94865004781894</v>
      </c>
      <c r="AK775" s="31">
        <f t="shared" si="461"/>
        <v>89.999999185876803</v>
      </c>
      <c r="AL775" s="32">
        <f t="shared" si="462"/>
        <v>-103.40363495516164</v>
      </c>
      <c r="AM775" s="31">
        <f t="shared" si="463"/>
        <v>-89.99961279506428</v>
      </c>
      <c r="AN775" s="31">
        <f t="shared" si="464"/>
        <v>-83.352667780407216</v>
      </c>
      <c r="AO775" s="31">
        <f t="shared" si="465"/>
        <v>-89.999613608984376</v>
      </c>
      <c r="AP775" s="30">
        <f t="shared" si="481"/>
        <v>23.609121289162623</v>
      </c>
      <c r="AQ775" s="30">
        <f t="shared" si="482"/>
        <v>-29.542425094393248</v>
      </c>
      <c r="AR775" s="31">
        <f t="shared" si="466"/>
        <v>-61.816341855669833</v>
      </c>
      <c r="AS775" s="33">
        <f t="shared" si="467"/>
        <v>-180.05312466753213</v>
      </c>
      <c r="AT775" s="31">
        <f t="shared" si="468"/>
        <v>14.366296027282244</v>
      </c>
      <c r="AU775" s="31">
        <f t="shared" si="469"/>
        <v>78.972105043451563</v>
      </c>
      <c r="AV775" s="32">
        <f t="shared" si="470"/>
        <v>-0.1252292395657392</v>
      </c>
      <c r="AW775" s="31">
        <f t="shared" si="471"/>
        <v>-9.7059773525120079</v>
      </c>
      <c r="AX775" s="34">
        <f t="shared" si="472"/>
        <v>14.241066787716505</v>
      </c>
      <c r="AY775" s="35">
        <f t="shared" si="473"/>
        <v>69.266127690939555</v>
      </c>
      <c r="AZ775" s="10">
        <f t="shared" si="474"/>
        <v>-47.575275067953328</v>
      </c>
      <c r="BA775" s="10">
        <f t="shared" si="475"/>
        <v>-110.78699697659258</v>
      </c>
      <c r="BB775" s="10">
        <f t="shared" si="476"/>
        <v>69.213003023407424</v>
      </c>
      <c r="BC775" s="37"/>
      <c r="BD775" s="46">
        <f t="shared" si="477"/>
        <v>-48</v>
      </c>
      <c r="BE775" s="46">
        <f t="shared" si="478"/>
        <v>-111</v>
      </c>
      <c r="BF775" s="46">
        <f t="shared" si="479"/>
        <v>69</v>
      </c>
    </row>
    <row r="776" spans="22:58" x14ac:dyDescent="0.3">
      <c r="V776" s="29">
        <v>8.7200000000001303</v>
      </c>
      <c r="W776" s="38">
        <f t="shared" si="449"/>
        <v>5248074602.4993029</v>
      </c>
      <c r="X776" s="30">
        <f t="shared" si="483"/>
        <v>3.5218251811136261</v>
      </c>
      <c r="Y776" s="31">
        <f t="shared" si="450"/>
        <v>-140.73387616472269</v>
      </c>
      <c r="Z776" s="31">
        <f t="shared" si="451"/>
        <v>-89.99999473463086</v>
      </c>
      <c r="AA776" s="31">
        <f t="shared" si="452"/>
        <v>104.14780070826927</v>
      </c>
      <c r="AB776" s="31">
        <f t="shared" si="453"/>
        <v>-89.999644587582694</v>
      </c>
      <c r="AC776" s="31">
        <f t="shared" si="454"/>
        <v>60.73387983244551</v>
      </c>
      <c r="AD776" s="31">
        <f t="shared" si="455"/>
        <v>89.947346323369359</v>
      </c>
      <c r="AE776" s="31">
        <f t="shared" si="456"/>
        <v>27.669629557105722</v>
      </c>
      <c r="AF776" s="31">
        <f t="shared" si="457"/>
        <v>-90.052292998844209</v>
      </c>
      <c r="AG776" s="31">
        <f t="shared" si="480"/>
        <v>92.110410468749379</v>
      </c>
      <c r="AH776" s="31">
        <f t="shared" si="458"/>
        <v>-229.20809334181394</v>
      </c>
      <c r="AI776" s="31">
        <f t="shared" si="459"/>
        <v>-89.999999999801517</v>
      </c>
      <c r="AJ776" s="31">
        <f t="shared" si="460"/>
        <v>157.1486500478189</v>
      </c>
      <c r="AK776" s="31">
        <f t="shared" si="461"/>
        <v>89.99999920440851</v>
      </c>
      <c r="AL776" s="32">
        <f t="shared" si="462"/>
        <v>-103.60363495515267</v>
      </c>
      <c r="AM776" s="31">
        <f t="shared" si="463"/>
        <v>-89.99962160892467</v>
      </c>
      <c r="AN776" s="31">
        <f t="shared" si="464"/>
        <v>-83.552667780398338</v>
      </c>
      <c r="AO776" s="31">
        <f t="shared" si="465"/>
        <v>-89.999622404317677</v>
      </c>
      <c r="AP776" s="30">
        <f t="shared" si="481"/>
        <v>23.609121289162623</v>
      </c>
      <c r="AQ776" s="30">
        <f t="shared" si="482"/>
        <v>-29.542425094393248</v>
      </c>
      <c r="AR776" s="31">
        <f t="shared" si="466"/>
        <v>-61.816342028523238</v>
      </c>
      <c r="AS776" s="33">
        <f t="shared" si="467"/>
        <v>-180.0519154031619</v>
      </c>
      <c r="AT776" s="31">
        <f t="shared" si="468"/>
        <v>14.559137946033779</v>
      </c>
      <c r="AU776" s="31">
        <f t="shared" si="469"/>
        <v>79.217179340387901</v>
      </c>
      <c r="AV776" s="32">
        <f t="shared" si="470"/>
        <v>-0.13104294026649244</v>
      </c>
      <c r="AW776" s="31">
        <f t="shared" si="471"/>
        <v>-9.927610318877468</v>
      </c>
      <c r="AX776" s="34">
        <f t="shared" si="472"/>
        <v>14.428095005767286</v>
      </c>
      <c r="AY776" s="35">
        <f t="shared" si="473"/>
        <v>69.289569021510431</v>
      </c>
      <c r="AZ776" s="10">
        <f t="shared" si="474"/>
        <v>-47.388247022755948</v>
      </c>
      <c r="BA776" s="10">
        <f t="shared" si="475"/>
        <v>-110.76234638165147</v>
      </c>
      <c r="BB776" s="10">
        <f t="shared" si="476"/>
        <v>69.237653618348531</v>
      </c>
      <c r="BC776" s="37"/>
      <c r="BD776" s="46">
        <f t="shared" si="477"/>
        <v>-47</v>
      </c>
      <c r="BE776" s="46">
        <f t="shared" si="478"/>
        <v>-111</v>
      </c>
      <c r="BF776" s="46">
        <f t="shared" si="479"/>
        <v>69</v>
      </c>
    </row>
    <row r="777" spans="22:58" x14ac:dyDescent="0.3">
      <c r="V777" s="29">
        <v>8.7300000000001301</v>
      </c>
      <c r="W777" s="36">
        <f t="shared" si="449"/>
        <v>5370317963.7041397</v>
      </c>
      <c r="X777" s="30">
        <f t="shared" si="483"/>
        <v>3.5218251811136261</v>
      </c>
      <c r="Y777" s="31">
        <f t="shared" si="450"/>
        <v>-140.93387616472268</v>
      </c>
      <c r="Z777" s="31">
        <f t="shared" si="451"/>
        <v>-89.999994854485294</v>
      </c>
      <c r="AA777" s="31">
        <f t="shared" si="452"/>
        <v>104.34780070826176</v>
      </c>
      <c r="AB777" s="31">
        <f t="shared" si="453"/>
        <v>-89.999652677757027</v>
      </c>
      <c r="AC777" s="31">
        <f t="shared" si="454"/>
        <v>60.93387966737086</v>
      </c>
      <c r="AD777" s="31">
        <f t="shared" si="455"/>
        <v>89.948544866724447</v>
      </c>
      <c r="AE777" s="31">
        <f t="shared" si="456"/>
        <v>27.869629392023569</v>
      </c>
      <c r="AF777" s="31">
        <f t="shared" si="457"/>
        <v>-90.05110266551786</v>
      </c>
      <c r="AG777" s="31">
        <f t="shared" si="480"/>
        <v>92.110410468749379</v>
      </c>
      <c r="AH777" s="31">
        <f t="shared" si="458"/>
        <v>-229.40809334181392</v>
      </c>
      <c r="AI777" s="31">
        <f t="shared" si="459"/>
        <v>-89.999999999806036</v>
      </c>
      <c r="AJ777" s="31">
        <f t="shared" si="460"/>
        <v>157.34865004781889</v>
      </c>
      <c r="AK777" s="31">
        <f t="shared" si="461"/>
        <v>89.999999222518383</v>
      </c>
      <c r="AL777" s="32">
        <f t="shared" si="462"/>
        <v>-103.80363495514415</v>
      </c>
      <c r="AM777" s="31">
        <f t="shared" si="463"/>
        <v>-89.999630222157109</v>
      </c>
      <c r="AN777" s="31">
        <f t="shared" si="464"/>
        <v>-83.752667780389814</v>
      </c>
      <c r="AO777" s="31">
        <f t="shared" si="465"/>
        <v>-89.999630999444761</v>
      </c>
      <c r="AP777" s="30">
        <f t="shared" si="481"/>
        <v>23.609121289162623</v>
      </c>
      <c r="AQ777" s="30">
        <f t="shared" si="482"/>
        <v>-29.542425094393248</v>
      </c>
      <c r="AR777" s="31">
        <f t="shared" si="466"/>
        <v>-61.816342193596867</v>
      </c>
      <c r="AS777" s="33">
        <f t="shared" si="467"/>
        <v>-180.05073366496262</v>
      </c>
      <c r="AT777" s="31">
        <f t="shared" si="468"/>
        <v>14.752291000406073</v>
      </c>
      <c r="AU777" s="31">
        <f t="shared" si="469"/>
        <v>79.457061506181603</v>
      </c>
      <c r="AV777" s="32">
        <f t="shared" si="470"/>
        <v>-0.13712230239363024</v>
      </c>
      <c r="AW777" s="31">
        <f t="shared" si="471"/>
        <v>-10.15409548042785</v>
      </c>
      <c r="AX777" s="34">
        <f t="shared" si="472"/>
        <v>14.615168698012443</v>
      </c>
      <c r="AY777" s="35">
        <f t="shared" si="473"/>
        <v>69.302966025753747</v>
      </c>
      <c r="AZ777" s="10">
        <f t="shared" si="474"/>
        <v>-47.201173495584428</v>
      </c>
      <c r="BA777" s="10">
        <f t="shared" si="475"/>
        <v>-110.74776763920887</v>
      </c>
      <c r="BB777" s="10">
        <f t="shared" si="476"/>
        <v>69.252232360791126</v>
      </c>
      <c r="BC777" s="48"/>
      <c r="BD777" s="46">
        <f t="shared" si="477"/>
        <v>-47</v>
      </c>
      <c r="BE777" s="46">
        <f t="shared" si="478"/>
        <v>-111</v>
      </c>
      <c r="BF777" s="46">
        <f t="shared" si="479"/>
        <v>69</v>
      </c>
    </row>
    <row r="778" spans="22:58" x14ac:dyDescent="0.3">
      <c r="V778" s="29">
        <v>8.7400000000001299</v>
      </c>
      <c r="W778" s="38">
        <f t="shared" si="449"/>
        <v>5495408738.5778952</v>
      </c>
      <c r="X778" s="30">
        <f t="shared" si="483"/>
        <v>3.5218251811136261</v>
      </c>
      <c r="Y778" s="31">
        <f t="shared" si="450"/>
        <v>-141.13387616472269</v>
      </c>
      <c r="Z778" s="31">
        <f t="shared" si="451"/>
        <v>-89.9999949716115</v>
      </c>
      <c r="AA778" s="31">
        <f t="shared" si="452"/>
        <v>104.54780070825457</v>
      </c>
      <c r="AB778" s="31">
        <f t="shared" si="453"/>
        <v>-89.999660583776503</v>
      </c>
      <c r="AC778" s="31">
        <f t="shared" si="454"/>
        <v>61.133879509725787</v>
      </c>
      <c r="AD778" s="31">
        <f t="shared" si="455"/>
        <v>89.949716127945464</v>
      </c>
      <c r="AE778" s="31">
        <f t="shared" si="456"/>
        <v>28.069629234371291</v>
      </c>
      <c r="AF778" s="31">
        <f t="shared" si="457"/>
        <v>-90.049939427442553</v>
      </c>
      <c r="AG778" s="31">
        <f t="shared" si="480"/>
        <v>92.110410468749379</v>
      </c>
      <c r="AH778" s="31">
        <f t="shared" si="458"/>
        <v>-229.60809334181391</v>
      </c>
      <c r="AI778" s="31">
        <f t="shared" si="459"/>
        <v>-89.999999999810456</v>
      </c>
      <c r="AJ778" s="31">
        <f t="shared" si="460"/>
        <v>157.54865004781888</v>
      </c>
      <c r="AK778" s="31">
        <f t="shared" si="461"/>
        <v>89.999999240216027</v>
      </c>
      <c r="AL778" s="32">
        <f t="shared" si="462"/>
        <v>-104.00363495513601</v>
      </c>
      <c r="AM778" s="31">
        <f t="shared" si="463"/>
        <v>-89.999638639328438</v>
      </c>
      <c r="AN778" s="31">
        <f t="shared" si="464"/>
        <v>-83.952667780381674</v>
      </c>
      <c r="AO778" s="31">
        <f t="shared" si="465"/>
        <v>-89.999639398922866</v>
      </c>
      <c r="AP778" s="30">
        <f t="shared" si="481"/>
        <v>23.609121289162623</v>
      </c>
      <c r="AQ778" s="30">
        <f t="shared" si="482"/>
        <v>-29.542425094393248</v>
      </c>
      <c r="AR778" s="31">
        <f t="shared" si="466"/>
        <v>-61.816342351241005</v>
      </c>
      <c r="AS778" s="33">
        <f t="shared" si="467"/>
        <v>-180.0495788263654</v>
      </c>
      <c r="AT778" s="31">
        <f t="shared" si="468"/>
        <v>14.945742125814354</v>
      </c>
      <c r="AU778" s="31">
        <f t="shared" si="469"/>
        <v>79.691845074503675</v>
      </c>
      <c r="AV778" s="32">
        <f t="shared" si="470"/>
        <v>-0.14347906808739566</v>
      </c>
      <c r="AW778" s="31">
        <f t="shared" si="471"/>
        <v>-10.385524596970418</v>
      </c>
      <c r="AX778" s="34">
        <f t="shared" si="472"/>
        <v>14.802263057726957</v>
      </c>
      <c r="AY778" s="35">
        <f t="shared" si="473"/>
        <v>69.306320477533262</v>
      </c>
      <c r="AZ778" s="10">
        <f t="shared" si="474"/>
        <v>-47.014079293514044</v>
      </c>
      <c r="BA778" s="10">
        <f t="shared" si="475"/>
        <v>-110.74325834883214</v>
      </c>
      <c r="BB778" s="10">
        <f t="shared" si="476"/>
        <v>69.256741651167857</v>
      </c>
      <c r="BC778" s="37"/>
      <c r="BD778" s="46">
        <f t="shared" si="477"/>
        <v>-47</v>
      </c>
      <c r="BE778" s="46">
        <f t="shared" si="478"/>
        <v>-111</v>
      </c>
      <c r="BF778" s="46">
        <f t="shared" si="479"/>
        <v>69</v>
      </c>
    </row>
    <row r="779" spans="22:58" x14ac:dyDescent="0.3">
      <c r="V779" s="29">
        <v>8.7500000000001297</v>
      </c>
      <c r="W779" s="38">
        <f t="shared" si="449"/>
        <v>5623413251.9051781</v>
      </c>
      <c r="X779" s="30">
        <f t="shared" si="483"/>
        <v>3.5218251811136261</v>
      </c>
      <c r="Y779" s="31">
        <f t="shared" si="450"/>
        <v>-141.33387616472271</v>
      </c>
      <c r="Z779" s="31">
        <f t="shared" si="451"/>
        <v>-89.999995086071607</v>
      </c>
      <c r="AA779" s="31">
        <f t="shared" si="452"/>
        <v>104.74780070824771</v>
      </c>
      <c r="AB779" s="31">
        <f t="shared" si="453"/>
        <v>-89.999668309832998</v>
      </c>
      <c r="AC779" s="31">
        <f t="shared" si="454"/>
        <v>61.333879359175896</v>
      </c>
      <c r="AD779" s="31">
        <f t="shared" si="455"/>
        <v>89.950860728046706</v>
      </c>
      <c r="AE779" s="31">
        <f t="shared" si="456"/>
        <v>28.269629083814522</v>
      </c>
      <c r="AF779" s="31">
        <f t="shared" si="457"/>
        <v>-90.048802667857899</v>
      </c>
      <c r="AG779" s="31">
        <f t="shared" si="480"/>
        <v>92.110410468749379</v>
      </c>
      <c r="AH779" s="31">
        <f t="shared" si="458"/>
        <v>-229.8080933418139</v>
      </c>
      <c r="AI779" s="31">
        <f t="shared" si="459"/>
        <v>-89.999999999814762</v>
      </c>
      <c r="AJ779" s="31">
        <f t="shared" si="460"/>
        <v>157.7486500478189</v>
      </c>
      <c r="AK779" s="31">
        <f t="shared" si="461"/>
        <v>89.999999257510822</v>
      </c>
      <c r="AL779" s="32">
        <f t="shared" si="462"/>
        <v>-104.20363495512822</v>
      </c>
      <c r="AM779" s="31">
        <f t="shared" si="463"/>
        <v>-89.999646864901564</v>
      </c>
      <c r="AN779" s="31">
        <f t="shared" si="464"/>
        <v>-84.152667780373861</v>
      </c>
      <c r="AO779" s="31">
        <f t="shared" si="465"/>
        <v>-89.999647607205503</v>
      </c>
      <c r="AP779" s="30">
        <f t="shared" si="481"/>
        <v>23.609121289162623</v>
      </c>
      <c r="AQ779" s="30">
        <f t="shared" si="482"/>
        <v>-29.542425094393248</v>
      </c>
      <c r="AR779" s="31">
        <f t="shared" si="466"/>
        <v>-61.816342501789961</v>
      </c>
      <c r="AS779" s="33">
        <f t="shared" si="467"/>
        <v>-180.0484502750634</v>
      </c>
      <c r="AT779" s="31">
        <f t="shared" si="468"/>
        <v>15.139478767044519</v>
      </c>
      <c r="AU779" s="31">
        <f t="shared" si="469"/>
        <v>79.921622976248003</v>
      </c>
      <c r="AV779" s="32">
        <f t="shared" si="470"/>
        <v>-0.15012546146834582</v>
      </c>
      <c r="AW779" s="31">
        <f t="shared" si="471"/>
        <v>-10.62199015401635</v>
      </c>
      <c r="AX779" s="34">
        <f t="shared" si="472"/>
        <v>14.989353305576174</v>
      </c>
      <c r="AY779" s="35">
        <f t="shared" si="473"/>
        <v>69.299632822231658</v>
      </c>
      <c r="AZ779" s="10">
        <f t="shared" si="474"/>
        <v>-46.826989196213788</v>
      </c>
      <c r="BA779" s="10">
        <f t="shared" si="475"/>
        <v>-110.74881745283174</v>
      </c>
      <c r="BB779" s="10">
        <f t="shared" si="476"/>
        <v>69.251182547168256</v>
      </c>
      <c r="BC779" s="37"/>
      <c r="BD779" s="46">
        <f t="shared" si="477"/>
        <v>-47</v>
      </c>
      <c r="BE779" s="46">
        <f t="shared" si="478"/>
        <v>-111</v>
      </c>
      <c r="BF779" s="46">
        <f t="shared" si="479"/>
        <v>69</v>
      </c>
    </row>
    <row r="780" spans="22:58" x14ac:dyDescent="0.3">
      <c r="V780" s="29">
        <v>8.7600000000001295</v>
      </c>
      <c r="W780" s="36">
        <f t="shared" si="449"/>
        <v>5754399373.3732967</v>
      </c>
      <c r="X780" s="30">
        <f t="shared" si="483"/>
        <v>3.5218251811136261</v>
      </c>
      <c r="Y780" s="31">
        <f t="shared" si="450"/>
        <v>-141.5338761647227</v>
      </c>
      <c r="Z780" s="31">
        <f t="shared" si="451"/>
        <v>-89.999995197926268</v>
      </c>
      <c r="AA780" s="31">
        <f t="shared" si="452"/>
        <v>104.94780070824115</v>
      </c>
      <c r="AB780" s="31">
        <f t="shared" si="453"/>
        <v>-89.999675860022975</v>
      </c>
      <c r="AC780" s="31">
        <f t="shared" si="454"/>
        <v>61.533879215401868</v>
      </c>
      <c r="AD780" s="31">
        <f t="shared" si="455"/>
        <v>89.951979273906659</v>
      </c>
      <c r="AE780" s="31">
        <f t="shared" si="456"/>
        <v>28.469628940033942</v>
      </c>
      <c r="AF780" s="31">
        <f t="shared" si="457"/>
        <v>-90.04769178404257</v>
      </c>
      <c r="AG780" s="31">
        <f t="shared" si="480"/>
        <v>92.110410468749379</v>
      </c>
      <c r="AH780" s="31">
        <f t="shared" si="458"/>
        <v>-230.00809334181389</v>
      </c>
      <c r="AI780" s="31">
        <f t="shared" si="459"/>
        <v>-89.999999999818982</v>
      </c>
      <c r="AJ780" s="31">
        <f t="shared" si="460"/>
        <v>157.94865004781889</v>
      </c>
      <c r="AK780" s="31">
        <f t="shared" si="461"/>
        <v>89.999999274411948</v>
      </c>
      <c r="AL780" s="32">
        <f t="shared" si="462"/>
        <v>-104.40363495512081</v>
      </c>
      <c r="AM780" s="31">
        <f t="shared" si="463"/>
        <v>-89.999654903237783</v>
      </c>
      <c r="AN780" s="31">
        <f t="shared" si="464"/>
        <v>-84.352667780366446</v>
      </c>
      <c r="AO780" s="31">
        <f t="shared" si="465"/>
        <v>-89.999655628644817</v>
      </c>
      <c r="AP780" s="30">
        <f t="shared" si="481"/>
        <v>23.609121289162623</v>
      </c>
      <c r="AQ780" s="30">
        <f t="shared" si="482"/>
        <v>-29.542425094393248</v>
      </c>
      <c r="AR780" s="31">
        <f t="shared" si="466"/>
        <v>-61.816342645563125</v>
      </c>
      <c r="AS780" s="33">
        <f t="shared" si="467"/>
        <v>-180.04734741268737</v>
      </c>
      <c r="AT780" s="31">
        <f t="shared" si="468"/>
        <v>15.333488861754665</v>
      </c>
      <c r="AU780" s="31">
        <f t="shared" si="469"/>
        <v>80.146487463664911</v>
      </c>
      <c r="AV780" s="32">
        <f t="shared" si="470"/>
        <v>-0.15707420498051361</v>
      </c>
      <c r="AW780" s="31">
        <f t="shared" si="471"/>
        <v>-10.863585291272971</v>
      </c>
      <c r="AX780" s="34">
        <f t="shared" si="472"/>
        <v>15.176414656774151</v>
      </c>
      <c r="AY780" s="35">
        <f t="shared" si="473"/>
        <v>69.282902172391942</v>
      </c>
      <c r="AZ780" s="10">
        <f t="shared" si="474"/>
        <v>-46.639927988788976</v>
      </c>
      <c r="BA780" s="10">
        <f t="shared" si="475"/>
        <v>-110.76444524029543</v>
      </c>
      <c r="BB780" s="10">
        <f t="shared" si="476"/>
        <v>69.23555475970457</v>
      </c>
      <c r="BC780" s="48"/>
      <c r="BD780" s="46">
        <f t="shared" si="477"/>
        <v>-47</v>
      </c>
      <c r="BE780" s="46">
        <f t="shared" si="478"/>
        <v>-111</v>
      </c>
      <c r="BF780" s="46">
        <f t="shared" si="479"/>
        <v>69</v>
      </c>
    </row>
    <row r="781" spans="22:58" x14ac:dyDescent="0.3">
      <c r="V781" s="29">
        <v>8.7700000000001292</v>
      </c>
      <c r="W781" s="38">
        <f t="shared" si="449"/>
        <v>5888436553.5576553</v>
      </c>
      <c r="X781" s="30">
        <f t="shared" si="483"/>
        <v>3.5218251811136261</v>
      </c>
      <c r="Y781" s="31">
        <f t="shared" si="450"/>
        <v>-141.73387616472269</v>
      </c>
      <c r="Z781" s="31">
        <f t="shared" si="451"/>
        <v>-89.999995307234812</v>
      </c>
      <c r="AA781" s="31">
        <f t="shared" si="452"/>
        <v>105.1478007082349</v>
      </c>
      <c r="AB781" s="31">
        <f t="shared" si="453"/>
        <v>-89.999683238349661</v>
      </c>
      <c r="AC781" s="31">
        <f t="shared" si="454"/>
        <v>61.733879078098724</v>
      </c>
      <c r="AD781" s="31">
        <f t="shared" si="455"/>
        <v>89.953072358589722</v>
      </c>
      <c r="AE781" s="31">
        <f t="shared" si="456"/>
        <v>28.66962880272456</v>
      </c>
      <c r="AF781" s="31">
        <f t="shared" si="457"/>
        <v>-90.046606186994737</v>
      </c>
      <c r="AG781" s="31">
        <f t="shared" si="480"/>
        <v>92.110410468749379</v>
      </c>
      <c r="AH781" s="31">
        <f t="shared" si="458"/>
        <v>-230.20809334181391</v>
      </c>
      <c r="AI781" s="31">
        <f t="shared" si="459"/>
        <v>-89.999999999823103</v>
      </c>
      <c r="AJ781" s="31">
        <f t="shared" si="460"/>
        <v>158.1486500478189</v>
      </c>
      <c r="AK781" s="31">
        <f t="shared" si="461"/>
        <v>89.999999290928329</v>
      </c>
      <c r="AL781" s="32">
        <f t="shared" si="462"/>
        <v>-104.60363495511372</v>
      </c>
      <c r="AM781" s="31">
        <f t="shared" si="463"/>
        <v>-89.999662758599129</v>
      </c>
      <c r="AN781" s="31">
        <f t="shared" si="464"/>
        <v>-84.552667780359329</v>
      </c>
      <c r="AO781" s="31">
        <f t="shared" si="465"/>
        <v>-89.999663467493903</v>
      </c>
      <c r="AP781" s="30">
        <f t="shared" si="481"/>
        <v>23.609121289162623</v>
      </c>
      <c r="AQ781" s="30">
        <f t="shared" si="482"/>
        <v>-29.542425094393248</v>
      </c>
      <c r="AR781" s="31">
        <f t="shared" si="466"/>
        <v>-61.816342782865391</v>
      </c>
      <c r="AS781" s="33">
        <f t="shared" si="467"/>
        <v>-180.04626965448864</v>
      </c>
      <c r="AT781" s="31">
        <f t="shared" si="468"/>
        <v>15.527760824213741</v>
      </c>
      <c r="AU781" s="31">
        <f t="shared" si="469"/>
        <v>80.366530040961379</v>
      </c>
      <c r="AV781" s="32">
        <f t="shared" si="470"/>
        <v>-0.16433853596201073</v>
      </c>
      <c r="AW781" s="31">
        <f t="shared" si="471"/>
        <v>-11.110403724553697</v>
      </c>
      <c r="AX781" s="34">
        <f t="shared" si="472"/>
        <v>15.36342228825173</v>
      </c>
      <c r="AY781" s="35">
        <f t="shared" si="473"/>
        <v>69.256126316407688</v>
      </c>
      <c r="AZ781" s="10">
        <f t="shared" si="474"/>
        <v>-46.452920494613664</v>
      </c>
      <c r="BA781" s="10">
        <f t="shared" si="475"/>
        <v>-110.79014333808095</v>
      </c>
      <c r="BB781" s="10">
        <f t="shared" si="476"/>
        <v>69.209856661919048</v>
      </c>
      <c r="BC781" s="37"/>
      <c r="BD781" s="46">
        <f t="shared" si="477"/>
        <v>-46</v>
      </c>
      <c r="BE781" s="46">
        <f t="shared" si="478"/>
        <v>-111</v>
      </c>
      <c r="BF781" s="46">
        <f t="shared" si="479"/>
        <v>69</v>
      </c>
    </row>
    <row r="782" spans="22:58" x14ac:dyDescent="0.3">
      <c r="V782" s="29">
        <v>8.7800000000001308</v>
      </c>
      <c r="W782" s="38">
        <f t="shared" si="449"/>
        <v>6025595860.7454052</v>
      </c>
      <c r="X782" s="30">
        <f t="shared" si="483"/>
        <v>3.5218251811136261</v>
      </c>
      <c r="Y782" s="31">
        <f t="shared" si="450"/>
        <v>-141.93387616472273</v>
      </c>
      <c r="Z782" s="31">
        <f t="shared" si="451"/>
        <v>-89.999995414055192</v>
      </c>
      <c r="AA782" s="31">
        <f t="shared" si="452"/>
        <v>105.34780070822896</v>
      </c>
      <c r="AB782" s="31">
        <f t="shared" si="453"/>
        <v>-89.999690448725119</v>
      </c>
      <c r="AC782" s="31">
        <f t="shared" si="454"/>
        <v>61.933878946975284</v>
      </c>
      <c r="AD782" s="31">
        <f t="shared" si="455"/>
        <v>89.95414056166068</v>
      </c>
      <c r="AE782" s="31">
        <f t="shared" si="456"/>
        <v>28.869628671595137</v>
      </c>
      <c r="AF782" s="31">
        <f t="shared" si="457"/>
        <v>-90.045545301119645</v>
      </c>
      <c r="AG782" s="31">
        <f t="shared" si="480"/>
        <v>92.110410468749379</v>
      </c>
      <c r="AH782" s="31">
        <f t="shared" si="458"/>
        <v>-230.40809334181392</v>
      </c>
      <c r="AI782" s="31">
        <f t="shared" si="459"/>
        <v>-89.999999999827125</v>
      </c>
      <c r="AJ782" s="31">
        <f t="shared" si="460"/>
        <v>158.34865004781892</v>
      </c>
      <c r="AK782" s="31">
        <f t="shared" si="461"/>
        <v>89.999999307068791</v>
      </c>
      <c r="AL782" s="32">
        <f t="shared" si="462"/>
        <v>-104.80363495510696</v>
      </c>
      <c r="AM782" s="31">
        <f t="shared" si="463"/>
        <v>-89.99967043515062</v>
      </c>
      <c r="AN782" s="31">
        <f t="shared" si="464"/>
        <v>-84.752667780352596</v>
      </c>
      <c r="AO782" s="31">
        <f t="shared" si="465"/>
        <v>-89.999671127908954</v>
      </c>
      <c r="AP782" s="30">
        <f t="shared" si="481"/>
        <v>23.609121289162623</v>
      </c>
      <c r="AQ782" s="30">
        <f t="shared" si="482"/>
        <v>-29.542425094393248</v>
      </c>
      <c r="AR782" s="31">
        <f t="shared" si="466"/>
        <v>-61.81634291398808</v>
      </c>
      <c r="AS782" s="33">
        <f t="shared" si="467"/>
        <v>-180.04521642902859</v>
      </c>
      <c r="AT782" s="31">
        <f t="shared" si="468"/>
        <v>15.722283529303958</v>
      </c>
      <c r="AU782" s="31">
        <f t="shared" si="469"/>
        <v>80.581841401025855</v>
      </c>
      <c r="AV782" s="32">
        <f t="shared" si="470"/>
        <v>-0.17193222341114975</v>
      </c>
      <c r="AW782" s="31">
        <f t="shared" si="471"/>
        <v>-11.362539660752047</v>
      </c>
      <c r="AX782" s="34">
        <f t="shared" si="472"/>
        <v>15.550351305892809</v>
      </c>
      <c r="AY782" s="35">
        <f t="shared" si="473"/>
        <v>69.219301740273806</v>
      </c>
      <c r="AZ782" s="10">
        <f t="shared" si="474"/>
        <v>-46.26599160809527</v>
      </c>
      <c r="BA782" s="10">
        <f t="shared" si="475"/>
        <v>-110.82591468875478</v>
      </c>
      <c r="BB782" s="10">
        <f t="shared" si="476"/>
        <v>69.174085311245221</v>
      </c>
      <c r="BC782" s="37"/>
      <c r="BD782" s="46">
        <f t="shared" si="477"/>
        <v>-46</v>
      </c>
      <c r="BE782" s="46">
        <f t="shared" si="478"/>
        <v>-111</v>
      </c>
      <c r="BF782" s="46">
        <f t="shared" si="479"/>
        <v>69</v>
      </c>
    </row>
    <row r="783" spans="22:58" x14ac:dyDescent="0.3">
      <c r="V783" s="29">
        <v>8.7900000000001306</v>
      </c>
      <c r="W783" s="36">
        <f t="shared" si="449"/>
        <v>6165950018.6166916</v>
      </c>
      <c r="X783" s="30">
        <f t="shared" si="483"/>
        <v>3.5218251811136261</v>
      </c>
      <c r="Y783" s="31">
        <f t="shared" si="450"/>
        <v>-142.13387616472272</v>
      </c>
      <c r="Z783" s="31">
        <f t="shared" si="451"/>
        <v>-89.999995518444038</v>
      </c>
      <c r="AA783" s="31">
        <f t="shared" si="452"/>
        <v>105.54780070822325</v>
      </c>
      <c r="AB783" s="31">
        <f t="shared" si="453"/>
        <v>-89.999697494972381</v>
      </c>
      <c r="AC783" s="31">
        <f t="shared" si="454"/>
        <v>62.133878821753321</v>
      </c>
      <c r="AD783" s="31">
        <f t="shared" si="455"/>
        <v>89.955184449491952</v>
      </c>
      <c r="AE783" s="31">
        <f t="shared" si="456"/>
        <v>29.069628546367476</v>
      </c>
      <c r="AF783" s="31">
        <f t="shared" si="457"/>
        <v>-90.044508563924467</v>
      </c>
      <c r="AG783" s="31">
        <f t="shared" si="480"/>
        <v>92.110410468749379</v>
      </c>
      <c r="AH783" s="31">
        <f t="shared" si="458"/>
        <v>-230.60809334181391</v>
      </c>
      <c r="AI783" s="31">
        <f t="shared" si="459"/>
        <v>-89.999999999831076</v>
      </c>
      <c r="AJ783" s="31">
        <f t="shared" si="460"/>
        <v>158.54865004781891</v>
      </c>
      <c r="AK783" s="31">
        <f t="shared" si="461"/>
        <v>89.999999322841816</v>
      </c>
      <c r="AL783" s="32">
        <f t="shared" si="462"/>
        <v>-105.00363495510049</v>
      </c>
      <c r="AM783" s="31">
        <f t="shared" si="463"/>
        <v>-89.99967793696247</v>
      </c>
      <c r="AN783" s="31">
        <f t="shared" si="464"/>
        <v>-84.952667780346133</v>
      </c>
      <c r="AO783" s="31">
        <f t="shared" si="465"/>
        <v>-89.99967861395173</v>
      </c>
      <c r="AP783" s="30">
        <f t="shared" si="481"/>
        <v>23.609121289162623</v>
      </c>
      <c r="AQ783" s="30">
        <f t="shared" si="482"/>
        <v>-29.542425094393248</v>
      </c>
      <c r="AR783" s="31">
        <f t="shared" si="466"/>
        <v>-61.816343039209286</v>
      </c>
      <c r="AS783" s="33">
        <f t="shared" si="467"/>
        <v>-180.04418717787621</v>
      </c>
      <c r="AT783" s="31">
        <f t="shared" si="468"/>
        <v>15.91704629680968</v>
      </c>
      <c r="AU783" s="31">
        <f t="shared" si="469"/>
        <v>80.792511367944329</v>
      </c>
      <c r="AV783" s="32">
        <f t="shared" si="470"/>
        <v>-0.17986958491184227</v>
      </c>
      <c r="AW783" s="31">
        <f t="shared" si="471"/>
        <v>-11.620087705518468</v>
      </c>
      <c r="AX783" s="34">
        <f t="shared" si="472"/>
        <v>15.737176711897838</v>
      </c>
      <c r="AY783" s="35">
        <f t="shared" si="473"/>
        <v>69.172423662425857</v>
      </c>
      <c r="AZ783" s="10">
        <f t="shared" si="474"/>
        <v>-46.079166327311448</v>
      </c>
      <c r="BA783" s="10">
        <f t="shared" si="475"/>
        <v>-110.87176351545035</v>
      </c>
      <c r="BB783" s="10">
        <f t="shared" si="476"/>
        <v>69.128236484549646</v>
      </c>
      <c r="BC783" s="48"/>
      <c r="BD783" s="46">
        <f t="shared" si="477"/>
        <v>-46</v>
      </c>
      <c r="BE783" s="46">
        <f t="shared" si="478"/>
        <v>-111</v>
      </c>
      <c r="BF783" s="46">
        <f t="shared" si="479"/>
        <v>69</v>
      </c>
    </row>
    <row r="784" spans="22:58" x14ac:dyDescent="0.3">
      <c r="V784" s="29">
        <v>8.8000000000001304</v>
      </c>
      <c r="W784" s="38">
        <f t="shared" si="449"/>
        <v>6309573444.8038464</v>
      </c>
      <c r="X784" s="30">
        <f t="shared" si="483"/>
        <v>3.5218251811136261</v>
      </c>
      <c r="Y784" s="31">
        <f t="shared" si="450"/>
        <v>-142.33387616472271</v>
      </c>
      <c r="Z784" s="31">
        <f t="shared" si="451"/>
        <v>-89.999995620456716</v>
      </c>
      <c r="AA784" s="31">
        <f t="shared" si="452"/>
        <v>105.7478007082178</v>
      </c>
      <c r="AB784" s="31">
        <f t="shared" si="453"/>
        <v>-89.999704380827495</v>
      </c>
      <c r="AC784" s="31">
        <f t="shared" si="454"/>
        <v>62.333878702167276</v>
      </c>
      <c r="AD784" s="31">
        <f t="shared" si="455"/>
        <v>89.956204575563945</v>
      </c>
      <c r="AE784" s="31">
        <f t="shared" si="456"/>
        <v>29.269628426775988</v>
      </c>
      <c r="AF784" s="31">
        <f t="shared" si="457"/>
        <v>-90.04349542572028</v>
      </c>
      <c r="AG784" s="31">
        <f t="shared" si="480"/>
        <v>92.110410468749379</v>
      </c>
      <c r="AH784" s="31">
        <f t="shared" si="458"/>
        <v>-230.80809334181393</v>
      </c>
      <c r="AI784" s="31">
        <f t="shared" si="459"/>
        <v>-89.999999999834913</v>
      </c>
      <c r="AJ784" s="31">
        <f t="shared" si="460"/>
        <v>158.74865004781893</v>
      </c>
      <c r="AK784" s="31">
        <f t="shared" si="461"/>
        <v>89.999999338255833</v>
      </c>
      <c r="AL784" s="32">
        <f t="shared" si="462"/>
        <v>-105.20363495509432</v>
      </c>
      <c r="AM784" s="31">
        <f t="shared" si="463"/>
        <v>-89.999685268012229</v>
      </c>
      <c r="AN784" s="31">
        <f t="shared" si="464"/>
        <v>-85.152667780339925</v>
      </c>
      <c r="AO784" s="31">
        <f t="shared" si="465"/>
        <v>-89.999685929591308</v>
      </c>
      <c r="AP784" s="30">
        <f t="shared" si="481"/>
        <v>23.609121289162623</v>
      </c>
      <c r="AQ784" s="30">
        <f t="shared" si="482"/>
        <v>-29.542425094393248</v>
      </c>
      <c r="AR784" s="31">
        <f t="shared" si="466"/>
        <v>-61.816343158794567</v>
      </c>
      <c r="AS784" s="33">
        <f t="shared" si="467"/>
        <v>-180.04318135531159</v>
      </c>
      <c r="AT784" s="31">
        <f t="shared" si="468"/>
        <v>16.112038876012953</v>
      </c>
      <c r="AU784" s="31">
        <f t="shared" si="469"/>
        <v>80.998628844985959</v>
      </c>
      <c r="AV784" s="32">
        <f t="shared" si="470"/>
        <v>-0.18816550367740986</v>
      </c>
      <c r="AW784" s="31">
        <f t="shared" si="471"/>
        <v>-11.88314276327344</v>
      </c>
      <c r="AX784" s="34">
        <f t="shared" si="472"/>
        <v>15.923873372335542</v>
      </c>
      <c r="AY784" s="35">
        <f t="shared" si="473"/>
        <v>69.115486081712518</v>
      </c>
      <c r="AZ784" s="10">
        <f t="shared" si="474"/>
        <v>-45.892469786459024</v>
      </c>
      <c r="BA784" s="10">
        <f t="shared" si="475"/>
        <v>-110.92769527359907</v>
      </c>
      <c r="BB784" s="10">
        <f t="shared" si="476"/>
        <v>69.07230472640093</v>
      </c>
      <c r="BC784" s="37"/>
      <c r="BD784" s="46">
        <f t="shared" si="477"/>
        <v>-46</v>
      </c>
      <c r="BE784" s="46">
        <f t="shared" si="478"/>
        <v>-111</v>
      </c>
      <c r="BF784" s="46">
        <f t="shared" si="479"/>
        <v>69</v>
      </c>
    </row>
    <row r="785" spans="22:58" x14ac:dyDescent="0.3">
      <c r="V785" s="29">
        <v>8.8100000000001302</v>
      </c>
      <c r="W785" s="38">
        <f t="shared" si="449"/>
        <v>6456542290.3485117</v>
      </c>
      <c r="X785" s="30">
        <f t="shared" si="483"/>
        <v>3.5218251811136261</v>
      </c>
      <c r="Y785" s="31">
        <f t="shared" si="450"/>
        <v>-142.5338761647227</v>
      </c>
      <c r="Z785" s="31">
        <f t="shared" si="451"/>
        <v>-89.999995720147282</v>
      </c>
      <c r="AA785" s="31">
        <f t="shared" si="452"/>
        <v>105.9478007082126</v>
      </c>
      <c r="AB785" s="31">
        <f t="shared" si="453"/>
        <v>-89.999711109941401</v>
      </c>
      <c r="AC785" s="31">
        <f t="shared" si="454"/>
        <v>62.533878587963486</v>
      </c>
      <c r="AD785" s="31">
        <f t="shared" si="455"/>
        <v>89.957201480758371</v>
      </c>
      <c r="AE785" s="31">
        <f t="shared" si="456"/>
        <v>29.469628312567011</v>
      </c>
      <c r="AF785" s="31">
        <f t="shared" si="457"/>
        <v>-90.042505349330312</v>
      </c>
      <c r="AG785" s="31">
        <f t="shared" si="480"/>
        <v>92.110410468749379</v>
      </c>
      <c r="AH785" s="31">
        <f t="shared" si="458"/>
        <v>-231.00809334181392</v>
      </c>
      <c r="AI785" s="31">
        <f t="shared" si="459"/>
        <v>-89.999999999838664</v>
      </c>
      <c r="AJ785" s="31">
        <f t="shared" si="460"/>
        <v>158.94865004781892</v>
      </c>
      <c r="AK785" s="31">
        <f t="shared" si="461"/>
        <v>89.999999353318955</v>
      </c>
      <c r="AL785" s="32">
        <f t="shared" si="462"/>
        <v>-105.40363495508842</v>
      </c>
      <c r="AM785" s="31">
        <f t="shared" si="463"/>
        <v>-89.999692432186933</v>
      </c>
      <c r="AN785" s="31">
        <f t="shared" si="464"/>
        <v>-85.352667780334031</v>
      </c>
      <c r="AO785" s="31">
        <f t="shared" si="465"/>
        <v>-89.999693078706642</v>
      </c>
      <c r="AP785" s="30">
        <f t="shared" si="481"/>
        <v>23.609121289162623</v>
      </c>
      <c r="AQ785" s="30">
        <f t="shared" si="482"/>
        <v>-29.542425094393248</v>
      </c>
      <c r="AR785" s="31">
        <f t="shared" si="466"/>
        <v>-61.816343272997642</v>
      </c>
      <c r="AS785" s="33">
        <f t="shared" si="467"/>
        <v>-180.04219842803695</v>
      </c>
      <c r="AT785" s="31">
        <f t="shared" si="468"/>
        <v>16.307251430611483</v>
      </c>
      <c r="AU785" s="31">
        <f t="shared" si="469"/>
        <v>81.200281767745096</v>
      </c>
      <c r="AV785" s="32">
        <f t="shared" si="470"/>
        <v>-0.19683544566685054</v>
      </c>
      <c r="AW785" s="31">
        <f t="shared" si="471"/>
        <v>-12.151799929184362</v>
      </c>
      <c r="AX785" s="34">
        <f t="shared" si="472"/>
        <v>16.110415984944634</v>
      </c>
      <c r="AY785" s="35">
        <f t="shared" si="473"/>
        <v>69.048481838560733</v>
      </c>
      <c r="AZ785" s="10">
        <f t="shared" si="474"/>
        <v>-45.705927288053005</v>
      </c>
      <c r="BA785" s="10">
        <f t="shared" si="475"/>
        <v>-110.99371658947622</v>
      </c>
      <c r="BB785" s="10">
        <f t="shared" si="476"/>
        <v>69.006283410523778</v>
      </c>
      <c r="BC785" s="37"/>
      <c r="BD785" s="46">
        <f t="shared" si="477"/>
        <v>-46</v>
      </c>
      <c r="BE785" s="46">
        <f t="shared" si="478"/>
        <v>-111</v>
      </c>
      <c r="BF785" s="46">
        <f t="shared" si="479"/>
        <v>69</v>
      </c>
    </row>
    <row r="786" spans="22:58" x14ac:dyDescent="0.3">
      <c r="V786" s="29">
        <v>8.82000000000013</v>
      </c>
      <c r="W786" s="36">
        <f t="shared" si="449"/>
        <v>6606934480.0779381</v>
      </c>
      <c r="X786" s="30">
        <f t="shared" si="483"/>
        <v>3.5218251811136261</v>
      </c>
      <c r="Y786" s="31">
        <f t="shared" si="450"/>
        <v>-142.73387616472269</v>
      </c>
      <c r="Z786" s="31">
        <f t="shared" si="451"/>
        <v>-89.999995817568617</v>
      </c>
      <c r="AA786" s="31">
        <f t="shared" si="452"/>
        <v>106.14780070820758</v>
      </c>
      <c r="AB786" s="31">
        <f t="shared" si="453"/>
        <v>-89.999717685881961</v>
      </c>
      <c r="AC786" s="31">
        <f t="shared" si="454"/>
        <v>62.733878478899683</v>
      </c>
      <c r="AD786" s="31">
        <f t="shared" si="455"/>
        <v>89.958175693645188</v>
      </c>
      <c r="AE786" s="31">
        <f t="shared" si="456"/>
        <v>29.669628203498206</v>
      </c>
      <c r="AF786" s="31">
        <f t="shared" si="457"/>
        <v>-90.041537809805391</v>
      </c>
      <c r="AG786" s="31">
        <f t="shared" si="480"/>
        <v>92.110410468749379</v>
      </c>
      <c r="AH786" s="31">
        <f t="shared" si="458"/>
        <v>-231.20809334181391</v>
      </c>
      <c r="AI786" s="31">
        <f t="shared" si="459"/>
        <v>-89.999999999842345</v>
      </c>
      <c r="AJ786" s="31">
        <f t="shared" si="460"/>
        <v>159.1486500478189</v>
      </c>
      <c r="AK786" s="31">
        <f t="shared" si="461"/>
        <v>89.999999368039212</v>
      </c>
      <c r="AL786" s="32">
        <f t="shared" si="462"/>
        <v>-105.60363495508275</v>
      </c>
      <c r="AM786" s="31">
        <f t="shared" si="463"/>
        <v>-89.999699433285102</v>
      </c>
      <c r="AN786" s="31">
        <f t="shared" si="464"/>
        <v>-85.552667780328363</v>
      </c>
      <c r="AO786" s="31">
        <f t="shared" si="465"/>
        <v>-89.999700065088234</v>
      </c>
      <c r="AP786" s="30">
        <f t="shared" si="481"/>
        <v>23.609121289162623</v>
      </c>
      <c r="AQ786" s="30">
        <f t="shared" si="482"/>
        <v>-29.542425094393248</v>
      </c>
      <c r="AR786" s="31">
        <f t="shared" si="466"/>
        <v>-61.816343382060779</v>
      </c>
      <c r="AS786" s="33">
        <f t="shared" si="467"/>
        <v>-180.04123787489362</v>
      </c>
      <c r="AT786" s="31">
        <f t="shared" si="468"/>
        <v>16.502674523973319</v>
      </c>
      <c r="AU786" s="31">
        <f t="shared" si="469"/>
        <v>81.397557062139612</v>
      </c>
      <c r="AV786" s="32">
        <f t="shared" si="470"/>
        <v>-0.20589547672242592</v>
      </c>
      <c r="AW786" s="31">
        <f t="shared" si="471"/>
        <v>-12.426154372732158</v>
      </c>
      <c r="AX786" s="34">
        <f t="shared" si="472"/>
        <v>16.296779047250894</v>
      </c>
      <c r="AY786" s="35">
        <f t="shared" si="473"/>
        <v>68.971402689407455</v>
      </c>
      <c r="AZ786" s="10">
        <f t="shared" si="474"/>
        <v>-45.519564334809886</v>
      </c>
      <c r="BA786" s="10">
        <f t="shared" si="475"/>
        <v>-111.06983518548617</v>
      </c>
      <c r="BB786" s="10">
        <f t="shared" si="476"/>
        <v>68.93016481451383</v>
      </c>
      <c r="BC786" s="48"/>
      <c r="BD786" s="46">
        <f t="shared" si="477"/>
        <v>-46</v>
      </c>
      <c r="BE786" s="46">
        <f t="shared" si="478"/>
        <v>-111</v>
      </c>
      <c r="BF786" s="46">
        <f t="shared" si="479"/>
        <v>69</v>
      </c>
    </row>
    <row r="787" spans="22:58" x14ac:dyDescent="0.3">
      <c r="V787" s="29">
        <v>8.8300000000001297</v>
      </c>
      <c r="W787" s="38">
        <f t="shared" si="449"/>
        <v>6760829753.9218416</v>
      </c>
      <c r="X787" s="30">
        <f t="shared" si="483"/>
        <v>3.5218251811136261</v>
      </c>
      <c r="Y787" s="31">
        <f t="shared" si="450"/>
        <v>-142.93387616472268</v>
      </c>
      <c r="Z787" s="31">
        <f t="shared" si="451"/>
        <v>-89.999995912772377</v>
      </c>
      <c r="AA787" s="31">
        <f t="shared" si="452"/>
        <v>106.34780070820284</v>
      </c>
      <c r="AB787" s="31">
        <f t="shared" si="453"/>
        <v>-89.999724112135851</v>
      </c>
      <c r="AC787" s="31">
        <f t="shared" si="454"/>
        <v>62.933878374744587</v>
      </c>
      <c r="AD787" s="31">
        <f t="shared" si="455"/>
        <v>89.959127730762674</v>
      </c>
      <c r="AE787" s="31">
        <f t="shared" si="456"/>
        <v>29.869628099338378</v>
      </c>
      <c r="AF787" s="31">
        <f t="shared" si="457"/>
        <v>-90.040592294145569</v>
      </c>
      <c r="AG787" s="31">
        <f t="shared" si="480"/>
        <v>92.110410468749379</v>
      </c>
      <c r="AH787" s="31">
        <f t="shared" si="458"/>
        <v>-231.40809334181392</v>
      </c>
      <c r="AI787" s="31">
        <f t="shared" si="459"/>
        <v>-89.99999999984594</v>
      </c>
      <c r="AJ787" s="31">
        <f t="shared" si="460"/>
        <v>159.34865004781889</v>
      </c>
      <c r="AK787" s="31">
        <f t="shared" si="461"/>
        <v>89.999999382424406</v>
      </c>
      <c r="AL787" s="32">
        <f t="shared" si="462"/>
        <v>-105.80363495507738</v>
      </c>
      <c r="AM787" s="31">
        <f t="shared" si="463"/>
        <v>-89.999706275018823</v>
      </c>
      <c r="AN787" s="31">
        <f t="shared" si="464"/>
        <v>-85.752667780323051</v>
      </c>
      <c r="AO787" s="31">
        <f t="shared" si="465"/>
        <v>-89.999706892440358</v>
      </c>
      <c r="AP787" s="30">
        <f t="shared" si="481"/>
        <v>23.609121289162623</v>
      </c>
      <c r="AQ787" s="30">
        <f t="shared" si="482"/>
        <v>-29.542425094393248</v>
      </c>
      <c r="AR787" s="31">
        <f t="shared" si="466"/>
        <v>-61.816343486215303</v>
      </c>
      <c r="AS787" s="33">
        <f t="shared" si="467"/>
        <v>-180.04029918658591</v>
      </c>
      <c r="AT787" s="31">
        <f t="shared" si="468"/>
        <v>16.69829910473927</v>
      </c>
      <c r="AU787" s="31">
        <f t="shared" si="469"/>
        <v>81.590540606975594</v>
      </c>
      <c r="AV787" s="32">
        <f t="shared" si="470"/>
        <v>-0.21536227967163019</v>
      </c>
      <c r="AW787" s="31">
        <f t="shared" si="471"/>
        <v>-12.706301212492081</v>
      </c>
      <c r="AX787" s="34">
        <f t="shared" si="472"/>
        <v>16.48293682506764</v>
      </c>
      <c r="AY787" s="35">
        <f t="shared" si="473"/>
        <v>68.884239394483515</v>
      </c>
      <c r="AZ787" s="10">
        <f t="shared" si="474"/>
        <v>-45.333406661147663</v>
      </c>
      <c r="BA787" s="10">
        <f t="shared" si="475"/>
        <v>-111.1560597921024</v>
      </c>
      <c r="BB787" s="10">
        <f t="shared" si="476"/>
        <v>68.843940207897603</v>
      </c>
      <c r="BC787" s="37"/>
      <c r="BD787" s="46">
        <f t="shared" si="477"/>
        <v>-45</v>
      </c>
      <c r="BE787" s="46">
        <f t="shared" si="478"/>
        <v>-111</v>
      </c>
      <c r="BF787" s="46">
        <f t="shared" si="479"/>
        <v>69</v>
      </c>
    </row>
    <row r="788" spans="22:58" x14ac:dyDescent="0.3">
      <c r="V788" s="29">
        <v>8.8400000000001295</v>
      </c>
      <c r="W788" s="38">
        <f t="shared" si="449"/>
        <v>6918309709.1914358</v>
      </c>
      <c r="X788" s="30">
        <f t="shared" si="483"/>
        <v>3.5218251811136261</v>
      </c>
      <c r="Y788" s="31">
        <f t="shared" si="450"/>
        <v>-143.13387616472266</v>
      </c>
      <c r="Z788" s="31">
        <f t="shared" si="451"/>
        <v>-89.999996005809052</v>
      </c>
      <c r="AA788" s="31">
        <f t="shared" si="452"/>
        <v>106.54780070819831</v>
      </c>
      <c r="AB788" s="31">
        <f t="shared" si="453"/>
        <v>-89.999730392110351</v>
      </c>
      <c r="AC788" s="31">
        <f t="shared" si="454"/>
        <v>63.133878275277233</v>
      </c>
      <c r="AD788" s="31">
        <f t="shared" si="455"/>
        <v>89.96005809689143</v>
      </c>
      <c r="AE788" s="31">
        <f t="shared" si="456"/>
        <v>30.069627999866505</v>
      </c>
      <c r="AF788" s="31">
        <f t="shared" si="457"/>
        <v>-90.039668301027973</v>
      </c>
      <c r="AG788" s="31">
        <f t="shared" si="480"/>
        <v>92.110410468749379</v>
      </c>
      <c r="AH788" s="31">
        <f t="shared" si="458"/>
        <v>-231.60809334181391</v>
      </c>
      <c r="AI788" s="31">
        <f t="shared" si="459"/>
        <v>-89.99999999984945</v>
      </c>
      <c r="AJ788" s="31">
        <f t="shared" si="460"/>
        <v>159.54865004781888</v>
      </c>
      <c r="AK788" s="31">
        <f t="shared" si="461"/>
        <v>89.999999396482139</v>
      </c>
      <c r="AL788" s="32">
        <f t="shared" si="462"/>
        <v>-106.00363495507224</v>
      </c>
      <c r="AM788" s="31">
        <f t="shared" si="463"/>
        <v>-89.999712961015661</v>
      </c>
      <c r="AN788" s="31">
        <f t="shared" si="464"/>
        <v>-85.95266778031791</v>
      </c>
      <c r="AO788" s="31">
        <f t="shared" si="465"/>
        <v>-89.999713564382972</v>
      </c>
      <c r="AP788" s="30">
        <f t="shared" si="481"/>
        <v>23.609121289162623</v>
      </c>
      <c r="AQ788" s="30">
        <f t="shared" si="482"/>
        <v>-29.542425094393248</v>
      </c>
      <c r="AR788" s="31">
        <f t="shared" si="466"/>
        <v>-61.816343585682034</v>
      </c>
      <c r="AS788" s="33">
        <f t="shared" si="467"/>
        <v>-180.03938186541095</v>
      </c>
      <c r="AT788" s="31">
        <f t="shared" si="468"/>
        <v>16.894116492781432</v>
      </c>
      <c r="AU788" s="31">
        <f t="shared" si="469"/>
        <v>81.779317200799724</v>
      </c>
      <c r="AV788" s="32">
        <f t="shared" si="470"/>
        <v>-0.22525317133069078</v>
      </c>
      <c r="AW788" s="31">
        <f t="shared" si="471"/>
        <v>-12.992335381753982</v>
      </c>
      <c r="AX788" s="34">
        <f t="shared" si="472"/>
        <v>16.66886332145074</v>
      </c>
      <c r="AY788" s="35">
        <f t="shared" si="473"/>
        <v>68.786981819045735</v>
      </c>
      <c r="AZ788" s="10">
        <f t="shared" si="474"/>
        <v>-45.147480264231291</v>
      </c>
      <c r="BA788" s="10">
        <f t="shared" si="475"/>
        <v>-111.25240004636521</v>
      </c>
      <c r="BB788" s="10">
        <f t="shared" si="476"/>
        <v>68.74759995363479</v>
      </c>
      <c r="BC788" s="37"/>
      <c r="BD788" s="46">
        <f t="shared" si="477"/>
        <v>-45</v>
      </c>
      <c r="BE788" s="46">
        <f t="shared" si="478"/>
        <v>-111</v>
      </c>
      <c r="BF788" s="46">
        <f t="shared" si="479"/>
        <v>69</v>
      </c>
    </row>
    <row r="789" spans="22:58" x14ac:dyDescent="0.3">
      <c r="V789" s="29">
        <v>8.8500000000001293</v>
      </c>
      <c r="W789" s="36">
        <f t="shared" si="449"/>
        <v>7079457843.8434973</v>
      </c>
      <c r="X789" s="30">
        <f t="shared" si="483"/>
        <v>3.5218251811136261</v>
      </c>
      <c r="Y789" s="31">
        <f t="shared" si="450"/>
        <v>-143.33387616472268</v>
      </c>
      <c r="Z789" s="31">
        <f t="shared" si="451"/>
        <v>-89.999996096727926</v>
      </c>
      <c r="AA789" s="31">
        <f t="shared" si="452"/>
        <v>106.74780070819398</v>
      </c>
      <c r="AB789" s="31">
        <f t="shared" si="453"/>
        <v>-89.999736529135163</v>
      </c>
      <c r="AC789" s="31">
        <f t="shared" si="454"/>
        <v>63.333878180286654</v>
      </c>
      <c r="AD789" s="31">
        <f t="shared" si="455"/>
        <v>89.960967285321914</v>
      </c>
      <c r="AE789" s="31">
        <f t="shared" si="456"/>
        <v>30.269627904871577</v>
      </c>
      <c r="AF789" s="31">
        <f t="shared" si="457"/>
        <v>-90.038765340541175</v>
      </c>
      <c r="AG789" s="31">
        <f t="shared" si="480"/>
        <v>92.110410468749379</v>
      </c>
      <c r="AH789" s="31">
        <f t="shared" si="458"/>
        <v>-231.8080933418139</v>
      </c>
      <c r="AI789" s="31">
        <f t="shared" si="459"/>
        <v>-89.999999999852861</v>
      </c>
      <c r="AJ789" s="31">
        <f t="shared" si="460"/>
        <v>159.7486500478189</v>
      </c>
      <c r="AK789" s="31">
        <f t="shared" si="461"/>
        <v>89.999999410219885</v>
      </c>
      <c r="AL789" s="32">
        <f t="shared" si="462"/>
        <v>-106.20363495506734</v>
      </c>
      <c r="AM789" s="31">
        <f t="shared" si="463"/>
        <v>-89.999719494820638</v>
      </c>
      <c r="AN789" s="31">
        <f t="shared" si="464"/>
        <v>-86.152667780312981</v>
      </c>
      <c r="AO789" s="31">
        <f t="shared" si="465"/>
        <v>-89.999720084453614</v>
      </c>
      <c r="AP789" s="30">
        <f t="shared" si="481"/>
        <v>23.609121289162623</v>
      </c>
      <c r="AQ789" s="30">
        <f t="shared" si="482"/>
        <v>-29.542425094393248</v>
      </c>
      <c r="AR789" s="31">
        <f t="shared" si="466"/>
        <v>-61.816343680672034</v>
      </c>
      <c r="AS789" s="33">
        <f t="shared" si="467"/>
        <v>-180.0384854249948</v>
      </c>
      <c r="AT789" s="31">
        <f t="shared" si="468"/>
        <v>17.090118365525118</v>
      </c>
      <c r="AU789" s="31">
        <f t="shared" si="469"/>
        <v>81.963970532773331</v>
      </c>
      <c r="AV789" s="32">
        <f t="shared" si="470"/>
        <v>-0.23558611934034679</v>
      </c>
      <c r="AW789" s="31">
        <f t="shared" si="471"/>
        <v>-13.284351484612717</v>
      </c>
      <c r="AX789" s="34">
        <f t="shared" si="472"/>
        <v>16.854532246184771</v>
      </c>
      <c r="AY789" s="35">
        <f t="shared" si="473"/>
        <v>68.679619048160617</v>
      </c>
      <c r="AZ789" s="10">
        <f t="shared" si="474"/>
        <v>-44.961811434487259</v>
      </c>
      <c r="BA789" s="10">
        <f t="shared" si="475"/>
        <v>-111.35886637683419</v>
      </c>
      <c r="BB789" s="10">
        <f t="shared" si="476"/>
        <v>68.641133623165814</v>
      </c>
      <c r="BC789" s="48"/>
      <c r="BD789" s="46">
        <f t="shared" si="477"/>
        <v>-45</v>
      </c>
      <c r="BE789" s="46">
        <f t="shared" si="478"/>
        <v>-111</v>
      </c>
      <c r="BF789" s="46">
        <f t="shared" si="479"/>
        <v>69</v>
      </c>
    </row>
    <row r="790" spans="22:58" x14ac:dyDescent="0.3">
      <c r="V790" s="29">
        <v>8.8600000000001309</v>
      </c>
      <c r="W790" s="38">
        <f t="shared" si="449"/>
        <v>7244359600.7520924</v>
      </c>
      <c r="X790" s="30">
        <f t="shared" si="483"/>
        <v>3.5218251811136261</v>
      </c>
      <c r="Y790" s="31">
        <f t="shared" si="450"/>
        <v>-143.5338761647227</v>
      </c>
      <c r="Z790" s="31">
        <f t="shared" si="451"/>
        <v>-89.999996185577245</v>
      </c>
      <c r="AA790" s="31">
        <f t="shared" si="452"/>
        <v>106.94780070818987</v>
      </c>
      <c r="AB790" s="31">
        <f t="shared" si="453"/>
        <v>-89.999742526464246</v>
      </c>
      <c r="AC790" s="31">
        <f t="shared" si="454"/>
        <v>63.533878089571381</v>
      </c>
      <c r="AD790" s="31">
        <f t="shared" si="455"/>
        <v>89.961855778116032</v>
      </c>
      <c r="AE790" s="31">
        <f t="shared" si="456"/>
        <v>30.469627814152183</v>
      </c>
      <c r="AF790" s="31">
        <f t="shared" si="457"/>
        <v>-90.037882933925474</v>
      </c>
      <c r="AG790" s="31">
        <f t="shared" si="480"/>
        <v>92.110410468749379</v>
      </c>
      <c r="AH790" s="31">
        <f t="shared" si="458"/>
        <v>-232.00809334181395</v>
      </c>
      <c r="AI790" s="31">
        <f t="shared" si="459"/>
        <v>-89.999999999856215</v>
      </c>
      <c r="AJ790" s="31">
        <f t="shared" si="460"/>
        <v>159.94865004781892</v>
      </c>
      <c r="AK790" s="31">
        <f t="shared" si="461"/>
        <v>89.999999423644923</v>
      </c>
      <c r="AL790" s="32">
        <f t="shared" si="462"/>
        <v>-106.40363495506267</v>
      </c>
      <c r="AM790" s="31">
        <f t="shared" si="463"/>
        <v>-89.999725879898051</v>
      </c>
      <c r="AN790" s="31">
        <f t="shared" si="464"/>
        <v>-86.352667780308337</v>
      </c>
      <c r="AO790" s="31">
        <f t="shared" si="465"/>
        <v>-89.999726456109343</v>
      </c>
      <c r="AP790" s="30">
        <f t="shared" si="481"/>
        <v>23.609121289162623</v>
      </c>
      <c r="AQ790" s="30">
        <f t="shared" si="482"/>
        <v>-29.542425094393248</v>
      </c>
      <c r="AR790" s="31">
        <f t="shared" si="466"/>
        <v>-61.816343771386784</v>
      </c>
      <c r="AS790" s="33">
        <f t="shared" si="467"/>
        <v>-180.03760939003482</v>
      </c>
      <c r="AT790" s="31">
        <f t="shared" si="468"/>
        <v>17.286296744638381</v>
      </c>
      <c r="AU790" s="31">
        <f t="shared" si="469"/>
        <v>82.144583157312184</v>
      </c>
      <c r="AV790" s="32">
        <f t="shared" si="470"/>
        <v>-0.24637975875803791</v>
      </c>
      <c r="AW790" s="31">
        <f t="shared" si="471"/>
        <v>-13.582443642164741</v>
      </c>
      <c r="AX790" s="34">
        <f t="shared" si="472"/>
        <v>17.039916985880343</v>
      </c>
      <c r="AY790" s="35">
        <f t="shared" si="473"/>
        <v>68.562139515147436</v>
      </c>
      <c r="AZ790" s="10">
        <f t="shared" si="474"/>
        <v>-44.776426785506445</v>
      </c>
      <c r="BA790" s="10">
        <f t="shared" si="475"/>
        <v>-111.47546987488738</v>
      </c>
      <c r="BB790" s="10">
        <f t="shared" si="476"/>
        <v>68.524530125112619</v>
      </c>
      <c r="BC790" s="37"/>
      <c r="BD790" s="46">
        <f t="shared" si="477"/>
        <v>-45</v>
      </c>
      <c r="BE790" s="46">
        <f t="shared" si="478"/>
        <v>-111</v>
      </c>
      <c r="BF790" s="46">
        <f t="shared" si="479"/>
        <v>69</v>
      </c>
    </row>
    <row r="791" spans="22:58" x14ac:dyDescent="0.3">
      <c r="V791" s="29">
        <v>8.8700000000001307</v>
      </c>
      <c r="W791" s="38">
        <f t="shared" si="449"/>
        <v>7413102413.0114174</v>
      </c>
      <c r="X791" s="30">
        <f t="shared" si="483"/>
        <v>3.5218251811136261</v>
      </c>
      <c r="Y791" s="31">
        <f t="shared" si="450"/>
        <v>-143.73387616472269</v>
      </c>
      <c r="Z791" s="31">
        <f t="shared" si="451"/>
        <v>-89.999996272404104</v>
      </c>
      <c r="AA791" s="31">
        <f t="shared" si="452"/>
        <v>107.14780070818593</v>
      </c>
      <c r="AB791" s="31">
        <f t="shared" si="453"/>
        <v>-89.99974838727745</v>
      </c>
      <c r="AC791" s="31">
        <f t="shared" si="454"/>
        <v>63.733878002938937</v>
      </c>
      <c r="AD791" s="31">
        <f t="shared" si="455"/>
        <v>89.962724046362737</v>
      </c>
      <c r="AE791" s="31">
        <f t="shared" si="456"/>
        <v>30.669627727515802</v>
      </c>
      <c r="AF791" s="31">
        <f t="shared" si="457"/>
        <v>-90.037020613318802</v>
      </c>
      <c r="AG791" s="31">
        <f t="shared" si="480"/>
        <v>92.110410468749379</v>
      </c>
      <c r="AH791" s="31">
        <f t="shared" si="458"/>
        <v>-232.20809334181394</v>
      </c>
      <c r="AI791" s="31">
        <f t="shared" si="459"/>
        <v>-89.999999999859497</v>
      </c>
      <c r="AJ791" s="31">
        <f t="shared" si="460"/>
        <v>160.14865004781893</v>
      </c>
      <c r="AK791" s="31">
        <f t="shared" si="461"/>
        <v>89.999999436764355</v>
      </c>
      <c r="AL791" s="32">
        <f t="shared" si="462"/>
        <v>-106.6036349550582</v>
      </c>
      <c r="AM791" s="31">
        <f t="shared" si="463"/>
        <v>-89.999732119633364</v>
      </c>
      <c r="AN791" s="31">
        <f t="shared" si="464"/>
        <v>-86.552667780303835</v>
      </c>
      <c r="AO791" s="31">
        <f t="shared" si="465"/>
        <v>-89.999732682728506</v>
      </c>
      <c r="AP791" s="30">
        <f t="shared" si="481"/>
        <v>23.609121289162623</v>
      </c>
      <c r="AQ791" s="30">
        <f t="shared" si="482"/>
        <v>-29.542425094393248</v>
      </c>
      <c r="AR791" s="31">
        <f t="shared" si="466"/>
        <v>-61.816343858018655</v>
      </c>
      <c r="AS791" s="33">
        <f t="shared" si="467"/>
        <v>-180.03675329604732</v>
      </c>
      <c r="AT791" s="31">
        <f t="shared" si="468"/>
        <v>17.482643983092142</v>
      </c>
      <c r="AU791" s="31">
        <f t="shared" si="469"/>
        <v>82.321236472248358</v>
      </c>
      <c r="AV791" s="32">
        <f t="shared" si="470"/>
        <v>-0.25765340832355277</v>
      </c>
      <c r="AW791" s="31">
        <f t="shared" si="471"/>
        <v>-13.886705328457726</v>
      </c>
      <c r="AX791" s="34">
        <f t="shared" si="472"/>
        <v>17.22499057476859</v>
      </c>
      <c r="AY791" s="35">
        <f t="shared" si="473"/>
        <v>68.434531143790636</v>
      </c>
      <c r="AZ791" s="10">
        <f t="shared" si="474"/>
        <v>-44.591353283250065</v>
      </c>
      <c r="BA791" s="10">
        <f t="shared" si="475"/>
        <v>-111.60222215225669</v>
      </c>
      <c r="BB791" s="10">
        <f t="shared" si="476"/>
        <v>68.397777847743313</v>
      </c>
      <c r="BC791" s="37"/>
      <c r="BD791" s="46">
        <f t="shared" si="477"/>
        <v>-45</v>
      </c>
      <c r="BE791" s="46">
        <f t="shared" si="478"/>
        <v>-112</v>
      </c>
      <c r="BF791" s="46">
        <f t="shared" si="479"/>
        <v>68</v>
      </c>
    </row>
    <row r="792" spans="22:58" x14ac:dyDescent="0.3">
      <c r="V792" s="29">
        <v>8.8800000000001305</v>
      </c>
      <c r="W792" s="36">
        <f t="shared" si="449"/>
        <v>7585775750.2941322</v>
      </c>
      <c r="X792" s="30">
        <f t="shared" si="483"/>
        <v>3.5218251811136261</v>
      </c>
      <c r="Y792" s="31">
        <f t="shared" si="450"/>
        <v>-143.9338761647227</v>
      </c>
      <c r="Z792" s="31">
        <f t="shared" si="451"/>
        <v>-89.99999635725456</v>
      </c>
      <c r="AA792" s="31">
        <f t="shared" si="452"/>
        <v>107.34780070818216</v>
      </c>
      <c r="AB792" s="31">
        <f t="shared" si="453"/>
        <v>-89.999754114682261</v>
      </c>
      <c r="AC792" s="31">
        <f t="shared" si="454"/>
        <v>63.933877920205589</v>
      </c>
      <c r="AD792" s="31">
        <f t="shared" si="455"/>
        <v>89.963572550427727</v>
      </c>
      <c r="AE792" s="31">
        <f t="shared" si="456"/>
        <v>30.869627644778674</v>
      </c>
      <c r="AF792" s="31">
        <f t="shared" si="457"/>
        <v>-90.036177921509079</v>
      </c>
      <c r="AG792" s="31">
        <f t="shared" si="480"/>
        <v>92.110410468749379</v>
      </c>
      <c r="AH792" s="31">
        <f t="shared" si="458"/>
        <v>-232.40809334181392</v>
      </c>
      <c r="AI792" s="31">
        <f t="shared" si="459"/>
        <v>-89.999999999862695</v>
      </c>
      <c r="AJ792" s="31">
        <f t="shared" si="460"/>
        <v>160.34865004781892</v>
      </c>
      <c r="AK792" s="31">
        <f t="shared" si="461"/>
        <v>89.999999449585161</v>
      </c>
      <c r="AL792" s="32">
        <f t="shared" si="462"/>
        <v>-106.80363495505392</v>
      </c>
      <c r="AM792" s="31">
        <f t="shared" si="463"/>
        <v>-89.999738217334965</v>
      </c>
      <c r="AN792" s="31">
        <f t="shared" si="464"/>
        <v>-86.752667780299561</v>
      </c>
      <c r="AO792" s="31">
        <f t="shared" si="465"/>
        <v>-89.999738767612499</v>
      </c>
      <c r="AP792" s="30">
        <f t="shared" si="481"/>
        <v>23.609121289162623</v>
      </c>
      <c r="AQ792" s="30">
        <f t="shared" si="482"/>
        <v>-29.542425094393248</v>
      </c>
      <c r="AR792" s="31">
        <f t="shared" si="466"/>
        <v>-61.816343940751509</v>
      </c>
      <c r="AS792" s="33">
        <f t="shared" si="467"/>
        <v>-180.03591668912156</v>
      </c>
      <c r="AT792" s="31">
        <f t="shared" si="468"/>
        <v>17.679152752592717</v>
      </c>
      <c r="AU792" s="31">
        <f t="shared" si="469"/>
        <v>82.494010700281891</v>
      </c>
      <c r="AV792" s="32">
        <f t="shared" si="470"/>
        <v>-0.26942708630797518</v>
      </c>
      <c r="AW792" s="31">
        <f t="shared" si="471"/>
        <v>-14.197229195854373</v>
      </c>
      <c r="AX792" s="34">
        <f t="shared" si="472"/>
        <v>17.409725666284743</v>
      </c>
      <c r="AY792" s="35">
        <f t="shared" si="473"/>
        <v>68.296781504427514</v>
      </c>
      <c r="AZ792" s="10">
        <f t="shared" si="474"/>
        <v>-44.406618274466766</v>
      </c>
      <c r="BA792" s="10">
        <f t="shared" si="475"/>
        <v>-111.73913518469405</v>
      </c>
      <c r="BB792" s="10">
        <f t="shared" si="476"/>
        <v>68.260864815305951</v>
      </c>
      <c r="BC792" s="48"/>
      <c r="BD792" s="46">
        <f t="shared" si="477"/>
        <v>-44</v>
      </c>
      <c r="BE792" s="46">
        <f t="shared" si="478"/>
        <v>-112</v>
      </c>
      <c r="BF792" s="46">
        <f t="shared" si="479"/>
        <v>68</v>
      </c>
    </row>
    <row r="793" spans="22:58" x14ac:dyDescent="0.3">
      <c r="V793" s="29">
        <v>8.8900000000001302</v>
      </c>
      <c r="W793" s="38">
        <f t="shared" si="449"/>
        <v>7762471166.2892637</v>
      </c>
      <c r="X793" s="30">
        <f t="shared" si="483"/>
        <v>3.5218251811136261</v>
      </c>
      <c r="Y793" s="31">
        <f t="shared" si="450"/>
        <v>-144.13387616472269</v>
      </c>
      <c r="Z793" s="31">
        <f t="shared" si="451"/>
        <v>-89.999996440173561</v>
      </c>
      <c r="AA793" s="31">
        <f t="shared" si="452"/>
        <v>107.54780070817857</v>
      </c>
      <c r="AB793" s="31">
        <f t="shared" si="453"/>
        <v>-89.999759711715413</v>
      </c>
      <c r="AC793" s="31">
        <f t="shared" si="454"/>
        <v>64.133877841195854</v>
      </c>
      <c r="AD793" s="31">
        <f t="shared" si="455"/>
        <v>89.964401740197601</v>
      </c>
      <c r="AE793" s="31">
        <f t="shared" si="456"/>
        <v>31.069627565765359</v>
      </c>
      <c r="AF793" s="31">
        <f t="shared" si="457"/>
        <v>-90.035354411691358</v>
      </c>
      <c r="AG793" s="31">
        <f t="shared" si="480"/>
        <v>92.110410468749379</v>
      </c>
      <c r="AH793" s="31">
        <f t="shared" si="458"/>
        <v>-232.60809334181391</v>
      </c>
      <c r="AI793" s="31">
        <f t="shared" si="459"/>
        <v>-89.999999999865821</v>
      </c>
      <c r="AJ793" s="31">
        <f t="shared" si="460"/>
        <v>160.54865004781891</v>
      </c>
      <c r="AK793" s="31">
        <f t="shared" si="461"/>
        <v>89.999999462114147</v>
      </c>
      <c r="AL793" s="32">
        <f t="shared" si="462"/>
        <v>-107.00363495504986</v>
      </c>
      <c r="AM793" s="31">
        <f t="shared" si="463"/>
        <v>-89.999744176235922</v>
      </c>
      <c r="AN793" s="31">
        <f t="shared" si="464"/>
        <v>-86.952667780295499</v>
      </c>
      <c r="AO793" s="31">
        <f t="shared" si="465"/>
        <v>-89.999744713987596</v>
      </c>
      <c r="AP793" s="30">
        <f t="shared" si="481"/>
        <v>23.609121289162623</v>
      </c>
      <c r="AQ793" s="30">
        <f t="shared" si="482"/>
        <v>-29.542425094393248</v>
      </c>
      <c r="AR793" s="31">
        <f t="shared" si="466"/>
        <v>-61.816344019760763</v>
      </c>
      <c r="AS793" s="33">
        <f t="shared" si="467"/>
        <v>-180.03509912567895</v>
      </c>
      <c r="AT793" s="31">
        <f t="shared" si="468"/>
        <v>17.875816031386094</v>
      </c>
      <c r="AU793" s="31">
        <f t="shared" si="469"/>
        <v>82.662984873500079</v>
      </c>
      <c r="AV793" s="32">
        <f t="shared" si="470"/>
        <v>-0.28172152584808452</v>
      </c>
      <c r="AW793" s="31">
        <f t="shared" si="471"/>
        <v>-14.514106889487977</v>
      </c>
      <c r="AX793" s="34">
        <f t="shared" si="472"/>
        <v>17.59409450553801</v>
      </c>
      <c r="AY793" s="35">
        <f t="shared" si="473"/>
        <v>68.148877984012103</v>
      </c>
      <c r="AZ793" s="10">
        <f t="shared" si="474"/>
        <v>-44.222249514222753</v>
      </c>
      <c r="BA793" s="10">
        <f t="shared" si="475"/>
        <v>-111.88622114166685</v>
      </c>
      <c r="BB793" s="10">
        <f t="shared" si="476"/>
        <v>68.113778858333148</v>
      </c>
      <c r="BC793" s="37"/>
      <c r="BD793" s="46">
        <f t="shared" si="477"/>
        <v>-44</v>
      </c>
      <c r="BE793" s="46">
        <f t="shared" si="478"/>
        <v>-112</v>
      </c>
      <c r="BF793" s="46">
        <f t="shared" si="479"/>
        <v>68</v>
      </c>
    </row>
    <row r="794" spans="22:58" x14ac:dyDescent="0.3">
      <c r="V794" s="29">
        <v>8.90000000000013</v>
      </c>
      <c r="W794" s="38">
        <f t="shared" si="449"/>
        <v>7943282347.2452154</v>
      </c>
      <c r="X794" s="30">
        <f t="shared" si="483"/>
        <v>3.5218251811136261</v>
      </c>
      <c r="Y794" s="31">
        <f t="shared" si="450"/>
        <v>-144.33387616472268</v>
      </c>
      <c r="Z794" s="31">
        <f t="shared" si="451"/>
        <v>-89.999996521205119</v>
      </c>
      <c r="AA794" s="31">
        <f t="shared" si="452"/>
        <v>107.74780070817512</v>
      </c>
      <c r="AB794" s="31">
        <f t="shared" si="453"/>
        <v>-89.999765181344557</v>
      </c>
      <c r="AC794" s="31">
        <f t="shared" si="454"/>
        <v>64.333877765742159</v>
      </c>
      <c r="AD794" s="31">
        <f t="shared" si="455"/>
        <v>89.965212055318389</v>
      </c>
      <c r="AE794" s="31">
        <f t="shared" si="456"/>
        <v>31.269627490308224</v>
      </c>
      <c r="AF794" s="31">
        <f t="shared" si="457"/>
        <v>-90.034549647231287</v>
      </c>
      <c r="AG794" s="31">
        <f t="shared" si="480"/>
        <v>92.110410468749379</v>
      </c>
      <c r="AH794" s="31">
        <f t="shared" si="458"/>
        <v>-232.8080933418139</v>
      </c>
      <c r="AI794" s="31">
        <f t="shared" si="459"/>
        <v>-89.999999999868876</v>
      </c>
      <c r="AJ794" s="31">
        <f t="shared" si="460"/>
        <v>160.7486500478189</v>
      </c>
      <c r="AK794" s="31">
        <f t="shared" si="461"/>
        <v>89.999999474357921</v>
      </c>
      <c r="AL794" s="32">
        <f t="shared" si="462"/>
        <v>-107.20363495504594</v>
      </c>
      <c r="AM794" s="31">
        <f t="shared" si="463"/>
        <v>-89.999749999495748</v>
      </c>
      <c r="AN794" s="31">
        <f t="shared" si="464"/>
        <v>-87.15266778029158</v>
      </c>
      <c r="AO794" s="31">
        <f t="shared" si="465"/>
        <v>-89.999750525006704</v>
      </c>
      <c r="AP794" s="30">
        <f t="shared" si="481"/>
        <v>23.609121289162623</v>
      </c>
      <c r="AQ794" s="30">
        <f t="shared" si="482"/>
        <v>-29.542425094393248</v>
      </c>
      <c r="AR794" s="31">
        <f t="shared" si="466"/>
        <v>-61.816344095213978</v>
      </c>
      <c r="AS794" s="33">
        <f t="shared" si="467"/>
        <v>-180.03430017223798</v>
      </c>
      <c r="AT794" s="31">
        <f t="shared" si="468"/>
        <v>18.072627092433176</v>
      </c>
      <c r="AU794" s="31">
        <f t="shared" si="469"/>
        <v>82.828236820754512</v>
      </c>
      <c r="AV794" s="32">
        <f t="shared" si="470"/>
        <v>-0.29455818966057884</v>
      </c>
      <c r="AW794" s="31">
        <f t="shared" si="471"/>
        <v>-14.837428850510959</v>
      </c>
      <c r="AX794" s="34">
        <f t="shared" si="472"/>
        <v>17.778068902772599</v>
      </c>
      <c r="AY794" s="35">
        <f t="shared" si="473"/>
        <v>67.990807970243551</v>
      </c>
      <c r="AZ794" s="10">
        <f t="shared" si="474"/>
        <v>-44.038275192441375</v>
      </c>
      <c r="BA794" s="10">
        <f t="shared" si="475"/>
        <v>-112.04349220199443</v>
      </c>
      <c r="BB794" s="10">
        <f t="shared" si="476"/>
        <v>67.956507798005575</v>
      </c>
      <c r="BC794" s="37"/>
      <c r="BD794" s="46">
        <f t="shared" si="477"/>
        <v>-44</v>
      </c>
      <c r="BE794" s="46">
        <f t="shared" si="478"/>
        <v>-112</v>
      </c>
      <c r="BF794" s="46">
        <f t="shared" si="479"/>
        <v>68</v>
      </c>
    </row>
    <row r="795" spans="22:58" x14ac:dyDescent="0.3">
      <c r="V795" s="29">
        <v>8.9100000000001298</v>
      </c>
      <c r="W795" s="36">
        <f t="shared" si="449"/>
        <v>8128305161.6434479</v>
      </c>
      <c r="X795" s="30">
        <f t="shared" si="483"/>
        <v>3.5218251811136261</v>
      </c>
      <c r="Y795" s="31">
        <f t="shared" si="450"/>
        <v>-144.5338761647227</v>
      </c>
      <c r="Z795" s="31">
        <f t="shared" si="451"/>
        <v>-89.999996600392151</v>
      </c>
      <c r="AA795" s="31">
        <f t="shared" si="452"/>
        <v>107.94780070817184</v>
      </c>
      <c r="AB795" s="31">
        <f t="shared" si="453"/>
        <v>-89.999770526469717</v>
      </c>
      <c r="AC795" s="31">
        <f t="shared" si="454"/>
        <v>64.533877693684417</v>
      </c>
      <c r="AD795" s="31">
        <f t="shared" si="455"/>
        <v>89.966003925428552</v>
      </c>
      <c r="AE795" s="31">
        <f t="shared" si="456"/>
        <v>31.469627418247185</v>
      </c>
      <c r="AF795" s="31">
        <f t="shared" si="457"/>
        <v>-90.033763201433302</v>
      </c>
      <c r="AG795" s="31">
        <f t="shared" si="480"/>
        <v>92.110410468749379</v>
      </c>
      <c r="AH795" s="31">
        <f t="shared" si="458"/>
        <v>-233.00809334181392</v>
      </c>
      <c r="AI795" s="31">
        <f t="shared" si="459"/>
        <v>-89.999999999871847</v>
      </c>
      <c r="AJ795" s="31">
        <f t="shared" si="460"/>
        <v>160.94865004781892</v>
      </c>
      <c r="AK795" s="31">
        <f t="shared" si="461"/>
        <v>89.999999486322992</v>
      </c>
      <c r="AL795" s="32">
        <f t="shared" si="462"/>
        <v>-107.40363495504224</v>
      </c>
      <c r="AM795" s="31">
        <f t="shared" si="463"/>
        <v>-89.99975569020198</v>
      </c>
      <c r="AN795" s="31">
        <f t="shared" si="464"/>
        <v>-87.352667780287845</v>
      </c>
      <c r="AO795" s="31">
        <f t="shared" si="465"/>
        <v>-89.999756203750835</v>
      </c>
      <c r="AP795" s="30">
        <f t="shared" si="481"/>
        <v>23.609121289162623</v>
      </c>
      <c r="AQ795" s="30">
        <f t="shared" si="482"/>
        <v>-29.542425094393248</v>
      </c>
      <c r="AR795" s="31">
        <f t="shared" si="466"/>
        <v>-61.816344167271282</v>
      </c>
      <c r="AS795" s="33">
        <f t="shared" si="467"/>
        <v>-180.03351940518414</v>
      </c>
      <c r="AT795" s="31">
        <f t="shared" si="468"/>
        <v>18.26957949195338</v>
      </c>
      <c r="AU795" s="31">
        <f t="shared" si="469"/>
        <v>82.989843157695177</v>
      </c>
      <c r="AV795" s="32">
        <f t="shared" si="470"/>
        <v>-0.30795928402240591</v>
      </c>
      <c r="AW795" s="31">
        <f t="shared" si="471"/>
        <v>-15.167284107863855</v>
      </c>
      <c r="AX795" s="34">
        <f t="shared" si="472"/>
        <v>17.961620207930974</v>
      </c>
      <c r="AY795" s="35">
        <f t="shared" si="473"/>
        <v>67.822559049831327</v>
      </c>
      <c r="AZ795" s="10">
        <f t="shared" si="474"/>
        <v>-43.854723959340305</v>
      </c>
      <c r="BA795" s="10">
        <f t="shared" si="475"/>
        <v>-112.21096035535281</v>
      </c>
      <c r="BB795" s="10">
        <f t="shared" si="476"/>
        <v>67.78903964464719</v>
      </c>
      <c r="BC795" s="48"/>
      <c r="BD795" s="46">
        <f t="shared" si="477"/>
        <v>-44</v>
      </c>
      <c r="BE795" s="46">
        <f t="shared" si="478"/>
        <v>-112</v>
      </c>
      <c r="BF795" s="46">
        <f t="shared" si="479"/>
        <v>68</v>
      </c>
    </row>
    <row r="796" spans="22:58" x14ac:dyDescent="0.3">
      <c r="V796" s="29">
        <v>8.9200000000001296</v>
      </c>
      <c r="W796" s="38">
        <f t="shared" si="449"/>
        <v>8317637711.0292225</v>
      </c>
      <c r="X796" s="30">
        <f t="shared" si="483"/>
        <v>3.5218251811136261</v>
      </c>
      <c r="Y796" s="31">
        <f t="shared" si="450"/>
        <v>-144.73387616472269</v>
      </c>
      <c r="Z796" s="31">
        <f t="shared" si="451"/>
        <v>-89.999996677776664</v>
      </c>
      <c r="AA796" s="31">
        <f t="shared" si="452"/>
        <v>108.14780070816869</v>
      </c>
      <c r="AB796" s="31">
        <f t="shared" si="453"/>
        <v>-89.999775749924993</v>
      </c>
      <c r="AC796" s="31">
        <f t="shared" si="454"/>
        <v>64.73387762486982</v>
      </c>
      <c r="AD796" s="31">
        <f t="shared" si="455"/>
        <v>89.966777770386926</v>
      </c>
      <c r="AE796" s="31">
        <f t="shared" si="456"/>
        <v>31.669627349429447</v>
      </c>
      <c r="AF796" s="31">
        <f t="shared" si="457"/>
        <v>-90.032994657314731</v>
      </c>
      <c r="AG796" s="31">
        <f t="shared" si="480"/>
        <v>92.110410468749379</v>
      </c>
      <c r="AH796" s="31">
        <f t="shared" si="458"/>
        <v>-233.20809334181394</v>
      </c>
      <c r="AI796" s="31">
        <f t="shared" si="459"/>
        <v>-89.999999999874774</v>
      </c>
      <c r="AJ796" s="31">
        <f t="shared" si="460"/>
        <v>161.1486500478189</v>
      </c>
      <c r="AK796" s="31">
        <f t="shared" si="461"/>
        <v>89.999999498015711</v>
      </c>
      <c r="AL796" s="32">
        <f t="shared" si="462"/>
        <v>-107.60363495503867</v>
      </c>
      <c r="AM796" s="31">
        <f t="shared" si="463"/>
        <v>-89.999761251371936</v>
      </c>
      <c r="AN796" s="31">
        <f t="shared" si="464"/>
        <v>-87.552667780284338</v>
      </c>
      <c r="AO796" s="31">
        <f t="shared" si="465"/>
        <v>-89.999761753230999</v>
      </c>
      <c r="AP796" s="30">
        <f t="shared" si="481"/>
        <v>23.609121289162623</v>
      </c>
      <c r="AQ796" s="30">
        <f t="shared" si="482"/>
        <v>-29.542425094393248</v>
      </c>
      <c r="AR796" s="31">
        <f t="shared" si="466"/>
        <v>-61.816344236085513</v>
      </c>
      <c r="AS796" s="33">
        <f t="shared" si="467"/>
        <v>-180.03275641054574</v>
      </c>
      <c r="AT796" s="31">
        <f t="shared" si="468"/>
        <v>18.466667058333265</v>
      </c>
      <c r="AU796" s="31">
        <f t="shared" si="469"/>
        <v>83.147879279272445</v>
      </c>
      <c r="AV796" s="32">
        <f t="shared" si="470"/>
        <v>-0.32194777189521273</v>
      </c>
      <c r="AW796" s="31">
        <f t="shared" si="471"/>
        <v>-15.503760058324856</v>
      </c>
      <c r="AX796" s="34">
        <f t="shared" si="472"/>
        <v>18.14471928643805</v>
      </c>
      <c r="AY796" s="35">
        <f t="shared" si="473"/>
        <v>67.644119220947587</v>
      </c>
      <c r="AZ796" s="10">
        <f t="shared" si="474"/>
        <v>-43.671624949647466</v>
      </c>
      <c r="BA796" s="10">
        <f t="shared" si="475"/>
        <v>-112.38863718959816</v>
      </c>
      <c r="BB796" s="10">
        <f t="shared" si="476"/>
        <v>67.611362810401843</v>
      </c>
      <c r="BC796" s="37"/>
      <c r="BD796" s="46">
        <f t="shared" si="477"/>
        <v>-44</v>
      </c>
      <c r="BE796" s="46">
        <f t="shared" si="478"/>
        <v>-112</v>
      </c>
      <c r="BF796" s="46">
        <f t="shared" si="479"/>
        <v>68</v>
      </c>
    </row>
    <row r="797" spans="22:58" x14ac:dyDescent="0.3">
      <c r="V797" s="29">
        <v>8.9300000000001294</v>
      </c>
      <c r="W797" s="38">
        <f t="shared" si="449"/>
        <v>8511380382.0263042</v>
      </c>
      <c r="X797" s="30">
        <f t="shared" si="483"/>
        <v>3.5218251811136261</v>
      </c>
      <c r="Y797" s="31">
        <f t="shared" si="450"/>
        <v>-144.93387616472265</v>
      </c>
      <c r="Z797" s="31">
        <f t="shared" si="451"/>
        <v>-89.999996753399699</v>
      </c>
      <c r="AA797" s="31">
        <f t="shared" si="452"/>
        <v>108.34780070816566</v>
      </c>
      <c r="AB797" s="31">
        <f t="shared" si="453"/>
        <v>-89.999780854479894</v>
      </c>
      <c r="AC797" s="31">
        <f t="shared" si="454"/>
        <v>64.93387755915235</v>
      </c>
      <c r="AD797" s="31">
        <f t="shared" si="455"/>
        <v>89.967534000495192</v>
      </c>
      <c r="AE797" s="31">
        <f t="shared" si="456"/>
        <v>31.869627283708994</v>
      </c>
      <c r="AF797" s="31">
        <f t="shared" si="457"/>
        <v>-90.032243607384402</v>
      </c>
      <c r="AG797" s="31">
        <f t="shared" si="480"/>
        <v>92.110410468749379</v>
      </c>
      <c r="AH797" s="31">
        <f t="shared" si="458"/>
        <v>-233.4080933418139</v>
      </c>
      <c r="AI797" s="31">
        <f t="shared" si="459"/>
        <v>-89.99999999987763</v>
      </c>
      <c r="AJ797" s="31">
        <f t="shared" si="460"/>
        <v>161.34865004781889</v>
      </c>
      <c r="AK797" s="31">
        <f t="shared" si="461"/>
        <v>89.999999509442262</v>
      </c>
      <c r="AL797" s="32">
        <f t="shared" si="462"/>
        <v>-107.80363495503525</v>
      </c>
      <c r="AM797" s="31">
        <f t="shared" si="463"/>
        <v>-89.999766685954199</v>
      </c>
      <c r="AN797" s="31">
        <f t="shared" si="464"/>
        <v>-87.752667780280859</v>
      </c>
      <c r="AO797" s="31">
        <f t="shared" si="465"/>
        <v>-89.999767176389568</v>
      </c>
      <c r="AP797" s="30">
        <f t="shared" si="481"/>
        <v>23.609121289162623</v>
      </c>
      <c r="AQ797" s="30">
        <f t="shared" si="482"/>
        <v>-29.542425094393248</v>
      </c>
      <c r="AR797" s="31">
        <f t="shared" si="466"/>
        <v>-61.816344301802488</v>
      </c>
      <c r="AS797" s="33">
        <f t="shared" si="467"/>
        <v>-180.03201078377396</v>
      </c>
      <c r="AT797" s="31">
        <f t="shared" si="468"/>
        <v>18.66388388139595</v>
      </c>
      <c r="AU797" s="31">
        <f t="shared" si="469"/>
        <v>83.302419354527004</v>
      </c>
      <c r="AV797" s="32">
        <f t="shared" si="470"/>
        <v>-0.33654738506357251</v>
      </c>
      <c r="AW797" s="31">
        <f t="shared" si="471"/>
        <v>-15.846942234638018</v>
      </c>
      <c r="AX797" s="34">
        <f t="shared" si="472"/>
        <v>18.327336496332379</v>
      </c>
      <c r="AY797" s="35">
        <f t="shared" si="473"/>
        <v>67.455477119888982</v>
      </c>
      <c r="AZ797" s="10">
        <f t="shared" si="474"/>
        <v>-43.489007805470109</v>
      </c>
      <c r="BA797" s="10">
        <f t="shared" si="475"/>
        <v>-112.57653366388497</v>
      </c>
      <c r="BB797" s="10">
        <f t="shared" si="476"/>
        <v>67.423466336115027</v>
      </c>
      <c r="BC797" s="37"/>
      <c r="BD797" s="46">
        <f t="shared" si="477"/>
        <v>-43</v>
      </c>
      <c r="BE797" s="46">
        <f t="shared" si="478"/>
        <v>-113</v>
      </c>
      <c r="BF797" s="46">
        <f t="shared" si="479"/>
        <v>67</v>
      </c>
    </row>
    <row r="798" spans="22:58" x14ac:dyDescent="0.3">
      <c r="V798" s="29">
        <v>8.9400000000001292</v>
      </c>
      <c r="W798" s="36">
        <f t="shared" si="449"/>
        <v>8709635899.5634041</v>
      </c>
      <c r="X798" s="30">
        <f t="shared" si="483"/>
        <v>3.5218251811136261</v>
      </c>
      <c r="Y798" s="31">
        <f t="shared" si="450"/>
        <v>-145.13387616472266</v>
      </c>
      <c r="Z798" s="31">
        <f t="shared" si="451"/>
        <v>-89.999996827301345</v>
      </c>
      <c r="AA798" s="31">
        <f t="shared" si="452"/>
        <v>108.54780070816281</v>
      </c>
      <c r="AB798" s="31">
        <f t="shared" si="453"/>
        <v>-89.99978584284095</v>
      </c>
      <c r="AC798" s="31">
        <f t="shared" si="454"/>
        <v>65.133877496392671</v>
      </c>
      <c r="AD798" s="31">
        <f t="shared" si="455"/>
        <v>89.968273016715557</v>
      </c>
      <c r="AE798" s="31">
        <f t="shared" si="456"/>
        <v>32.069627220946444</v>
      </c>
      <c r="AF798" s="31">
        <f t="shared" si="457"/>
        <v>-90.031509653426724</v>
      </c>
      <c r="AG798" s="31">
        <f t="shared" si="480"/>
        <v>92.110410468749379</v>
      </c>
      <c r="AH798" s="31">
        <f t="shared" si="458"/>
        <v>-233.60809334181391</v>
      </c>
      <c r="AI798" s="31">
        <f t="shared" si="459"/>
        <v>-89.999999999880416</v>
      </c>
      <c r="AJ798" s="31">
        <f t="shared" si="460"/>
        <v>161.54865004781891</v>
      </c>
      <c r="AK798" s="31">
        <f t="shared" si="461"/>
        <v>89.999999520608725</v>
      </c>
      <c r="AL798" s="32">
        <f t="shared" si="462"/>
        <v>-108.003634955032</v>
      </c>
      <c r="AM798" s="31">
        <f t="shared" si="463"/>
        <v>-89.999771996830276</v>
      </c>
      <c r="AN798" s="31">
        <f t="shared" si="464"/>
        <v>-87.952667780277636</v>
      </c>
      <c r="AO798" s="31">
        <f t="shared" si="465"/>
        <v>-89.999772476101967</v>
      </c>
      <c r="AP798" s="30">
        <f t="shared" si="481"/>
        <v>23.609121289162623</v>
      </c>
      <c r="AQ798" s="30">
        <f t="shared" si="482"/>
        <v>-29.542425094393248</v>
      </c>
      <c r="AR798" s="31">
        <f t="shared" si="466"/>
        <v>-61.816344364561814</v>
      </c>
      <c r="AS798" s="33">
        <f t="shared" si="467"/>
        <v>-180.03128212952868</v>
      </c>
      <c r="AT798" s="31">
        <f t="shared" si="468"/>
        <v>18.86122430202645</v>
      </c>
      <c r="AU798" s="31">
        <f t="shared" si="469"/>
        <v>83.453536323497858</v>
      </c>
      <c r="AV798" s="32">
        <f t="shared" si="470"/>
        <v>-0.35178263514822278</v>
      </c>
      <c r="AW798" s="31">
        <f t="shared" si="471"/>
        <v>-16.196914061562808</v>
      </c>
      <c r="AX798" s="34">
        <f t="shared" si="472"/>
        <v>18.509441666878228</v>
      </c>
      <c r="AY798" s="35">
        <f t="shared" si="473"/>
        <v>67.25662226193505</v>
      </c>
      <c r="AZ798" s="10">
        <f t="shared" si="474"/>
        <v>-43.306902697683583</v>
      </c>
      <c r="BA798" s="10">
        <f t="shared" si="475"/>
        <v>-112.77465986759363</v>
      </c>
      <c r="BB798" s="10">
        <f t="shared" si="476"/>
        <v>67.225340132406373</v>
      </c>
      <c r="BC798" s="48"/>
      <c r="BD798" s="46">
        <f t="shared" si="477"/>
        <v>-43</v>
      </c>
      <c r="BE798" s="46">
        <f t="shared" si="478"/>
        <v>-113</v>
      </c>
      <c r="BF798" s="46">
        <f t="shared" si="479"/>
        <v>67</v>
      </c>
    </row>
    <row r="799" spans="22:58" x14ac:dyDescent="0.3">
      <c r="V799" s="29">
        <v>8.9500000000001307</v>
      </c>
      <c r="W799" s="38">
        <f t="shared" si="449"/>
        <v>8912509381.3401451</v>
      </c>
      <c r="X799" s="30">
        <f t="shared" si="483"/>
        <v>3.5218251811136261</v>
      </c>
      <c r="Y799" s="31">
        <f t="shared" si="450"/>
        <v>-145.33387616472268</v>
      </c>
      <c r="Z799" s="31">
        <f t="shared" si="451"/>
        <v>-89.999996899520795</v>
      </c>
      <c r="AA799" s="31">
        <f t="shared" si="452"/>
        <v>108.74780070816013</v>
      </c>
      <c r="AB799" s="31">
        <f t="shared" si="453"/>
        <v>-89.999790717653042</v>
      </c>
      <c r="AC799" s="31">
        <f t="shared" si="454"/>
        <v>65.333877436457698</v>
      </c>
      <c r="AD799" s="31">
        <f t="shared" si="455"/>
        <v>89.968995210883165</v>
      </c>
      <c r="AE799" s="31">
        <f t="shared" si="456"/>
        <v>32.269627161008771</v>
      </c>
      <c r="AF799" s="31">
        <f t="shared" si="457"/>
        <v>-90.030792406290672</v>
      </c>
      <c r="AG799" s="31">
        <f t="shared" si="480"/>
        <v>92.110410468749379</v>
      </c>
      <c r="AH799" s="31">
        <f t="shared" si="458"/>
        <v>-233.80809334181393</v>
      </c>
      <c r="AI799" s="31">
        <f t="shared" si="459"/>
        <v>-89.99999999988313</v>
      </c>
      <c r="AJ799" s="31">
        <f t="shared" si="460"/>
        <v>161.74865004781893</v>
      </c>
      <c r="AK799" s="31">
        <f t="shared" si="461"/>
        <v>89.999999531520999</v>
      </c>
      <c r="AL799" s="32">
        <f t="shared" si="462"/>
        <v>-108.20363495502895</v>
      </c>
      <c r="AM799" s="31">
        <f t="shared" si="463"/>
        <v>-89.999777186816047</v>
      </c>
      <c r="AN799" s="31">
        <f t="shared" si="464"/>
        <v>-88.152667780274555</v>
      </c>
      <c r="AO799" s="31">
        <f t="shared" si="465"/>
        <v>-89.999777655178178</v>
      </c>
      <c r="AP799" s="30">
        <f t="shared" si="481"/>
        <v>23.609121289162623</v>
      </c>
      <c r="AQ799" s="30">
        <f t="shared" si="482"/>
        <v>-29.542425094393248</v>
      </c>
      <c r="AR799" s="31">
        <f t="shared" si="466"/>
        <v>-61.816344424496407</v>
      </c>
      <c r="AS799" s="33">
        <f t="shared" si="467"/>
        <v>-180.03057006146884</v>
      </c>
      <c r="AT799" s="31">
        <f t="shared" si="468"/>
        <v>19.058682902146952</v>
      </c>
      <c r="AU799" s="31">
        <f t="shared" si="469"/>
        <v>83.60130189608762</v>
      </c>
      <c r="AV799" s="32">
        <f t="shared" si="470"/>
        <v>-0.36767882334704816</v>
      </c>
      <c r="AW799" s="31">
        <f t="shared" si="471"/>
        <v>-16.553756599737483</v>
      </c>
      <c r="AX799" s="34">
        <f t="shared" si="472"/>
        <v>18.691004078799903</v>
      </c>
      <c r="AY799" s="35">
        <f t="shared" si="473"/>
        <v>67.047545296350137</v>
      </c>
      <c r="AZ799" s="10">
        <f t="shared" si="474"/>
        <v>-43.1253403456965</v>
      </c>
      <c r="BA799" s="10">
        <f t="shared" si="475"/>
        <v>-112.9830247651187</v>
      </c>
      <c r="BB799" s="10">
        <f t="shared" si="476"/>
        <v>67.016975234881301</v>
      </c>
      <c r="BC799" s="37"/>
      <c r="BD799" s="46">
        <f t="shared" si="477"/>
        <v>-43</v>
      </c>
      <c r="BE799" s="46">
        <f t="shared" si="478"/>
        <v>-113</v>
      </c>
      <c r="BF799" s="46">
        <f t="shared" si="479"/>
        <v>67</v>
      </c>
    </row>
    <row r="800" spans="22:58" x14ac:dyDescent="0.3">
      <c r="V800" s="29">
        <v>8.9600000000001305</v>
      </c>
      <c r="W800" s="38">
        <f t="shared" si="449"/>
        <v>9120108393.5618477</v>
      </c>
      <c r="X800" s="30">
        <f t="shared" si="483"/>
        <v>3.5218251811136261</v>
      </c>
      <c r="Y800" s="31">
        <f t="shared" si="450"/>
        <v>-145.53387616472267</v>
      </c>
      <c r="Z800" s="31">
        <f t="shared" si="451"/>
        <v>-89.999996970096305</v>
      </c>
      <c r="AA800" s="31">
        <f t="shared" si="452"/>
        <v>108.9478007081575</v>
      </c>
      <c r="AB800" s="31">
        <f t="shared" si="453"/>
        <v>-89.999795481500854</v>
      </c>
      <c r="AC800" s="31">
        <f t="shared" si="454"/>
        <v>65.533877379220201</v>
      </c>
      <c r="AD800" s="31">
        <f t="shared" si="455"/>
        <v>89.969700965914029</v>
      </c>
      <c r="AE800" s="31">
        <f t="shared" si="456"/>
        <v>32.469627103768659</v>
      </c>
      <c r="AF800" s="31">
        <f t="shared" si="457"/>
        <v>-90.03009148568313</v>
      </c>
      <c r="AG800" s="31">
        <f t="shared" si="480"/>
        <v>92.110410468749379</v>
      </c>
      <c r="AH800" s="31">
        <f t="shared" si="458"/>
        <v>-234.00809334181392</v>
      </c>
      <c r="AI800" s="31">
        <f t="shared" si="459"/>
        <v>-89.999999999885787</v>
      </c>
      <c r="AJ800" s="31">
        <f t="shared" si="460"/>
        <v>161.94865004781892</v>
      </c>
      <c r="AK800" s="31">
        <f t="shared" si="461"/>
        <v>89.999999542184895</v>
      </c>
      <c r="AL800" s="32">
        <f t="shared" si="462"/>
        <v>-108.40363495502599</v>
      </c>
      <c r="AM800" s="31">
        <f t="shared" si="463"/>
        <v>-89.999782258663316</v>
      </c>
      <c r="AN800" s="31">
        <f t="shared" si="464"/>
        <v>-88.352667780271602</v>
      </c>
      <c r="AO800" s="31">
        <f t="shared" si="465"/>
        <v>-89.999782716364209</v>
      </c>
      <c r="AP800" s="30">
        <f t="shared" si="481"/>
        <v>23.609121289162623</v>
      </c>
      <c r="AQ800" s="30">
        <f t="shared" si="482"/>
        <v>-29.542425094393248</v>
      </c>
      <c r="AR800" s="31">
        <f t="shared" si="466"/>
        <v>-61.816344481733566</v>
      </c>
      <c r="AS800" s="33">
        <f t="shared" si="467"/>
        <v>-180.02987420204732</v>
      </c>
      <c r="AT800" s="31">
        <f t="shared" si="468"/>
        <v>19.256254495036181</v>
      </c>
      <c r="AU800" s="31">
        <f t="shared" si="469"/>
        <v>83.745786552733719</v>
      </c>
      <c r="AV800" s="32">
        <f t="shared" si="470"/>
        <v>-0.38426204874827841</v>
      </c>
      <c r="AW800" s="31">
        <f t="shared" si="471"/>
        <v>-16.917548277307969</v>
      </c>
      <c r="AX800" s="34">
        <f t="shared" si="472"/>
        <v>18.871992446287901</v>
      </c>
      <c r="AY800" s="35">
        <f t="shared" si="473"/>
        <v>66.828238275425747</v>
      </c>
      <c r="AZ800" s="10">
        <f t="shared" si="474"/>
        <v>-42.944352035445661</v>
      </c>
      <c r="BA800" s="10">
        <f t="shared" si="475"/>
        <v>-113.20163592662158</v>
      </c>
      <c r="BB800" s="10">
        <f t="shared" si="476"/>
        <v>66.798364073378423</v>
      </c>
      <c r="BC800" s="37"/>
      <c r="BD800" s="46">
        <f t="shared" si="477"/>
        <v>-43</v>
      </c>
      <c r="BE800" s="46">
        <f t="shared" si="478"/>
        <v>-113</v>
      </c>
      <c r="BF800" s="46">
        <f t="shared" si="479"/>
        <v>67</v>
      </c>
    </row>
    <row r="801" spans="22:58" x14ac:dyDescent="0.3">
      <c r="V801" s="29">
        <v>8.9700000000001303</v>
      </c>
      <c r="W801" s="36">
        <f t="shared" si="449"/>
        <v>9332543007.9727249</v>
      </c>
      <c r="X801" s="30">
        <f t="shared" si="483"/>
        <v>3.5218251811136261</v>
      </c>
      <c r="Y801" s="31">
        <f t="shared" si="450"/>
        <v>-145.73387616472269</v>
      </c>
      <c r="Z801" s="31">
        <f t="shared" si="451"/>
        <v>-89.999997039065335</v>
      </c>
      <c r="AA801" s="31">
        <f t="shared" si="452"/>
        <v>109.14780070815502</v>
      </c>
      <c r="AB801" s="31">
        <f t="shared" si="453"/>
        <v>-89.999800136910267</v>
      </c>
      <c r="AC801" s="31">
        <f t="shared" si="454"/>
        <v>65.733877324558819</v>
      </c>
      <c r="AD801" s="31">
        <f t="shared" si="455"/>
        <v>89.97039065600795</v>
      </c>
      <c r="AE801" s="31">
        <f t="shared" si="456"/>
        <v>32.669627049104776</v>
      </c>
      <c r="AF801" s="31">
        <f t="shared" si="457"/>
        <v>-90.029406519967651</v>
      </c>
      <c r="AG801" s="31">
        <f t="shared" si="480"/>
        <v>92.110410468749379</v>
      </c>
      <c r="AH801" s="31">
        <f t="shared" si="458"/>
        <v>-234.20809334181394</v>
      </c>
      <c r="AI801" s="31">
        <f t="shared" si="459"/>
        <v>-89.999999999888388</v>
      </c>
      <c r="AJ801" s="31">
        <f t="shared" si="460"/>
        <v>162.14865004781893</v>
      </c>
      <c r="AK801" s="31">
        <f t="shared" si="461"/>
        <v>89.999999552606027</v>
      </c>
      <c r="AL801" s="32">
        <f t="shared" si="462"/>
        <v>-108.60363495502315</v>
      </c>
      <c r="AM801" s="31">
        <f t="shared" si="463"/>
        <v>-89.999787215061261</v>
      </c>
      <c r="AN801" s="31">
        <f t="shared" si="464"/>
        <v>-88.552667780268791</v>
      </c>
      <c r="AO801" s="31">
        <f t="shared" si="465"/>
        <v>-89.999787662343621</v>
      </c>
      <c r="AP801" s="30">
        <f t="shared" si="481"/>
        <v>23.609121289162623</v>
      </c>
      <c r="AQ801" s="30">
        <f t="shared" si="482"/>
        <v>-29.542425094393248</v>
      </c>
      <c r="AR801" s="31">
        <f t="shared" si="466"/>
        <v>-61.816344536394638</v>
      </c>
      <c r="AS801" s="33">
        <f t="shared" si="467"/>
        <v>-180.02919418231127</v>
      </c>
      <c r="AT801" s="31">
        <f t="shared" si="468"/>
        <v>19.45393411598625</v>
      </c>
      <c r="AU801" s="31">
        <f t="shared" si="469"/>
        <v>83.887059546742719</v>
      </c>
      <c r="AV801" s="32">
        <f t="shared" si="470"/>
        <v>-0.40155921505220926</v>
      </c>
      <c r="AW801" s="31">
        <f t="shared" si="471"/>
        <v>-17.288364609338537</v>
      </c>
      <c r="AX801" s="34">
        <f t="shared" si="472"/>
        <v>19.052374900934041</v>
      </c>
      <c r="AY801" s="35">
        <f t="shared" si="473"/>
        <v>66.59869493740419</v>
      </c>
      <c r="AZ801" s="10">
        <f t="shared" si="474"/>
        <v>-42.763969635460597</v>
      </c>
      <c r="BA801" s="10">
        <f t="shared" si="475"/>
        <v>-113.43049924490708</v>
      </c>
      <c r="BB801" s="10">
        <f t="shared" si="476"/>
        <v>66.569500755092918</v>
      </c>
      <c r="BC801" s="48"/>
      <c r="BD801" s="46">
        <f t="shared" si="477"/>
        <v>-43</v>
      </c>
      <c r="BE801" s="46">
        <f t="shared" si="478"/>
        <v>-113</v>
      </c>
      <c r="BF801" s="46">
        <f t="shared" si="479"/>
        <v>67</v>
      </c>
    </row>
    <row r="802" spans="22:58" x14ac:dyDescent="0.3">
      <c r="V802" s="29">
        <v>8.9800000000001301</v>
      </c>
      <c r="W802" s="38">
        <f t="shared" si="449"/>
        <v>9549925860.2172394</v>
      </c>
      <c r="X802" s="30">
        <f t="shared" si="483"/>
        <v>3.5218251811136261</v>
      </c>
      <c r="Y802" s="31">
        <f t="shared" si="450"/>
        <v>-145.93387616472268</v>
      </c>
      <c r="Z802" s="31">
        <f t="shared" si="451"/>
        <v>-89.999997106464434</v>
      </c>
      <c r="AA802" s="31">
        <f t="shared" si="452"/>
        <v>109.34780070815263</v>
      </c>
      <c r="AB802" s="31">
        <f t="shared" si="453"/>
        <v>-89.99980468634962</v>
      </c>
      <c r="AC802" s="31">
        <f t="shared" si="454"/>
        <v>65.933877272357591</v>
      </c>
      <c r="AD802" s="31">
        <f t="shared" si="455"/>
        <v>89.971064646846955</v>
      </c>
      <c r="AE802" s="31">
        <f t="shared" si="456"/>
        <v>32.869626996901175</v>
      </c>
      <c r="AF802" s="31">
        <f t="shared" si="457"/>
        <v>-90.028737145967099</v>
      </c>
      <c r="AG802" s="31">
        <f t="shared" si="480"/>
        <v>92.110410468749379</v>
      </c>
      <c r="AH802" s="31">
        <f t="shared" si="458"/>
        <v>-234.40809334181392</v>
      </c>
      <c r="AI802" s="31">
        <f t="shared" si="459"/>
        <v>-89.999999999890932</v>
      </c>
      <c r="AJ802" s="31">
        <f t="shared" si="460"/>
        <v>162.34865004781892</v>
      </c>
      <c r="AK802" s="31">
        <f t="shared" si="461"/>
        <v>89.999999562789966</v>
      </c>
      <c r="AL802" s="32">
        <f t="shared" si="462"/>
        <v>-108.80363495502046</v>
      </c>
      <c r="AM802" s="31">
        <f t="shared" si="463"/>
        <v>-89.999792058637809</v>
      </c>
      <c r="AN802" s="31">
        <f t="shared" si="464"/>
        <v>-88.752667780266094</v>
      </c>
      <c r="AO802" s="31">
        <f t="shared" si="465"/>
        <v>-89.999792495738774</v>
      </c>
      <c r="AP802" s="30">
        <f t="shared" si="481"/>
        <v>23.609121289162623</v>
      </c>
      <c r="AQ802" s="30">
        <f t="shared" si="482"/>
        <v>-29.542425094393248</v>
      </c>
      <c r="AR802" s="31">
        <f t="shared" si="466"/>
        <v>-61.816344588595541</v>
      </c>
      <c r="AS802" s="33">
        <f t="shared" si="467"/>
        <v>-180.02852964170586</v>
      </c>
      <c r="AT802" s="31">
        <f t="shared" si="468"/>
        <v>19.651717013289424</v>
      </c>
      <c r="AU802" s="31">
        <f t="shared" si="469"/>
        <v>84.025188908152458</v>
      </c>
      <c r="AV802" s="32">
        <f t="shared" si="470"/>
        <v>-0.41959803552980635</v>
      </c>
      <c r="AW802" s="31">
        <f t="shared" si="471"/>
        <v>-17.666277905092468</v>
      </c>
      <c r="AX802" s="34">
        <f t="shared" si="472"/>
        <v>19.232118977759619</v>
      </c>
      <c r="AY802" s="35">
        <f t="shared" si="473"/>
        <v>66.358911003059987</v>
      </c>
      <c r="AZ802" s="10">
        <f t="shared" si="474"/>
        <v>-42.584225610835922</v>
      </c>
      <c r="BA802" s="10">
        <f t="shared" si="475"/>
        <v>-113.66961863864587</v>
      </c>
      <c r="BB802" s="10">
        <f t="shared" si="476"/>
        <v>66.330381361354128</v>
      </c>
      <c r="BC802" s="37"/>
      <c r="BD802" s="46">
        <f t="shared" si="477"/>
        <v>-43</v>
      </c>
      <c r="BE802" s="46">
        <f t="shared" si="478"/>
        <v>-114</v>
      </c>
      <c r="BF802" s="46">
        <f t="shared" si="479"/>
        <v>66</v>
      </c>
    </row>
    <row r="803" spans="22:58" x14ac:dyDescent="0.3">
      <c r="V803" s="29">
        <v>8.9900000000001299</v>
      </c>
      <c r="W803" s="38">
        <f t="shared" si="449"/>
        <v>9772372209.5610523</v>
      </c>
      <c r="X803" s="30">
        <f t="shared" si="483"/>
        <v>3.5218251811136261</v>
      </c>
      <c r="Y803" s="31">
        <f t="shared" si="450"/>
        <v>-146.13387616472269</v>
      </c>
      <c r="Z803" s="31">
        <f t="shared" si="451"/>
        <v>-89.999997172329344</v>
      </c>
      <c r="AA803" s="31">
        <f t="shared" si="452"/>
        <v>109.54780070815036</v>
      </c>
      <c r="AB803" s="31">
        <f t="shared" si="453"/>
        <v>-89.999809132231078</v>
      </c>
      <c r="AC803" s="31">
        <f t="shared" si="454"/>
        <v>66.133877222505816</v>
      </c>
      <c r="AD803" s="31">
        <f t="shared" si="455"/>
        <v>89.971723295789147</v>
      </c>
      <c r="AE803" s="31">
        <f t="shared" si="456"/>
        <v>33.069626947047112</v>
      </c>
      <c r="AF803" s="31">
        <f t="shared" si="457"/>
        <v>-90.028083008771276</v>
      </c>
      <c r="AG803" s="31">
        <f t="shared" si="480"/>
        <v>92.110410468749379</v>
      </c>
      <c r="AH803" s="31">
        <f t="shared" si="458"/>
        <v>-234.60809334181391</v>
      </c>
      <c r="AI803" s="31">
        <f t="shared" si="459"/>
        <v>-89.999999999893419</v>
      </c>
      <c r="AJ803" s="31">
        <f t="shared" si="460"/>
        <v>162.54865004781891</v>
      </c>
      <c r="AK803" s="31">
        <f t="shared" si="461"/>
        <v>89.99999957274207</v>
      </c>
      <c r="AL803" s="32">
        <f t="shared" si="462"/>
        <v>-109.0036349550179</v>
      </c>
      <c r="AM803" s="31">
        <f t="shared" si="463"/>
        <v>-89.999796791961089</v>
      </c>
      <c r="AN803" s="31">
        <f t="shared" si="464"/>
        <v>-88.952667780263539</v>
      </c>
      <c r="AO803" s="31">
        <f t="shared" si="465"/>
        <v>-89.999797219112438</v>
      </c>
      <c r="AP803" s="30">
        <f t="shared" si="481"/>
        <v>23.609121289162623</v>
      </c>
      <c r="AQ803" s="30">
        <f t="shared" si="482"/>
        <v>-29.542425094393248</v>
      </c>
      <c r="AR803" s="31">
        <f t="shared" si="466"/>
        <v>-61.816344638447049</v>
      </c>
      <c r="AS803" s="33">
        <f t="shared" si="467"/>
        <v>-180.02788022788371</v>
      </c>
      <c r="AT803" s="31">
        <f t="shared" si="468"/>
        <v>19.849598639547917</v>
      </c>
      <c r="AU803" s="31">
        <f t="shared" si="469"/>
        <v>84.160241448996203</v>
      </c>
      <c r="AV803" s="32">
        <f t="shared" si="470"/>
        <v>-0.43840703603921516</v>
      </c>
      <c r="AW803" s="31">
        <f t="shared" si="471"/>
        <v>-18.051356963353694</v>
      </c>
      <c r="AX803" s="34">
        <f t="shared" si="472"/>
        <v>19.411191603508701</v>
      </c>
      <c r="AY803" s="35">
        <f t="shared" si="473"/>
        <v>66.108884485642506</v>
      </c>
      <c r="AZ803" s="10">
        <f t="shared" si="474"/>
        <v>-42.405153034938351</v>
      </c>
      <c r="BA803" s="10">
        <f t="shared" si="475"/>
        <v>-113.91899574224121</v>
      </c>
      <c r="BB803" s="10">
        <f t="shared" si="476"/>
        <v>66.081004257758792</v>
      </c>
      <c r="BC803" s="37"/>
      <c r="BD803" s="46">
        <f t="shared" si="477"/>
        <v>-42</v>
      </c>
      <c r="BE803" s="46">
        <f t="shared" si="478"/>
        <v>-114</v>
      </c>
      <c r="BF803" s="46">
        <f t="shared" si="479"/>
        <v>66</v>
      </c>
    </row>
    <row r="804" spans="22:58" x14ac:dyDescent="0.3">
      <c r="V804" s="29">
        <v>9.0000000000001297</v>
      </c>
      <c r="W804" s="36">
        <f t="shared" si="449"/>
        <v>10000000000.003012</v>
      </c>
      <c r="X804" s="30">
        <f t="shared" si="483"/>
        <v>3.5218251811136261</v>
      </c>
      <c r="Y804" s="31">
        <f t="shared" si="450"/>
        <v>-146.33387616472268</v>
      </c>
      <c r="Z804" s="31">
        <f t="shared" si="451"/>
        <v>-89.999997236694995</v>
      </c>
      <c r="AA804" s="31">
        <f t="shared" si="452"/>
        <v>109.74780070814819</v>
      </c>
      <c r="AB804" s="31">
        <f t="shared" si="453"/>
        <v>-89.999813476911939</v>
      </c>
      <c r="AC804" s="31">
        <f t="shared" si="454"/>
        <v>66.333877174897736</v>
      </c>
      <c r="AD804" s="31">
        <f t="shared" si="455"/>
        <v>89.972366952058238</v>
      </c>
      <c r="AE804" s="31">
        <f t="shared" si="456"/>
        <v>33.269626899436872</v>
      </c>
      <c r="AF804" s="31">
        <f t="shared" si="457"/>
        <v>-90.027443761548696</v>
      </c>
      <c r="AG804" s="31">
        <f t="shared" si="480"/>
        <v>92.110410468749379</v>
      </c>
      <c r="AH804" s="31">
        <f t="shared" si="458"/>
        <v>-234.8080933418139</v>
      </c>
      <c r="AI804" s="31">
        <f t="shared" si="459"/>
        <v>-89.999999999895849</v>
      </c>
      <c r="AJ804" s="31">
        <f t="shared" si="460"/>
        <v>162.7486500478189</v>
      </c>
      <c r="AK804" s="31">
        <f t="shared" si="461"/>
        <v>89.999999582467652</v>
      </c>
      <c r="AL804" s="32">
        <f t="shared" si="462"/>
        <v>-109.20363495501542</v>
      </c>
      <c r="AM804" s="31">
        <f t="shared" si="463"/>
        <v>-89.99980141754078</v>
      </c>
      <c r="AN804" s="31">
        <f t="shared" si="464"/>
        <v>-89.152667780261055</v>
      </c>
      <c r="AO804" s="31">
        <f t="shared" si="465"/>
        <v>-89.999801834968977</v>
      </c>
      <c r="AP804" s="30">
        <f t="shared" si="481"/>
        <v>23.609121289162623</v>
      </c>
      <c r="AQ804" s="30">
        <f t="shared" si="482"/>
        <v>-29.542425094393248</v>
      </c>
      <c r="AR804" s="31">
        <f t="shared" si="466"/>
        <v>-61.816344686054805</v>
      </c>
      <c r="AS804" s="33">
        <f t="shared" si="467"/>
        <v>-180.02724559651767</v>
      </c>
      <c r="AT804" s="31">
        <f t="shared" si="468"/>
        <v>20.047574643298795</v>
      </c>
      <c r="AU804" s="31">
        <f t="shared" si="469"/>
        <v>84.292282769849081</v>
      </c>
      <c r="AV804" s="32">
        <f t="shared" si="470"/>
        <v>-0.45801555591427295</v>
      </c>
      <c r="AW804" s="31">
        <f t="shared" si="471"/>
        <v>-18.443666756048344</v>
      </c>
      <c r="AX804" s="34">
        <f t="shared" si="472"/>
        <v>19.589559087384522</v>
      </c>
      <c r="AY804" s="35">
        <f t="shared" si="473"/>
        <v>65.848616013800736</v>
      </c>
      <c r="AZ804" s="10">
        <f t="shared" si="474"/>
        <v>-42.226785598670283</v>
      </c>
      <c r="BA804" s="10">
        <f t="shared" si="475"/>
        <v>-114.17862958271694</v>
      </c>
      <c r="BB804" s="10">
        <f t="shared" si="476"/>
        <v>65.821370417283063</v>
      </c>
      <c r="BC804" s="48"/>
      <c r="BD804" s="46">
        <f t="shared" si="477"/>
        <v>-42</v>
      </c>
      <c r="BE804" s="46">
        <f t="shared" si="478"/>
        <v>-114</v>
      </c>
      <c r="BF804" s="46">
        <f t="shared" si="479"/>
        <v>66</v>
      </c>
    </row>
    <row r="805" spans="22:58" x14ac:dyDescent="0.3">
      <c r="V805" s="29">
        <v>9.0100000000001295</v>
      </c>
      <c r="W805" s="38">
        <f t="shared" si="449"/>
        <v>10232929922.810623</v>
      </c>
      <c r="X805" s="30">
        <f t="shared" si="483"/>
        <v>3.5218251811136261</v>
      </c>
      <c r="Y805" s="31">
        <f t="shared" si="450"/>
        <v>-146.53387616472267</v>
      </c>
      <c r="Z805" s="31">
        <f t="shared" si="451"/>
        <v>-89.999997299595492</v>
      </c>
      <c r="AA805" s="31">
        <f t="shared" si="452"/>
        <v>109.94780070814612</v>
      </c>
      <c r="AB805" s="31">
        <f t="shared" si="453"/>
        <v>-89.999817722695781</v>
      </c>
      <c r="AC805" s="31">
        <f t="shared" si="454"/>
        <v>66.533877129432369</v>
      </c>
      <c r="AD805" s="31">
        <f t="shared" si="455"/>
        <v>89.972995956928614</v>
      </c>
      <c r="AE805" s="31">
        <f t="shared" si="456"/>
        <v>33.469626853969444</v>
      </c>
      <c r="AF805" s="31">
        <f t="shared" si="457"/>
        <v>-90.026819065362659</v>
      </c>
      <c r="AG805" s="31">
        <f t="shared" si="480"/>
        <v>92.110410468749379</v>
      </c>
      <c r="AH805" s="31">
        <f t="shared" si="458"/>
        <v>-235.00809334181389</v>
      </c>
      <c r="AI805" s="31">
        <f t="shared" si="459"/>
        <v>-89.999999999898208</v>
      </c>
      <c r="AJ805" s="31">
        <f t="shared" si="460"/>
        <v>162.94865004781889</v>
      </c>
      <c r="AK805" s="31">
        <f t="shared" si="461"/>
        <v>89.999999591971857</v>
      </c>
      <c r="AL805" s="32">
        <f t="shared" si="462"/>
        <v>-109.40363495501308</v>
      </c>
      <c r="AM805" s="31">
        <f t="shared" si="463"/>
        <v>-89.999805937829407</v>
      </c>
      <c r="AN805" s="31">
        <f t="shared" si="464"/>
        <v>-89.352667780258713</v>
      </c>
      <c r="AO805" s="31">
        <f t="shared" si="465"/>
        <v>-89.999806345755758</v>
      </c>
      <c r="AP805" s="30">
        <f t="shared" si="481"/>
        <v>23.609121289162623</v>
      </c>
      <c r="AQ805" s="30">
        <f t="shared" si="482"/>
        <v>-29.542425094393248</v>
      </c>
      <c r="AR805" s="31">
        <f t="shared" si="466"/>
        <v>-61.816344731519891</v>
      </c>
      <c r="AS805" s="33">
        <f t="shared" si="467"/>
        <v>-180.0266254111184</v>
      </c>
      <c r="AT805" s="31">
        <f t="shared" si="468"/>
        <v>20.245640860946217</v>
      </c>
      <c r="AU805" s="31">
        <f t="shared" si="469"/>
        <v>84.421377267545481</v>
      </c>
      <c r="AV805" s="32">
        <f t="shared" si="470"/>
        <v>-0.47845374653283146</v>
      </c>
      <c r="AW805" s="31">
        <f t="shared" si="471"/>
        <v>-18.843268100523598</v>
      </c>
      <c r="AX805" s="34">
        <f t="shared" si="472"/>
        <v>19.767187114413385</v>
      </c>
      <c r="AY805" s="35">
        <f t="shared" si="473"/>
        <v>65.578109167021879</v>
      </c>
      <c r="AZ805" s="10">
        <f t="shared" si="474"/>
        <v>-42.049157617106502</v>
      </c>
      <c r="BA805" s="10">
        <f t="shared" si="475"/>
        <v>-114.44851624409652</v>
      </c>
      <c r="BB805" s="10">
        <f t="shared" si="476"/>
        <v>65.551483755903476</v>
      </c>
      <c r="BC805" s="37"/>
      <c r="BD805" s="46">
        <f t="shared" si="477"/>
        <v>-42</v>
      </c>
      <c r="BE805" s="46">
        <f t="shared" si="478"/>
        <v>-114</v>
      </c>
      <c r="BF805" s="46">
        <f t="shared" si="479"/>
        <v>66</v>
      </c>
    </row>
    <row r="806" spans="22:58" x14ac:dyDescent="0.3">
      <c r="V806" s="29">
        <v>9.0200000000001292</v>
      </c>
      <c r="W806" s="38">
        <f t="shared" si="449"/>
        <v>10471285480.512148</v>
      </c>
      <c r="X806" s="30">
        <f t="shared" si="483"/>
        <v>3.5218251811136261</v>
      </c>
      <c r="Y806" s="31">
        <f t="shared" si="450"/>
        <v>-146.73387616472266</v>
      </c>
      <c r="Z806" s="31">
        <f t="shared" si="451"/>
        <v>-89.999997361064203</v>
      </c>
      <c r="AA806" s="31">
        <f t="shared" si="452"/>
        <v>110.14780070814413</v>
      </c>
      <c r="AB806" s="31">
        <f t="shared" si="453"/>
        <v>-89.999821871833788</v>
      </c>
      <c r="AC806" s="31">
        <f t="shared" si="454"/>
        <v>66.73387708601328</v>
      </c>
      <c r="AD806" s="31">
        <f t="shared" si="455"/>
        <v>89.973610643906397</v>
      </c>
      <c r="AE806" s="31">
        <f t="shared" si="456"/>
        <v>33.66962681054838</v>
      </c>
      <c r="AF806" s="31">
        <f t="shared" si="457"/>
        <v>-90.026208588991608</v>
      </c>
      <c r="AG806" s="31">
        <f t="shared" si="480"/>
        <v>92.110410468749379</v>
      </c>
      <c r="AH806" s="31">
        <f t="shared" si="458"/>
        <v>-235.20809334181394</v>
      </c>
      <c r="AI806" s="31">
        <f t="shared" si="459"/>
        <v>-89.999999999900524</v>
      </c>
      <c r="AJ806" s="31">
        <f t="shared" si="460"/>
        <v>163.1486500478189</v>
      </c>
      <c r="AK806" s="31">
        <f t="shared" si="461"/>
        <v>89.999999601259702</v>
      </c>
      <c r="AL806" s="32">
        <f t="shared" si="462"/>
        <v>-109.60363495501083</v>
      </c>
      <c r="AM806" s="31">
        <f t="shared" si="463"/>
        <v>-89.999810355223715</v>
      </c>
      <c r="AN806" s="31">
        <f t="shared" si="464"/>
        <v>-89.552667780256499</v>
      </c>
      <c r="AO806" s="31">
        <f t="shared" si="465"/>
        <v>-89.999810753864537</v>
      </c>
      <c r="AP806" s="30">
        <f t="shared" si="481"/>
        <v>23.609121289162623</v>
      </c>
      <c r="AQ806" s="30">
        <f t="shared" si="482"/>
        <v>-29.542425094393248</v>
      </c>
      <c r="AR806" s="31">
        <f t="shared" si="466"/>
        <v>-61.816344774938742</v>
      </c>
      <c r="AS806" s="33">
        <f t="shared" si="467"/>
        <v>-180.02601934285616</v>
      </c>
      <c r="AT806" s="31">
        <f t="shared" si="468"/>
        <v>20.443793308992916</v>
      </c>
      <c r="AU806" s="31">
        <f t="shared" si="469"/>
        <v>84.54758814396213</v>
      </c>
      <c r="AV806" s="32">
        <f t="shared" si="470"/>
        <v>-0.49975256736750029</v>
      </c>
      <c r="AW806" s="31">
        <f t="shared" si="471"/>
        <v>-19.250217320947264</v>
      </c>
      <c r="AX806" s="34">
        <f t="shared" si="472"/>
        <v>19.944040741625415</v>
      </c>
      <c r="AY806" s="35">
        <f t="shared" si="473"/>
        <v>65.297370823014859</v>
      </c>
      <c r="AZ806" s="10">
        <f t="shared" si="474"/>
        <v>-41.872304033313327</v>
      </c>
      <c r="BA806" s="10">
        <f t="shared" si="475"/>
        <v>-114.7286485198413</v>
      </c>
      <c r="BB806" s="10">
        <f t="shared" si="476"/>
        <v>65.2713514801587</v>
      </c>
      <c r="BC806" s="37"/>
      <c r="BD806" s="46">
        <f t="shared" si="477"/>
        <v>-42</v>
      </c>
      <c r="BE806" s="46">
        <f t="shared" si="478"/>
        <v>-115</v>
      </c>
      <c r="BF806" s="46">
        <f t="shared" si="479"/>
        <v>65</v>
      </c>
    </row>
    <row r="807" spans="22:58" x14ac:dyDescent="0.3">
      <c r="V807" s="29">
        <v>9.0300000000001308</v>
      </c>
      <c r="W807" s="36">
        <f t="shared" si="449"/>
        <v>10715193052.379326</v>
      </c>
      <c r="X807" s="30">
        <f t="shared" si="483"/>
        <v>3.5218251811136261</v>
      </c>
      <c r="Y807" s="31">
        <f t="shared" si="450"/>
        <v>-146.9338761647227</v>
      </c>
      <c r="Z807" s="31">
        <f t="shared" si="451"/>
        <v>-89.999997421133727</v>
      </c>
      <c r="AA807" s="31">
        <f t="shared" si="452"/>
        <v>110.34780070814229</v>
      </c>
      <c r="AB807" s="31">
        <f t="shared" si="453"/>
        <v>-89.999825926525858</v>
      </c>
      <c r="AC807" s="31">
        <f t="shared" si="454"/>
        <v>66.93387704454841</v>
      </c>
      <c r="AD807" s="31">
        <f t="shared" si="455"/>
        <v>89.974211338906201</v>
      </c>
      <c r="AE807" s="31">
        <f t="shared" si="456"/>
        <v>33.86962676908162</v>
      </c>
      <c r="AF807" s="31">
        <f t="shared" si="457"/>
        <v>-90.02561200875337</v>
      </c>
      <c r="AG807" s="31">
        <f t="shared" si="480"/>
        <v>92.110410468749379</v>
      </c>
      <c r="AH807" s="31">
        <f t="shared" si="458"/>
        <v>-235.40809334181392</v>
      </c>
      <c r="AI807" s="31">
        <f t="shared" si="459"/>
        <v>-89.999999999902784</v>
      </c>
      <c r="AJ807" s="31">
        <f t="shared" si="460"/>
        <v>163.34865004781892</v>
      </c>
      <c r="AK807" s="31">
        <f t="shared" si="461"/>
        <v>89.999999610336133</v>
      </c>
      <c r="AL807" s="32">
        <f t="shared" si="462"/>
        <v>-109.80363495500873</v>
      </c>
      <c r="AM807" s="31">
        <f t="shared" si="463"/>
        <v>-89.999814672065867</v>
      </c>
      <c r="AN807" s="31">
        <f t="shared" si="464"/>
        <v>-89.75266778025437</v>
      </c>
      <c r="AO807" s="31">
        <f t="shared" si="465"/>
        <v>-89.999815061632518</v>
      </c>
      <c r="AP807" s="30">
        <f t="shared" si="481"/>
        <v>23.609121289162623</v>
      </c>
      <c r="AQ807" s="30">
        <f t="shared" si="482"/>
        <v>-29.542425094393248</v>
      </c>
      <c r="AR807" s="31">
        <f t="shared" si="466"/>
        <v>-61.816344816403372</v>
      </c>
      <c r="AS807" s="33">
        <f t="shared" si="467"/>
        <v>-180.02542707038589</v>
      </c>
      <c r="AT807" s="31">
        <f t="shared" si="468"/>
        <v>20.642028176562878</v>
      </c>
      <c r="AU807" s="31">
        <f t="shared" si="469"/>
        <v>84.670977415768945</v>
      </c>
      <c r="AV807" s="32">
        <f t="shared" si="470"/>
        <v>-0.52194377931694769</v>
      </c>
      <c r="AW807" s="31">
        <f t="shared" si="471"/>
        <v>-19.664565899407027</v>
      </c>
      <c r="AX807" s="34">
        <f t="shared" si="472"/>
        <v>20.120084397245929</v>
      </c>
      <c r="AY807" s="35">
        <f t="shared" si="473"/>
        <v>65.006411516361922</v>
      </c>
      <c r="AZ807" s="10">
        <f t="shared" si="474"/>
        <v>-41.69626041915744</v>
      </c>
      <c r="BA807" s="10">
        <f t="shared" si="475"/>
        <v>-115.01901555402397</v>
      </c>
      <c r="BB807" s="10">
        <f t="shared" si="476"/>
        <v>64.980984445976034</v>
      </c>
      <c r="BC807" s="48"/>
      <c r="BD807" s="46">
        <f t="shared" si="477"/>
        <v>-42</v>
      </c>
      <c r="BE807" s="46">
        <f t="shared" si="478"/>
        <v>-115</v>
      </c>
      <c r="BF807" s="46">
        <f t="shared" si="479"/>
        <v>65</v>
      </c>
    </row>
    <row r="808" spans="22:58" x14ac:dyDescent="0.3">
      <c r="V808" s="29">
        <v>9.0400000000001306</v>
      </c>
      <c r="W808" s="38">
        <f t="shared" si="449"/>
        <v>10964781961.435188</v>
      </c>
      <c r="X808" s="30">
        <f t="shared" si="483"/>
        <v>3.5218251811136261</v>
      </c>
      <c r="Y808" s="31">
        <f t="shared" si="450"/>
        <v>-147.13387616472269</v>
      </c>
      <c r="Z808" s="31">
        <f t="shared" si="451"/>
        <v>-89.999997479835883</v>
      </c>
      <c r="AA808" s="31">
        <f t="shared" si="452"/>
        <v>110.54780070814047</v>
      </c>
      <c r="AB808" s="31">
        <f t="shared" si="453"/>
        <v>-89.999829888921894</v>
      </c>
      <c r="AC808" s="31">
        <f t="shared" si="454"/>
        <v>67.133877004949738</v>
      </c>
      <c r="AD808" s="31">
        <f t="shared" si="455"/>
        <v>89.974798360423932</v>
      </c>
      <c r="AE808" s="31">
        <f t="shared" si="456"/>
        <v>34.069626729481143</v>
      </c>
      <c r="AF808" s="31">
        <f t="shared" si="457"/>
        <v>-90.02502900833386</v>
      </c>
      <c r="AG808" s="31">
        <f t="shared" si="480"/>
        <v>92.110410468749379</v>
      </c>
      <c r="AH808" s="31">
        <f t="shared" si="458"/>
        <v>-235.60809334181397</v>
      </c>
      <c r="AI808" s="31">
        <f t="shared" si="459"/>
        <v>-89.999999999905</v>
      </c>
      <c r="AJ808" s="31">
        <f t="shared" si="460"/>
        <v>163.54865004781891</v>
      </c>
      <c r="AK808" s="31">
        <f t="shared" si="461"/>
        <v>89.99999961920598</v>
      </c>
      <c r="AL808" s="32">
        <f t="shared" si="462"/>
        <v>-110.00363495500667</v>
      </c>
      <c r="AM808" s="31">
        <f t="shared" si="463"/>
        <v>-89.999818890644676</v>
      </c>
      <c r="AN808" s="31">
        <f t="shared" si="464"/>
        <v>-89.952667780252369</v>
      </c>
      <c r="AO808" s="31">
        <f t="shared" si="465"/>
        <v>-89.999819271343696</v>
      </c>
      <c r="AP808" s="30">
        <f t="shared" si="481"/>
        <v>23.609121289162623</v>
      </c>
      <c r="AQ808" s="30">
        <f t="shared" si="482"/>
        <v>-29.542425094393248</v>
      </c>
      <c r="AR808" s="31">
        <f t="shared" si="466"/>
        <v>-61.816344856001848</v>
      </c>
      <c r="AS808" s="33">
        <f t="shared" si="467"/>
        <v>-180.02484827967754</v>
      </c>
      <c r="AT808" s="31">
        <f t="shared" si="468"/>
        <v>20.840341818206824</v>
      </c>
      <c r="AU808" s="31">
        <f t="shared" si="469"/>
        <v>84.791605925055251</v>
      </c>
      <c r="AV808" s="32">
        <f t="shared" si="470"/>
        <v>-0.54505993511286699</v>
      </c>
      <c r="AW808" s="31">
        <f t="shared" si="471"/>
        <v>-20.086360117411004</v>
      </c>
      <c r="AX808" s="34">
        <f t="shared" si="472"/>
        <v>20.295281883093956</v>
      </c>
      <c r="AY808" s="35">
        <f t="shared" si="473"/>
        <v>64.705245807644246</v>
      </c>
      <c r="AZ808" s="10">
        <f t="shared" si="474"/>
        <v>-41.521062972907892</v>
      </c>
      <c r="BA808" s="10">
        <f t="shared" si="475"/>
        <v>-115.3196024720333</v>
      </c>
      <c r="BB808" s="10">
        <f t="shared" si="476"/>
        <v>64.680397527966704</v>
      </c>
      <c r="BC808" s="37"/>
      <c r="BD808" s="46">
        <f t="shared" si="477"/>
        <v>-42</v>
      </c>
      <c r="BE808" s="46">
        <f t="shared" si="478"/>
        <v>-115</v>
      </c>
      <c r="BF808" s="46">
        <f t="shared" si="479"/>
        <v>65</v>
      </c>
    </row>
    <row r="809" spans="22:58" x14ac:dyDescent="0.3">
      <c r="V809" s="29">
        <v>9.0500000000001304</v>
      </c>
      <c r="W809" s="38">
        <f t="shared" ref="W809:W822" si="484">10*10^V809</f>
        <v>11220184543.02301</v>
      </c>
      <c r="X809" s="30">
        <f t="shared" si="483"/>
        <v>3.5218251811136261</v>
      </c>
      <c r="Y809" s="31">
        <f t="shared" ref="Y809:Y822" si="485">20*LOG(1/SQRT((W809/fp)^2+1))</f>
        <v>-147.33387616472268</v>
      </c>
      <c r="Z809" s="31">
        <f t="shared" ref="Z809:Z822" si="486">-180/PI()*ATAN(W809/fp)</f>
        <v>-89.999997537201821</v>
      </c>
      <c r="AA809" s="31">
        <f t="shared" ref="AA809:AA822" si="487">20*LOG(SQRT((W809/fzRHP)^2+1))</f>
        <v>110.74780070813873</v>
      </c>
      <c r="AB809" s="31">
        <f t="shared" ref="AB809:AB822" si="488">-180/PI()*ATAN(W809/fzRHP)</f>
        <v>-89.999833761122773</v>
      </c>
      <c r="AC809" s="31">
        <f t="shared" ref="AC809:AC822" si="489">20*LOG(SQRT((W809/fzESR)^2+1))</f>
        <v>67.33387696713325</v>
      </c>
      <c r="AD809" s="31">
        <f t="shared" ref="AD809:AD822" si="490">180/PI()*ATAN(W809/fzESR)</f>
        <v>89.975372019705674</v>
      </c>
      <c r="AE809" s="31">
        <f t="shared" ref="AE809:AE822" si="491">X809+Y809+AA809+AC809</f>
        <v>34.269626691662921</v>
      </c>
      <c r="AF809" s="31">
        <f t="shared" ref="AF809:AF822" si="492">Z809+AB809+AD809</f>
        <v>-90.024459278618906</v>
      </c>
      <c r="AG809" s="31">
        <f t="shared" si="480"/>
        <v>92.110410468749379</v>
      </c>
      <c r="AH809" s="31">
        <f t="shared" ref="AH809:AH822" si="493">20*LOG(1/SQRT((W809/fp_comp1)^2+1))</f>
        <v>-235.80809334181393</v>
      </c>
      <c r="AI809" s="31">
        <f t="shared" ref="AI809:AI822" si="494">-180/PI()*ATAN(W809/fp_comp1)</f>
        <v>-89.99999999990716</v>
      </c>
      <c r="AJ809" s="31">
        <f t="shared" ref="AJ809:AJ822" si="495">20*LOG(SQRT((W809/fz_comp)^2+1))</f>
        <v>163.74865004781893</v>
      </c>
      <c r="AK809" s="31">
        <f t="shared" ref="AK809:AK822" si="496">180/PI()*ATAN(W809/fz_comp)</f>
        <v>89.999999627873905</v>
      </c>
      <c r="AL809" s="32">
        <f t="shared" ref="AL809:AL822" si="497">20*LOG(1/SQRT((W809/fp_comp2)^2+1))</f>
        <v>-110.20363495500469</v>
      </c>
      <c r="AM809" s="31">
        <f t="shared" ref="AM809:AM822" si="498">-180/PI()*ATAN(W809/fp_comp2)</f>
        <v>-89.999823013196917</v>
      </c>
      <c r="AN809" s="31">
        <f t="shared" ref="AN809:AN822" si="499">AG809+AH809+AJ809+AL809</f>
        <v>-90.152667780250297</v>
      </c>
      <c r="AO809" s="31">
        <f t="shared" ref="AO809:AO822" si="500">AI809+AK809+AM809</f>
        <v>-89.999823385230172</v>
      </c>
      <c r="AP809" s="30">
        <f t="shared" si="481"/>
        <v>23.609121289162623</v>
      </c>
      <c r="AQ809" s="30">
        <f t="shared" si="482"/>
        <v>-29.542425094393248</v>
      </c>
      <c r="AR809" s="31">
        <f t="shared" ref="AR809:AR822" si="501">AE809+AN809+AP809+AQ809</f>
        <v>-61.816344893817998</v>
      </c>
      <c r="AS809" s="33">
        <f t="shared" ref="AS809:AS822" si="502">AF809+AO809</f>
        <v>-180.02428266384908</v>
      </c>
      <c r="AT809" s="31">
        <f t="shared" ref="AT809:AT822" si="503">20*LOG(SQRT((W809/fz_ff)^2+1))</f>
        <v>21.03873074698263</v>
      </c>
      <c r="AU809" s="31">
        <f t="shared" ref="AU809:AU822" si="504">180/PI()*ATAN(W809/fz_ff)</f>
        <v>84.909533350745619</v>
      </c>
      <c r="AV809" s="32">
        <f t="shared" ref="AV809:AV822" si="505">20*LOG(1/SQRT((W809/fp_ff)^2+1))</f>
        <v>-0.56913436659596939</v>
      </c>
      <c r="AW809" s="31">
        <f t="shared" ref="AW809:AW822" si="506">-180/PI()*ATAN(W809/fp_ff)</f>
        <v>-20.515640688624671</v>
      </c>
      <c r="AX809" s="34">
        <f t="shared" ref="AX809:AX822" si="507">AT809+AV809</f>
        <v>20.469596380386662</v>
      </c>
      <c r="AY809" s="35">
        <f t="shared" ref="AY809:AY822" si="508">AU809+AW809</f>
        <v>64.393892662120948</v>
      </c>
      <c r="AZ809" s="10">
        <f t="shared" ref="AZ809:AZ822" si="509">AR809+AX809</f>
        <v>-41.346748513431336</v>
      </c>
      <c r="BA809" s="10">
        <f t="shared" ref="BA809:BA822" si="510">AS809+AY809</f>
        <v>-115.63039000172813</v>
      </c>
      <c r="BB809" s="10">
        <f t="shared" ref="BB809:BB822" si="511">BA809+180</f>
        <v>64.369609998271869</v>
      </c>
      <c r="BC809" s="37"/>
      <c r="BD809" s="46">
        <f t="shared" ref="BD809:BD822" si="512">ROUND(AZ809,0)</f>
        <v>-41</v>
      </c>
      <c r="BE809" s="46">
        <f t="shared" ref="BE809:BE822" si="513">ROUND(BA809,0)</f>
        <v>-116</v>
      </c>
      <c r="BF809" s="46">
        <f t="shared" ref="BF809:BF822" si="514">ROUND(BB809,0)</f>
        <v>64</v>
      </c>
    </row>
    <row r="810" spans="22:58" x14ac:dyDescent="0.3">
      <c r="V810" s="29">
        <v>9.0600000000001302</v>
      </c>
      <c r="W810" s="36">
        <f t="shared" si="484"/>
        <v>11481536214.972279</v>
      </c>
      <c r="X810" s="30">
        <f t="shared" si="483"/>
        <v>3.5218251811136261</v>
      </c>
      <c r="Y810" s="31">
        <f t="shared" si="485"/>
        <v>-147.53387616472267</v>
      </c>
      <c r="Z810" s="31">
        <f t="shared" si="486"/>
        <v>-89.999997593261952</v>
      </c>
      <c r="AA810" s="31">
        <f t="shared" si="487"/>
        <v>110.94780070813707</v>
      </c>
      <c r="AB810" s="31">
        <f t="shared" si="488"/>
        <v>-89.999837545181606</v>
      </c>
      <c r="AC810" s="31">
        <f t="shared" si="489"/>
        <v>67.533876931018838</v>
      </c>
      <c r="AD810" s="31">
        <f t="shared" si="490"/>
        <v>89.975932620912701</v>
      </c>
      <c r="AE810" s="31">
        <f t="shared" si="491"/>
        <v>34.469626655546861</v>
      </c>
      <c r="AF810" s="31">
        <f t="shared" si="492"/>
        <v>-90.023902517530857</v>
      </c>
      <c r="AG810" s="31">
        <f t="shared" si="480"/>
        <v>92.110410468749379</v>
      </c>
      <c r="AH810" s="31">
        <f t="shared" si="493"/>
        <v>-236.00809334181392</v>
      </c>
      <c r="AI810" s="31">
        <f t="shared" si="494"/>
        <v>-89.999999999909278</v>
      </c>
      <c r="AJ810" s="31">
        <f t="shared" si="495"/>
        <v>163.94865004781892</v>
      </c>
      <c r="AK810" s="31">
        <f t="shared" si="496"/>
        <v>89.999999636344526</v>
      </c>
      <c r="AL810" s="32">
        <f t="shared" si="497"/>
        <v>-110.40363495500284</v>
      </c>
      <c r="AM810" s="31">
        <f t="shared" si="498"/>
        <v>-89.999827041908418</v>
      </c>
      <c r="AN810" s="31">
        <f t="shared" si="499"/>
        <v>-90.352667780248453</v>
      </c>
      <c r="AO810" s="31">
        <f t="shared" si="500"/>
        <v>-89.99982740547317</v>
      </c>
      <c r="AP810" s="30">
        <f t="shared" si="481"/>
        <v>23.609121289162623</v>
      </c>
      <c r="AQ810" s="30">
        <f t="shared" si="482"/>
        <v>-29.542425094393248</v>
      </c>
      <c r="AR810" s="31">
        <f t="shared" si="501"/>
        <v>-61.816344929932214</v>
      </c>
      <c r="AS810" s="33">
        <f t="shared" si="502"/>
        <v>-180.02372992300403</v>
      </c>
      <c r="AT810" s="31">
        <f t="shared" si="503"/>
        <v>21.237191627802115</v>
      </c>
      <c r="AU810" s="31">
        <f t="shared" si="504"/>
        <v>85.024818220724683</v>
      </c>
      <c r="AV810" s="32">
        <f t="shared" si="505"/>
        <v>-0.5942011686542803</v>
      </c>
      <c r="AW810" s="31">
        <f t="shared" si="506"/>
        <v>-20.952442383817015</v>
      </c>
      <c r="AX810" s="34">
        <f t="shared" si="507"/>
        <v>20.642990459147835</v>
      </c>
      <c r="AY810" s="35">
        <f t="shared" si="508"/>
        <v>64.072375836907668</v>
      </c>
      <c r="AZ810" s="10">
        <f t="shared" si="509"/>
        <v>-41.173354470784375</v>
      </c>
      <c r="BA810" s="10">
        <f t="shared" si="510"/>
        <v>-115.95135408609636</v>
      </c>
      <c r="BB810" s="10">
        <f t="shared" si="511"/>
        <v>64.048645913903641</v>
      </c>
      <c r="BC810" s="48"/>
      <c r="BD810" s="46">
        <f t="shared" si="512"/>
        <v>-41</v>
      </c>
      <c r="BE810" s="46">
        <f t="shared" si="513"/>
        <v>-116</v>
      </c>
      <c r="BF810" s="46">
        <f t="shared" si="514"/>
        <v>64</v>
      </c>
    </row>
    <row r="811" spans="22:58" x14ac:dyDescent="0.3">
      <c r="V811" s="29">
        <v>9.07000000000013</v>
      </c>
      <c r="W811" s="38">
        <f t="shared" si="484"/>
        <v>11748975549.398827</v>
      </c>
      <c r="X811" s="30">
        <f t="shared" si="483"/>
        <v>3.5218251811136261</v>
      </c>
      <c r="Y811" s="31">
        <f t="shared" si="485"/>
        <v>-147.73387616472266</v>
      </c>
      <c r="Z811" s="31">
        <f t="shared" si="486"/>
        <v>-89.999997648045991</v>
      </c>
      <c r="AA811" s="31">
        <f t="shared" si="487"/>
        <v>111.14780070813551</v>
      </c>
      <c r="AB811" s="31">
        <f t="shared" si="488"/>
        <v>-89.999841243104754</v>
      </c>
      <c r="AC811" s="31">
        <f t="shared" si="489"/>
        <v>67.733876896529821</v>
      </c>
      <c r="AD811" s="31">
        <f t="shared" si="490"/>
        <v>89.976480461282776</v>
      </c>
      <c r="AE811" s="31">
        <f t="shared" si="491"/>
        <v>34.669626621056295</v>
      </c>
      <c r="AF811" s="31">
        <f t="shared" si="492"/>
        <v>-90.023358429867969</v>
      </c>
      <c r="AG811" s="31">
        <f t="shared" si="480"/>
        <v>92.110410468749379</v>
      </c>
      <c r="AH811" s="31">
        <f t="shared" si="493"/>
        <v>-236.20809334181391</v>
      </c>
      <c r="AI811" s="31">
        <f t="shared" si="494"/>
        <v>-89.999999999911353</v>
      </c>
      <c r="AJ811" s="31">
        <f t="shared" si="495"/>
        <v>164.1486500478189</v>
      </c>
      <c r="AK811" s="31">
        <f t="shared" si="496"/>
        <v>89.999999644622335</v>
      </c>
      <c r="AL811" s="32">
        <f t="shared" si="497"/>
        <v>-110.60363495500104</v>
      </c>
      <c r="AM811" s="31">
        <f t="shared" si="498"/>
        <v>-89.999830978915227</v>
      </c>
      <c r="AN811" s="31">
        <f t="shared" si="499"/>
        <v>-90.552667780246651</v>
      </c>
      <c r="AO811" s="31">
        <f t="shared" si="500"/>
        <v>-89.999831334204245</v>
      </c>
      <c r="AP811" s="30">
        <f t="shared" si="481"/>
        <v>23.609121289162623</v>
      </c>
      <c r="AQ811" s="30">
        <f t="shared" si="482"/>
        <v>-29.542425094393248</v>
      </c>
      <c r="AR811" s="31">
        <f t="shared" si="501"/>
        <v>-61.816344964420978</v>
      </c>
      <c r="AS811" s="33">
        <f t="shared" si="502"/>
        <v>-180.02318976407221</v>
      </c>
      <c r="AT811" s="31">
        <f t="shared" si="503"/>
        <v>21.435721271035966</v>
      </c>
      <c r="AU811" s="31">
        <f t="shared" si="504"/>
        <v>85.137517924595741</v>
      </c>
      <c r="AV811" s="32">
        <f t="shared" si="505"/>
        <v>-0.62029517961860248</v>
      </c>
      <c r="AW811" s="31">
        <f t="shared" si="506"/>
        <v>-21.396793649136541</v>
      </c>
      <c r="AX811" s="34">
        <f t="shared" si="507"/>
        <v>20.815426091417365</v>
      </c>
      <c r="AY811" s="35">
        <f t="shared" si="508"/>
        <v>63.7407242754592</v>
      </c>
      <c r="AZ811" s="10">
        <f t="shared" si="509"/>
        <v>-41.000918873003613</v>
      </c>
      <c r="BA811" s="10">
        <f t="shared" si="510"/>
        <v>-116.28246548861301</v>
      </c>
      <c r="BB811" s="10">
        <f t="shared" si="511"/>
        <v>63.717534511386987</v>
      </c>
      <c r="BC811" s="37"/>
      <c r="BD811" s="46">
        <f t="shared" si="512"/>
        <v>-41</v>
      </c>
      <c r="BE811" s="46">
        <f t="shared" si="513"/>
        <v>-116</v>
      </c>
      <c r="BF811" s="46">
        <f t="shared" si="514"/>
        <v>64</v>
      </c>
    </row>
    <row r="812" spans="22:58" x14ac:dyDescent="0.3">
      <c r="V812" s="29">
        <v>9.0800000000001297</v>
      </c>
      <c r="W812" s="38">
        <f t="shared" si="484"/>
        <v>12022644346.177742</v>
      </c>
      <c r="X812" s="30">
        <f t="shared" si="483"/>
        <v>3.5218251811136261</v>
      </c>
      <c r="Y812" s="31">
        <f t="shared" si="485"/>
        <v>-147.93387616472268</v>
      </c>
      <c r="Z812" s="31">
        <f t="shared" si="486"/>
        <v>-89.999997701583013</v>
      </c>
      <c r="AA812" s="31">
        <f t="shared" si="487"/>
        <v>111.347800708134</v>
      </c>
      <c r="AB812" s="31">
        <f t="shared" si="488"/>
        <v>-89.999844856852874</v>
      </c>
      <c r="AC812" s="31">
        <f t="shared" si="489"/>
        <v>67.933876863593085</v>
      </c>
      <c r="AD812" s="31">
        <f t="shared" si="490"/>
        <v>89.97701583128773</v>
      </c>
      <c r="AE812" s="31">
        <f t="shared" si="491"/>
        <v>34.869626588118038</v>
      </c>
      <c r="AF812" s="31">
        <f t="shared" si="492"/>
        <v>-90.022826727148157</v>
      </c>
      <c r="AG812" s="31">
        <f t="shared" si="480"/>
        <v>92.110410468749379</v>
      </c>
      <c r="AH812" s="31">
        <f t="shared" si="493"/>
        <v>-236.40809334181392</v>
      </c>
      <c r="AI812" s="31">
        <f t="shared" si="494"/>
        <v>-89.999999999913356</v>
      </c>
      <c r="AJ812" s="31">
        <f t="shared" si="495"/>
        <v>164.34865004781892</v>
      </c>
      <c r="AK812" s="31">
        <f t="shared" si="496"/>
        <v>89.999999652711722</v>
      </c>
      <c r="AL812" s="32">
        <f t="shared" si="497"/>
        <v>-110.80363495499935</v>
      </c>
      <c r="AM812" s="31">
        <f t="shared" si="498"/>
        <v>-89.999834826304848</v>
      </c>
      <c r="AN812" s="31">
        <f t="shared" si="499"/>
        <v>-90.752667780244991</v>
      </c>
      <c r="AO812" s="31">
        <f t="shared" si="500"/>
        <v>-89.999835173506483</v>
      </c>
      <c r="AP812" s="30">
        <f t="shared" si="481"/>
        <v>23.609121289162623</v>
      </c>
      <c r="AQ812" s="30">
        <f t="shared" si="482"/>
        <v>-29.542425094393248</v>
      </c>
      <c r="AR812" s="31">
        <f t="shared" si="501"/>
        <v>-61.816344997357575</v>
      </c>
      <c r="AS812" s="33">
        <f t="shared" si="502"/>
        <v>-180.02266190065464</v>
      </c>
      <c r="AT812" s="31">
        <f t="shared" si="503"/>
        <v>21.634316626368989</v>
      </c>
      <c r="AU812" s="31">
        <f t="shared" si="504"/>
        <v>85.247688727003336</v>
      </c>
      <c r="AV812" s="32">
        <f t="shared" si="505"/>
        <v>-0.64745195791396026</v>
      </c>
      <c r="AW812" s="31">
        <f t="shared" si="506"/>
        <v>-21.848716218992443</v>
      </c>
      <c r="AX812" s="34">
        <f t="shared" si="507"/>
        <v>20.986864668455027</v>
      </c>
      <c r="AY812" s="35">
        <f t="shared" si="508"/>
        <v>63.398972508010893</v>
      </c>
      <c r="AZ812" s="10">
        <f t="shared" si="509"/>
        <v>-40.829480328902548</v>
      </c>
      <c r="BA812" s="10">
        <f t="shared" si="510"/>
        <v>-116.62368939264374</v>
      </c>
      <c r="BB812" s="10">
        <f t="shared" si="511"/>
        <v>63.37631060735626</v>
      </c>
      <c r="BC812" s="37"/>
      <c r="BD812" s="46">
        <f t="shared" si="512"/>
        <v>-41</v>
      </c>
      <c r="BE812" s="46">
        <f t="shared" si="513"/>
        <v>-117</v>
      </c>
      <c r="BF812" s="46">
        <f t="shared" si="514"/>
        <v>63</v>
      </c>
    </row>
    <row r="813" spans="22:58" x14ac:dyDescent="0.3">
      <c r="V813" s="29">
        <v>9.0900000000001402</v>
      </c>
      <c r="W813" s="36">
        <f t="shared" si="484"/>
        <v>12302687708.127819</v>
      </c>
      <c r="X813" s="30">
        <f t="shared" si="483"/>
        <v>3.5218251811136261</v>
      </c>
      <c r="Y813" s="31">
        <f t="shared" si="485"/>
        <v>-148.13387616472289</v>
      </c>
      <c r="Z813" s="31">
        <f t="shared" si="486"/>
        <v>-89.999997753901368</v>
      </c>
      <c r="AA813" s="31">
        <f t="shared" si="487"/>
        <v>111.5478007081328</v>
      </c>
      <c r="AB813" s="31">
        <f t="shared" si="488"/>
        <v>-89.999848388342045</v>
      </c>
      <c r="AC813" s="31">
        <f t="shared" si="489"/>
        <v>68.133876832138952</v>
      </c>
      <c r="AD813" s="31">
        <f t="shared" si="490"/>
        <v>89.977539014787411</v>
      </c>
      <c r="AE813" s="31">
        <f t="shared" si="491"/>
        <v>35.069626556662485</v>
      </c>
      <c r="AF813" s="31">
        <f t="shared" si="492"/>
        <v>-90.022307127456017</v>
      </c>
      <c r="AG813" s="31">
        <f t="shared" si="480"/>
        <v>92.110410468749379</v>
      </c>
      <c r="AH813" s="31">
        <f t="shared" si="493"/>
        <v>-236.60809334181411</v>
      </c>
      <c r="AI813" s="31">
        <f t="shared" si="494"/>
        <v>-89.999999999915332</v>
      </c>
      <c r="AJ813" s="31">
        <f t="shared" si="495"/>
        <v>164.54865004781911</v>
      </c>
      <c r="AK813" s="31">
        <f t="shared" si="496"/>
        <v>89.999999660616965</v>
      </c>
      <c r="AL813" s="32">
        <f t="shared" si="497"/>
        <v>-111.00363495499793</v>
      </c>
      <c r="AM813" s="31">
        <f t="shared" si="498"/>
        <v>-89.999838586117164</v>
      </c>
      <c r="AN813" s="31">
        <f t="shared" si="499"/>
        <v>-90.952667780243544</v>
      </c>
      <c r="AO813" s="31">
        <f t="shared" si="500"/>
        <v>-89.999838925415531</v>
      </c>
      <c r="AP813" s="30">
        <f t="shared" si="481"/>
        <v>23.609121289162623</v>
      </c>
      <c r="AQ813" s="30">
        <f t="shared" si="482"/>
        <v>-29.542425094393248</v>
      </c>
      <c r="AR813" s="31">
        <f t="shared" si="501"/>
        <v>-61.816345028811682</v>
      </c>
      <c r="AS813" s="33">
        <f t="shared" si="502"/>
        <v>-180.02214605287156</v>
      </c>
      <c r="AT813" s="31">
        <f t="shared" si="503"/>
        <v>21.832974776897561</v>
      </c>
      <c r="AU813" s="31">
        <f t="shared" si="504"/>
        <v>85.355385781454373</v>
      </c>
      <c r="AV813" s="32">
        <f t="shared" si="505"/>
        <v>-0.67570775477157297</v>
      </c>
      <c r="AW813" s="31">
        <f t="shared" si="506"/>
        <v>-22.308224724974078</v>
      </c>
      <c r="AX813" s="34">
        <f t="shared" si="507"/>
        <v>21.157267022125989</v>
      </c>
      <c r="AY813" s="35">
        <f t="shared" si="508"/>
        <v>63.047161056480292</v>
      </c>
      <c r="AZ813" s="10">
        <f t="shared" si="509"/>
        <v>-40.659078006685689</v>
      </c>
      <c r="BA813" s="10">
        <f t="shared" si="510"/>
        <v>-116.97498499639127</v>
      </c>
      <c r="BB813" s="10">
        <f t="shared" si="511"/>
        <v>63.025015003608729</v>
      </c>
      <c r="BC813" s="48"/>
      <c r="BD813" s="46">
        <f t="shared" si="512"/>
        <v>-41</v>
      </c>
      <c r="BE813" s="46">
        <f t="shared" si="513"/>
        <v>-117</v>
      </c>
      <c r="BF813" s="46">
        <f t="shared" si="514"/>
        <v>63</v>
      </c>
    </row>
    <row r="814" spans="22:58" x14ac:dyDescent="0.3">
      <c r="V814" s="29">
        <v>9.1000000000001293</v>
      </c>
      <c r="W814" s="38">
        <f t="shared" si="484"/>
        <v>12589254117.945452</v>
      </c>
      <c r="X814" s="30">
        <f t="shared" si="483"/>
        <v>3.5218251811136261</v>
      </c>
      <c r="Y814" s="31">
        <f t="shared" si="485"/>
        <v>-148.33387616472268</v>
      </c>
      <c r="Z814" s="31">
        <f t="shared" si="486"/>
        <v>-89.999997805028812</v>
      </c>
      <c r="AA814" s="31">
        <f t="shared" si="487"/>
        <v>111.74780070813119</v>
      </c>
      <c r="AB814" s="31">
        <f t="shared" si="488"/>
        <v>-89.999851839444716</v>
      </c>
      <c r="AC814" s="31">
        <f t="shared" si="489"/>
        <v>68.333876802100065</v>
      </c>
      <c r="AD814" s="31">
        <f t="shared" si="490"/>
        <v>89.978050289180302</v>
      </c>
      <c r="AE814" s="31">
        <f t="shared" si="491"/>
        <v>35.269626526622204</v>
      </c>
      <c r="AF814" s="31">
        <f t="shared" si="492"/>
        <v>-90.021799355293226</v>
      </c>
      <c r="AG814" s="31">
        <f t="shared" si="480"/>
        <v>92.110410468749379</v>
      </c>
      <c r="AH814" s="31">
        <f t="shared" si="493"/>
        <v>-236.8080933418139</v>
      </c>
      <c r="AI814" s="31">
        <f t="shared" si="494"/>
        <v>-89.999999999917264</v>
      </c>
      <c r="AJ814" s="31">
        <f t="shared" si="495"/>
        <v>164.7486500478189</v>
      </c>
      <c r="AK814" s="31">
        <f t="shared" si="496"/>
        <v>89.999999668342269</v>
      </c>
      <c r="AL814" s="32">
        <f t="shared" si="497"/>
        <v>-111.20363495499618</v>
      </c>
      <c r="AM814" s="31">
        <f t="shared" si="498"/>
        <v>-89.999842260345716</v>
      </c>
      <c r="AN814" s="31">
        <f t="shared" si="499"/>
        <v>-91.152667780241813</v>
      </c>
      <c r="AO814" s="31">
        <f t="shared" si="500"/>
        <v>-89.999842591920711</v>
      </c>
      <c r="AP814" s="30">
        <f t="shared" si="481"/>
        <v>23.609121289162623</v>
      </c>
      <c r="AQ814" s="30">
        <f t="shared" si="482"/>
        <v>-29.542425094393248</v>
      </c>
      <c r="AR814" s="31">
        <f t="shared" si="501"/>
        <v>-61.816345058850231</v>
      </c>
      <c r="AS814" s="33">
        <f t="shared" si="502"/>
        <v>-180.02164194721394</v>
      </c>
      <c r="AT814" s="31">
        <f t="shared" si="503"/>
        <v>22.031692933459883</v>
      </c>
      <c r="AU814" s="31">
        <f t="shared" si="504"/>
        <v>85.460663144576358</v>
      </c>
      <c r="AV814" s="32">
        <f t="shared" si="505"/>
        <v>-0.70509948281427259</v>
      </c>
      <c r="AW814" s="31">
        <f t="shared" si="506"/>
        <v>-22.775326302402576</v>
      </c>
      <c r="AX814" s="34">
        <f t="shared" si="507"/>
        <v>21.326593450645611</v>
      </c>
      <c r="AY814" s="35">
        <f t="shared" si="508"/>
        <v>62.685336842173783</v>
      </c>
      <c r="AZ814" s="10">
        <f t="shared" si="509"/>
        <v>-40.489751608204621</v>
      </c>
      <c r="BA814" s="10">
        <f t="shared" si="510"/>
        <v>-117.33630510504015</v>
      </c>
      <c r="BB814" s="10">
        <f t="shared" si="511"/>
        <v>62.663694894959846</v>
      </c>
      <c r="BC814" s="37"/>
      <c r="BD814" s="46">
        <f t="shared" si="512"/>
        <v>-40</v>
      </c>
      <c r="BE814" s="46">
        <f t="shared" si="513"/>
        <v>-117</v>
      </c>
      <c r="BF814" s="46">
        <f t="shared" si="514"/>
        <v>63</v>
      </c>
    </row>
    <row r="815" spans="22:58" x14ac:dyDescent="0.3">
      <c r="V815" s="29">
        <v>9.1100000000001309</v>
      </c>
      <c r="W815" s="38">
        <f t="shared" si="484"/>
        <v>12882495516.935253</v>
      </c>
      <c r="X815" s="30">
        <f t="shared" si="483"/>
        <v>3.5218251811136261</v>
      </c>
      <c r="Y815" s="31">
        <f t="shared" si="485"/>
        <v>-148.5338761647227</v>
      </c>
      <c r="Z815" s="31">
        <f t="shared" si="486"/>
        <v>-89.999997854992458</v>
      </c>
      <c r="AA815" s="31">
        <f t="shared" si="487"/>
        <v>111.94780070812993</v>
      </c>
      <c r="AB815" s="31">
        <f t="shared" si="488"/>
        <v>-89.999855211990706</v>
      </c>
      <c r="AC815" s="31">
        <f t="shared" si="489"/>
        <v>68.533876773413382</v>
      </c>
      <c r="AD815" s="31">
        <f t="shared" si="490"/>
        <v>89.978549925550567</v>
      </c>
      <c r="AE815" s="31">
        <f t="shared" si="491"/>
        <v>35.469626497934243</v>
      </c>
      <c r="AF815" s="31">
        <f t="shared" si="492"/>
        <v>-90.021303141432611</v>
      </c>
      <c r="AG815" s="31">
        <f t="shared" si="480"/>
        <v>92.110410468749379</v>
      </c>
      <c r="AH815" s="31">
        <f t="shared" si="493"/>
        <v>-237.00809334181395</v>
      </c>
      <c r="AI815" s="31">
        <f t="shared" si="494"/>
        <v>-89.999999999919154</v>
      </c>
      <c r="AJ815" s="31">
        <f t="shared" si="495"/>
        <v>164.94865004781894</v>
      </c>
      <c r="AK815" s="31">
        <f t="shared" si="496"/>
        <v>89.999999675891715</v>
      </c>
      <c r="AL815" s="32">
        <f t="shared" si="497"/>
        <v>-111.40363495499471</v>
      </c>
      <c r="AM815" s="31">
        <f t="shared" si="498"/>
        <v>-89.999845850938613</v>
      </c>
      <c r="AN815" s="31">
        <f t="shared" si="499"/>
        <v>-91.352667780240353</v>
      </c>
      <c r="AO815" s="31">
        <f t="shared" si="500"/>
        <v>-89.999846174966052</v>
      </c>
      <c r="AP815" s="30">
        <f t="shared" si="481"/>
        <v>23.609121289162623</v>
      </c>
      <c r="AQ815" s="30">
        <f t="shared" si="482"/>
        <v>-29.542425094393248</v>
      </c>
      <c r="AR815" s="31">
        <f t="shared" si="501"/>
        <v>-61.816345087536732</v>
      </c>
      <c r="AS815" s="33">
        <f t="shared" si="502"/>
        <v>-180.02114931639866</v>
      </c>
      <c r="AT815" s="31">
        <f t="shared" si="503"/>
        <v>22.230468429195753</v>
      </c>
      <c r="AU815" s="31">
        <f t="shared" si="504"/>
        <v>85.563573790758554</v>
      </c>
      <c r="AV815" s="32">
        <f t="shared" si="505"/>
        <v>-0.73566468034011911</v>
      </c>
      <c r="AW815" s="31">
        <f t="shared" si="506"/>
        <v>-23.250020196289057</v>
      </c>
      <c r="AX815" s="34">
        <f t="shared" si="507"/>
        <v>21.494803748855634</v>
      </c>
      <c r="AY815" s="35">
        <f t="shared" si="508"/>
        <v>62.313553594469496</v>
      </c>
      <c r="AZ815" s="10">
        <f t="shared" si="509"/>
        <v>-40.321541338681101</v>
      </c>
      <c r="BA815" s="10">
        <f t="shared" si="510"/>
        <v>-117.70759572192917</v>
      </c>
      <c r="BB815" s="10">
        <f t="shared" si="511"/>
        <v>62.292404278070833</v>
      </c>
      <c r="BC815" s="37"/>
      <c r="BD815" s="46">
        <f t="shared" si="512"/>
        <v>-40</v>
      </c>
      <c r="BE815" s="46">
        <f t="shared" si="513"/>
        <v>-118</v>
      </c>
      <c r="BF815" s="46">
        <f t="shared" si="514"/>
        <v>62</v>
      </c>
    </row>
    <row r="816" spans="22:58" x14ac:dyDescent="0.3">
      <c r="V816" s="29">
        <v>9.1200000000001396</v>
      </c>
      <c r="W816" s="36">
        <f t="shared" si="484"/>
        <v>13182567385.568354</v>
      </c>
      <c r="X816" s="30">
        <f t="shared" si="483"/>
        <v>3.5218251811136261</v>
      </c>
      <c r="Y816" s="31">
        <f t="shared" si="485"/>
        <v>-148.73387616472289</v>
      </c>
      <c r="Z816" s="31">
        <f t="shared" si="486"/>
        <v>-89.999997903818794</v>
      </c>
      <c r="AA816" s="31">
        <f t="shared" si="487"/>
        <v>112.14780070812886</v>
      </c>
      <c r="AB816" s="31">
        <f t="shared" si="488"/>
        <v>-89.999858507768181</v>
      </c>
      <c r="AC816" s="31">
        <f t="shared" si="489"/>
        <v>68.733876746017984</v>
      </c>
      <c r="AD816" s="31">
        <f t="shared" si="490"/>
        <v>89.979038188811657</v>
      </c>
      <c r="AE816" s="31">
        <f t="shared" si="491"/>
        <v>35.66962647053758</v>
      </c>
      <c r="AF816" s="31">
        <f t="shared" si="492"/>
        <v>-90.020818222775304</v>
      </c>
      <c r="AG816" s="31">
        <f t="shared" si="480"/>
        <v>92.110410468749379</v>
      </c>
      <c r="AH816" s="31">
        <f t="shared" si="493"/>
        <v>-237.20809334181413</v>
      </c>
      <c r="AI816" s="31">
        <f t="shared" si="494"/>
        <v>-89.999999999920988</v>
      </c>
      <c r="AJ816" s="31">
        <f t="shared" si="495"/>
        <v>165.1486500478191</v>
      </c>
      <c r="AK816" s="31">
        <f t="shared" si="496"/>
        <v>89.999999683269323</v>
      </c>
      <c r="AL816" s="32">
        <f t="shared" si="497"/>
        <v>-111.60363495499348</v>
      </c>
      <c r="AM816" s="31">
        <f t="shared" si="498"/>
        <v>-89.99984935979964</v>
      </c>
      <c r="AN816" s="31">
        <f t="shared" si="499"/>
        <v>-91.552667780239119</v>
      </c>
      <c r="AO816" s="31">
        <f t="shared" si="500"/>
        <v>-89.999849676451305</v>
      </c>
      <c r="AP816" s="30">
        <f t="shared" si="481"/>
        <v>23.609121289162623</v>
      </c>
      <c r="AQ816" s="30">
        <f t="shared" si="482"/>
        <v>-29.542425094393248</v>
      </c>
      <c r="AR816" s="31">
        <f t="shared" si="501"/>
        <v>-61.816345114932162</v>
      </c>
      <c r="AS816" s="33">
        <f t="shared" si="502"/>
        <v>-180.02066789922662</v>
      </c>
      <c r="AT816" s="31">
        <f t="shared" si="503"/>
        <v>22.429298714320534</v>
      </c>
      <c r="AU816" s="31">
        <f t="shared" si="504"/>
        <v>85.664169627119577</v>
      </c>
      <c r="AV816" s="32">
        <f t="shared" si="505"/>
        <v>-0.76744147114119576</v>
      </c>
      <c r="AW816" s="31">
        <f t="shared" si="506"/>
        <v>-23.732297368613587</v>
      </c>
      <c r="AX816" s="34">
        <f t="shared" si="507"/>
        <v>21.661857243179337</v>
      </c>
      <c r="AY816" s="35">
        <f t="shared" si="508"/>
        <v>61.93187225850599</v>
      </c>
      <c r="AZ816" s="10">
        <f t="shared" si="509"/>
        <v>-40.154487871752821</v>
      </c>
      <c r="BA816" s="10">
        <f t="shared" si="510"/>
        <v>-118.08879564072063</v>
      </c>
      <c r="BB816" s="10">
        <f t="shared" si="511"/>
        <v>61.911204359279367</v>
      </c>
      <c r="BC816" s="48"/>
      <c r="BD816" s="46">
        <f t="shared" si="512"/>
        <v>-40</v>
      </c>
      <c r="BE816" s="46">
        <f t="shared" si="513"/>
        <v>-118</v>
      </c>
      <c r="BF816" s="46">
        <f t="shared" si="514"/>
        <v>62</v>
      </c>
    </row>
    <row r="817" spans="22:58" x14ac:dyDescent="0.3">
      <c r="V817" s="29">
        <v>9.1300000000001393</v>
      </c>
      <c r="W817" s="38">
        <f t="shared" si="484"/>
        <v>13489628825.92087</v>
      </c>
      <c r="X817" s="30">
        <f t="shared" si="483"/>
        <v>3.5218251811136261</v>
      </c>
      <c r="Y817" s="31">
        <f t="shared" si="485"/>
        <v>-148.93387616472285</v>
      </c>
      <c r="Z817" s="31">
        <f t="shared" si="486"/>
        <v>-89.9999979515337</v>
      </c>
      <c r="AA817" s="31">
        <f t="shared" si="487"/>
        <v>112.34780070812762</v>
      </c>
      <c r="AB817" s="31">
        <f t="shared" si="488"/>
        <v>-89.999861728524579</v>
      </c>
      <c r="AC817" s="31">
        <f t="shared" si="489"/>
        <v>68.933876719855348</v>
      </c>
      <c r="AD817" s="31">
        <f t="shared" si="490"/>
        <v>89.979515337846976</v>
      </c>
      <c r="AE817" s="31">
        <f t="shared" si="491"/>
        <v>35.86962644437375</v>
      </c>
      <c r="AF817" s="31">
        <f t="shared" si="492"/>
        <v>-90.020344342211303</v>
      </c>
      <c r="AG817" s="31">
        <f t="shared" si="480"/>
        <v>92.110410468749379</v>
      </c>
      <c r="AH817" s="31">
        <f t="shared" si="493"/>
        <v>-237.40809334181409</v>
      </c>
      <c r="AI817" s="31">
        <f t="shared" si="494"/>
        <v>-89.999999999922792</v>
      </c>
      <c r="AJ817" s="31">
        <f t="shared" si="495"/>
        <v>165.34865004781909</v>
      </c>
      <c r="AK817" s="31">
        <f t="shared" si="496"/>
        <v>89.999999690478987</v>
      </c>
      <c r="AL817" s="32">
        <f t="shared" si="497"/>
        <v>-111.80363495499209</v>
      </c>
      <c r="AM817" s="31">
        <f t="shared" si="498"/>
        <v>-89.999852788789241</v>
      </c>
      <c r="AN817" s="31">
        <f t="shared" si="499"/>
        <v>-91.752667780237729</v>
      </c>
      <c r="AO817" s="31">
        <f t="shared" si="500"/>
        <v>-89.999853098233046</v>
      </c>
      <c r="AP817" s="30">
        <f t="shared" si="481"/>
        <v>23.609121289162623</v>
      </c>
      <c r="AQ817" s="30">
        <f t="shared" si="482"/>
        <v>-29.542425094393248</v>
      </c>
      <c r="AR817" s="31">
        <f t="shared" si="501"/>
        <v>-61.816345141094601</v>
      </c>
      <c r="AS817" s="33">
        <f t="shared" si="502"/>
        <v>-180.02019744044435</v>
      </c>
      <c r="AT817" s="31">
        <f t="shared" si="503"/>
        <v>22.628181351112723</v>
      </c>
      <c r="AU817" s="31">
        <f t="shared" si="504"/>
        <v>85.762501508756358</v>
      </c>
      <c r="AV817" s="32">
        <f t="shared" si="505"/>
        <v>-0.80046851971352484</v>
      </c>
      <c r="AW817" s="31">
        <f t="shared" si="506"/>
        <v>-24.222140109040254</v>
      </c>
      <c r="AX817" s="34">
        <f t="shared" si="507"/>
        <v>21.827712831399197</v>
      </c>
      <c r="AY817" s="35">
        <f t="shared" si="508"/>
        <v>61.540361399716105</v>
      </c>
      <c r="AZ817" s="10">
        <f t="shared" si="509"/>
        <v>-39.988632309695404</v>
      </c>
      <c r="BA817" s="10">
        <f t="shared" si="510"/>
        <v>-118.47983604072824</v>
      </c>
      <c r="BB817" s="10">
        <f t="shared" si="511"/>
        <v>61.520163959271756</v>
      </c>
      <c r="BC817" s="37"/>
      <c r="BD817" s="46">
        <f t="shared" si="512"/>
        <v>-40</v>
      </c>
      <c r="BE817" s="46">
        <f t="shared" si="513"/>
        <v>-118</v>
      </c>
      <c r="BF817" s="46">
        <f t="shared" si="514"/>
        <v>62</v>
      </c>
    </row>
    <row r="818" spans="22:58" x14ac:dyDescent="0.3">
      <c r="V818" s="29">
        <v>9.1400000000001391</v>
      </c>
      <c r="W818" s="38">
        <f t="shared" si="484"/>
        <v>13803842646.033283</v>
      </c>
      <c r="X818" s="30">
        <f t="shared" si="483"/>
        <v>3.5218251811136261</v>
      </c>
      <c r="Y818" s="31">
        <f t="shared" si="485"/>
        <v>-149.13387616472284</v>
      </c>
      <c r="Z818" s="31">
        <f t="shared" si="486"/>
        <v>-89.999997998162485</v>
      </c>
      <c r="AA818" s="31">
        <f t="shared" si="487"/>
        <v>112.5478007081265</v>
      </c>
      <c r="AB818" s="31">
        <f t="shared" si="488"/>
        <v>-89.999864875967617</v>
      </c>
      <c r="AC818" s="31">
        <f t="shared" si="489"/>
        <v>69.133876694870281</v>
      </c>
      <c r="AD818" s="31">
        <f t="shared" si="490"/>
        <v>89.979981625646971</v>
      </c>
      <c r="AE818" s="31">
        <f t="shared" si="491"/>
        <v>36.069626419387575</v>
      </c>
      <c r="AF818" s="31">
        <f t="shared" si="492"/>
        <v>-90.019881248483117</v>
      </c>
      <c r="AG818" s="31">
        <f t="shared" si="480"/>
        <v>92.110410468749379</v>
      </c>
      <c r="AH818" s="31">
        <f t="shared" si="493"/>
        <v>-237.60809334181408</v>
      </c>
      <c r="AI818" s="31">
        <f t="shared" si="494"/>
        <v>-89.99999999992454</v>
      </c>
      <c r="AJ818" s="31">
        <f t="shared" si="495"/>
        <v>165.54865004781908</v>
      </c>
      <c r="AK818" s="31">
        <f t="shared" si="496"/>
        <v>89.999999697524558</v>
      </c>
      <c r="AL818" s="32">
        <f t="shared" si="497"/>
        <v>-112.00363495499082</v>
      </c>
      <c r="AM818" s="31">
        <f t="shared" si="498"/>
        <v>-89.999856139725495</v>
      </c>
      <c r="AN818" s="31">
        <f t="shared" si="499"/>
        <v>-91.952667780236453</v>
      </c>
      <c r="AO818" s="31">
        <f t="shared" si="500"/>
        <v>-89.999856442125477</v>
      </c>
      <c r="AP818" s="30">
        <f t="shared" si="481"/>
        <v>23.609121289162623</v>
      </c>
      <c r="AQ818" s="30">
        <f t="shared" si="482"/>
        <v>-29.542425094393248</v>
      </c>
      <c r="AR818" s="31">
        <f t="shared" si="501"/>
        <v>-61.8163451660795</v>
      </c>
      <c r="AS818" s="33">
        <f t="shared" si="502"/>
        <v>-180.01973769060859</v>
      </c>
      <c r="AT818" s="31">
        <f t="shared" si="503"/>
        <v>22.827114009105319</v>
      </c>
      <c r="AU818" s="31">
        <f t="shared" si="504"/>
        <v>85.858619254228003</v>
      </c>
      <c r="AV818" s="32">
        <f t="shared" si="505"/>
        <v>-0.83478498173298543</v>
      </c>
      <c r="AW818" s="31">
        <f t="shared" si="506"/>
        <v>-24.719521651327824</v>
      </c>
      <c r="AX818" s="34">
        <f t="shared" si="507"/>
        <v>21.992329027372335</v>
      </c>
      <c r="AY818" s="35">
        <f t="shared" si="508"/>
        <v>61.139097602900179</v>
      </c>
      <c r="AZ818" s="10">
        <f t="shared" si="509"/>
        <v>-39.824016138707165</v>
      </c>
      <c r="BA818" s="10">
        <f t="shared" si="510"/>
        <v>-118.88064008770841</v>
      </c>
      <c r="BB818" s="10">
        <f t="shared" si="511"/>
        <v>61.119359912291586</v>
      </c>
      <c r="BC818" s="37"/>
      <c r="BD818" s="46">
        <f t="shared" si="512"/>
        <v>-40</v>
      </c>
      <c r="BE818" s="46">
        <f t="shared" si="513"/>
        <v>-119</v>
      </c>
      <c r="BF818" s="46">
        <f t="shared" si="514"/>
        <v>61</v>
      </c>
    </row>
    <row r="819" spans="22:58" x14ac:dyDescent="0.3">
      <c r="V819" s="29">
        <v>9.1500000000001407</v>
      </c>
      <c r="W819" s="36">
        <f t="shared" si="484"/>
        <v>14125375446.23213</v>
      </c>
      <c r="X819" s="30">
        <f t="shared" si="483"/>
        <v>3.5218251811136261</v>
      </c>
      <c r="Y819" s="31">
        <f t="shared" si="485"/>
        <v>-149.33387616472288</v>
      </c>
      <c r="Z819" s="31">
        <f t="shared" si="486"/>
        <v>-89.999998043729875</v>
      </c>
      <c r="AA819" s="31">
        <f t="shared" si="487"/>
        <v>112.74780070812542</v>
      </c>
      <c r="AB819" s="31">
        <f t="shared" si="488"/>
        <v>-89.999867951766106</v>
      </c>
      <c r="AC819" s="31">
        <f t="shared" si="489"/>
        <v>69.333876671009747</v>
      </c>
      <c r="AD819" s="31">
        <f t="shared" si="490"/>
        <v>89.980437299443352</v>
      </c>
      <c r="AE819" s="31">
        <f t="shared" si="491"/>
        <v>36.269626395525918</v>
      </c>
      <c r="AF819" s="31">
        <f t="shared" si="492"/>
        <v>-90.019428696052628</v>
      </c>
      <c r="AG819" s="31">
        <f t="shared" si="480"/>
        <v>92.110410468749379</v>
      </c>
      <c r="AH819" s="31">
        <f t="shared" si="493"/>
        <v>-237.80809334181413</v>
      </c>
      <c r="AI819" s="31">
        <f t="shared" si="494"/>
        <v>-89.99999999992626</v>
      </c>
      <c r="AJ819" s="31">
        <f t="shared" si="495"/>
        <v>165.74865004781913</v>
      </c>
      <c r="AK819" s="31">
        <f t="shared" si="496"/>
        <v>89.999999704409731</v>
      </c>
      <c r="AL819" s="32">
        <f t="shared" si="497"/>
        <v>-112.20363495498961</v>
      </c>
      <c r="AM819" s="31">
        <f t="shared" si="498"/>
        <v>-89.999859414385128</v>
      </c>
      <c r="AN819" s="31">
        <f t="shared" si="499"/>
        <v>-92.152667780235248</v>
      </c>
      <c r="AO819" s="31">
        <f t="shared" si="500"/>
        <v>-89.999859709901656</v>
      </c>
      <c r="AP819" s="30">
        <f t="shared" si="481"/>
        <v>23.609121289162623</v>
      </c>
      <c r="AQ819" s="30">
        <f t="shared" si="482"/>
        <v>-29.542425094393248</v>
      </c>
      <c r="AR819" s="31">
        <f t="shared" si="501"/>
        <v>-61.816345189939952</v>
      </c>
      <c r="AS819" s="33">
        <f t="shared" si="502"/>
        <v>-180.01928840595428</v>
      </c>
      <c r="AT819" s="31">
        <f t="shared" si="503"/>
        <v>23.026094460471768</v>
      </c>
      <c r="AU819" s="31">
        <f t="shared" si="504"/>
        <v>85.952571661231687</v>
      </c>
      <c r="AV819" s="32">
        <f t="shared" si="505"/>
        <v>-0.87043044969533967</v>
      </c>
      <c r="AW819" s="31">
        <f t="shared" si="506"/>
        <v>-25.224405797854963</v>
      </c>
      <c r="AX819" s="34">
        <f t="shared" si="507"/>
        <v>22.155664010776427</v>
      </c>
      <c r="AY819" s="35">
        <f t="shared" si="508"/>
        <v>60.728165863376724</v>
      </c>
      <c r="AZ819" s="10">
        <f t="shared" si="509"/>
        <v>-39.660681179163525</v>
      </c>
      <c r="BA819" s="10">
        <f t="shared" si="510"/>
        <v>-119.29112254257757</v>
      </c>
      <c r="BB819" s="10">
        <f t="shared" si="511"/>
        <v>60.708877457422432</v>
      </c>
      <c r="BC819" s="48"/>
      <c r="BD819" s="46">
        <f t="shared" si="512"/>
        <v>-40</v>
      </c>
      <c r="BE819" s="46">
        <f t="shared" si="513"/>
        <v>-119</v>
      </c>
      <c r="BF819" s="46">
        <f t="shared" si="514"/>
        <v>61</v>
      </c>
    </row>
    <row r="820" spans="22:58" x14ac:dyDescent="0.3">
      <c r="V820" s="29">
        <v>9.1600000000001405</v>
      </c>
      <c r="W820" s="38">
        <f t="shared" si="484"/>
        <v>14454397707.463968</v>
      </c>
      <c r="X820" s="30">
        <f t="shared" si="483"/>
        <v>3.5218251811136261</v>
      </c>
      <c r="Y820" s="31">
        <f t="shared" si="485"/>
        <v>-149.53387616472287</v>
      </c>
      <c r="Z820" s="31">
        <f t="shared" si="486"/>
        <v>-89.999998088260014</v>
      </c>
      <c r="AA820" s="31">
        <f t="shared" si="487"/>
        <v>112.94780070812439</v>
      </c>
      <c r="AB820" s="31">
        <f t="shared" si="488"/>
        <v>-89.999870957550897</v>
      </c>
      <c r="AC820" s="31">
        <f t="shared" si="489"/>
        <v>69.533876648223085</v>
      </c>
      <c r="AD820" s="31">
        <f t="shared" si="490"/>
        <v>89.980882600840204</v>
      </c>
      <c r="AE820" s="31">
        <f t="shared" si="491"/>
        <v>36.469626372738233</v>
      </c>
      <c r="AF820" s="31">
        <f t="shared" si="492"/>
        <v>-90.018986444970693</v>
      </c>
      <c r="AG820" s="31">
        <f t="shared" si="480"/>
        <v>92.110410468749379</v>
      </c>
      <c r="AH820" s="31">
        <f t="shared" si="493"/>
        <v>-238.00809334181412</v>
      </c>
      <c r="AI820" s="31">
        <f t="shared" si="494"/>
        <v>-89.999999999927937</v>
      </c>
      <c r="AJ820" s="31">
        <f t="shared" si="495"/>
        <v>165.94865004781911</v>
      </c>
      <c r="AK820" s="31">
        <f t="shared" si="496"/>
        <v>89.999999711138187</v>
      </c>
      <c r="AL820" s="32">
        <f t="shared" si="497"/>
        <v>-112.40363495498843</v>
      </c>
      <c r="AM820" s="31">
        <f t="shared" si="498"/>
        <v>-89.999862614504423</v>
      </c>
      <c r="AN820" s="31">
        <f t="shared" si="499"/>
        <v>-92.352667780234071</v>
      </c>
      <c r="AO820" s="31">
        <f t="shared" si="500"/>
        <v>-89.999862903294172</v>
      </c>
      <c r="AP820" s="30">
        <f t="shared" si="481"/>
        <v>23.609121289162623</v>
      </c>
      <c r="AQ820" s="30">
        <f t="shared" si="482"/>
        <v>-29.542425094393248</v>
      </c>
      <c r="AR820" s="31">
        <f t="shared" si="501"/>
        <v>-61.816345212726461</v>
      </c>
      <c r="AS820" s="33">
        <f t="shared" si="502"/>
        <v>-180.01884934826487</v>
      </c>
      <c r="AT820" s="31">
        <f t="shared" si="503"/>
        <v>23.225120575602038</v>
      </c>
      <c r="AU820" s="31">
        <f t="shared" si="504"/>
        <v>86.044406522433349</v>
      </c>
      <c r="AV820" s="32">
        <f t="shared" si="505"/>
        <v>-0.90744489364616077</v>
      </c>
      <c r="AW820" s="31">
        <f t="shared" si="506"/>
        <v>-25.736746554843585</v>
      </c>
      <c r="AX820" s="34">
        <f t="shared" si="507"/>
        <v>22.317675681955876</v>
      </c>
      <c r="AY820" s="35">
        <f t="shared" si="508"/>
        <v>60.307659967589764</v>
      </c>
      <c r="AZ820" s="10">
        <f t="shared" si="509"/>
        <v>-39.498669530770584</v>
      </c>
      <c r="BA820" s="10">
        <f t="shared" si="510"/>
        <v>-119.71118938067511</v>
      </c>
      <c r="BB820" s="10">
        <f t="shared" si="511"/>
        <v>60.288810619324892</v>
      </c>
      <c r="BC820" s="37"/>
      <c r="BD820" s="46">
        <f t="shared" si="512"/>
        <v>-39</v>
      </c>
      <c r="BE820" s="46">
        <f t="shared" si="513"/>
        <v>-120</v>
      </c>
      <c r="BF820" s="46">
        <f t="shared" si="514"/>
        <v>60</v>
      </c>
    </row>
    <row r="821" spans="22:58" x14ac:dyDescent="0.3">
      <c r="V821" s="29">
        <v>9.1700000000001403</v>
      </c>
      <c r="W821" s="38">
        <f t="shared" si="484"/>
        <v>14791083881.686874</v>
      </c>
      <c r="X821" s="30">
        <f t="shared" si="483"/>
        <v>3.5218251811136261</v>
      </c>
      <c r="Y821" s="31">
        <f t="shared" si="485"/>
        <v>-149.73387616472286</v>
      </c>
      <c r="Z821" s="31">
        <f t="shared" si="486"/>
        <v>-89.999998131776536</v>
      </c>
      <c r="AA821" s="31">
        <f t="shared" si="487"/>
        <v>113.14780070812341</v>
      </c>
      <c r="AB821" s="31">
        <f t="shared" si="488"/>
        <v>-89.999873894915638</v>
      </c>
      <c r="AC821" s="31">
        <f t="shared" si="489"/>
        <v>69.733876626461992</v>
      </c>
      <c r="AD821" s="31">
        <f t="shared" si="490"/>
        <v>89.981317765941967</v>
      </c>
      <c r="AE821" s="31">
        <f t="shared" si="491"/>
        <v>36.669626350976174</v>
      </c>
      <c r="AF821" s="31">
        <f t="shared" si="492"/>
        <v>-90.018554260750207</v>
      </c>
      <c r="AG821" s="31">
        <f t="shared" si="480"/>
        <v>92.110410468749379</v>
      </c>
      <c r="AH821" s="31">
        <f t="shared" si="493"/>
        <v>-238.20809334181411</v>
      </c>
      <c r="AI821" s="31">
        <f t="shared" si="494"/>
        <v>-89.999999999929585</v>
      </c>
      <c r="AJ821" s="31">
        <f t="shared" si="495"/>
        <v>166.1486500478191</v>
      </c>
      <c r="AK821" s="31">
        <f t="shared" si="496"/>
        <v>89.999999717713493</v>
      </c>
      <c r="AL821" s="32">
        <f t="shared" si="497"/>
        <v>-112.6036349549873</v>
      </c>
      <c r="AM821" s="31">
        <f t="shared" si="498"/>
        <v>-89.999865741780113</v>
      </c>
      <c r="AN821" s="31">
        <f t="shared" si="499"/>
        <v>-92.552667780232937</v>
      </c>
      <c r="AO821" s="31">
        <f t="shared" si="500"/>
        <v>-89.999866023996205</v>
      </c>
      <c r="AP821" s="30">
        <f t="shared" si="481"/>
        <v>23.609121289162623</v>
      </c>
      <c r="AQ821" s="30">
        <f t="shared" si="482"/>
        <v>-29.542425094393248</v>
      </c>
      <c r="AR821" s="31">
        <f t="shared" si="501"/>
        <v>-61.816345234487386</v>
      </c>
      <c r="AS821" s="33">
        <f t="shared" si="502"/>
        <v>-180.01842028474641</v>
      </c>
      <c r="AT821" s="31">
        <f t="shared" si="503"/>
        <v>23.424190318860862</v>
      </c>
      <c r="AU821" s="31">
        <f t="shared" si="504"/>
        <v>86.134170641416745</v>
      </c>
      <c r="AV821" s="32">
        <f t="shared" si="505"/>
        <v>-0.94586859695605252</v>
      </c>
      <c r="AW821" s="31">
        <f t="shared" si="506"/>
        <v>-26.256487780996473</v>
      </c>
      <c r="AX821" s="34">
        <f t="shared" si="507"/>
        <v>22.478321721904809</v>
      </c>
      <c r="AY821" s="35">
        <f t="shared" si="508"/>
        <v>59.877682860420272</v>
      </c>
      <c r="AZ821" s="10">
        <f t="shared" si="509"/>
        <v>-39.338023512582581</v>
      </c>
      <c r="BA821" s="10">
        <f t="shared" si="510"/>
        <v>-120.14073742432615</v>
      </c>
      <c r="BB821" s="10">
        <f t="shared" si="511"/>
        <v>59.859262575673853</v>
      </c>
      <c r="BC821" s="37"/>
      <c r="BD821" s="46">
        <f t="shared" si="512"/>
        <v>-39</v>
      </c>
      <c r="BE821" s="46">
        <f t="shared" si="513"/>
        <v>-120</v>
      </c>
      <c r="BF821" s="46">
        <f t="shared" si="514"/>
        <v>60</v>
      </c>
    </row>
    <row r="822" spans="22:58" x14ac:dyDescent="0.3">
      <c r="V822" s="29">
        <v>9.18000000000014</v>
      </c>
      <c r="W822" s="36">
        <f t="shared" si="484"/>
        <v>15135612484.366991</v>
      </c>
      <c r="X822" s="30">
        <f t="shared" si="483"/>
        <v>3.5218251811136261</v>
      </c>
      <c r="Y822" s="31">
        <f t="shared" si="485"/>
        <v>-149.93387616472288</v>
      </c>
      <c r="Z822" s="31">
        <f t="shared" si="486"/>
        <v>-89.99999817430249</v>
      </c>
      <c r="AA822" s="31">
        <f t="shared" si="487"/>
        <v>113.34780070812245</v>
      </c>
      <c r="AB822" s="31">
        <f t="shared" si="488"/>
        <v>-89.999876765417824</v>
      </c>
      <c r="AC822" s="31">
        <f t="shared" si="489"/>
        <v>69.933876605680311</v>
      </c>
      <c r="AD822" s="31">
        <f t="shared" si="490"/>
        <v>89.981743025478778</v>
      </c>
      <c r="AE822" s="31">
        <f t="shared" si="491"/>
        <v>36.869626330193512</v>
      </c>
      <c r="AF822" s="31">
        <f t="shared" si="492"/>
        <v>-90.018131914241536</v>
      </c>
      <c r="AG822" s="31">
        <f t="shared" si="480"/>
        <v>92.110410468749379</v>
      </c>
      <c r="AH822" s="31">
        <f t="shared" si="493"/>
        <v>-238.40809334181412</v>
      </c>
      <c r="AI822" s="31">
        <f t="shared" si="494"/>
        <v>-89.999999999931191</v>
      </c>
      <c r="AJ822" s="31">
        <f t="shared" si="495"/>
        <v>166.34865004781912</v>
      </c>
      <c r="AK822" s="31">
        <f t="shared" si="496"/>
        <v>89.999999724139116</v>
      </c>
      <c r="AL822" s="32">
        <f t="shared" si="497"/>
        <v>-112.80363495498622</v>
      </c>
      <c r="AM822" s="31">
        <f t="shared" si="498"/>
        <v>-89.999868797870292</v>
      </c>
      <c r="AN822" s="31">
        <f t="shared" si="499"/>
        <v>-92.752667780231832</v>
      </c>
      <c r="AO822" s="31">
        <f t="shared" si="500"/>
        <v>-89.999869073662367</v>
      </c>
      <c r="AP822" s="30">
        <f t="shared" si="481"/>
        <v>23.609121289162623</v>
      </c>
      <c r="AQ822" s="30">
        <f t="shared" si="482"/>
        <v>-29.542425094393248</v>
      </c>
      <c r="AR822" s="31">
        <f t="shared" si="501"/>
        <v>-61.816345255268942</v>
      </c>
      <c r="AS822" s="33">
        <f t="shared" si="502"/>
        <v>-180.01800098790392</v>
      </c>
      <c r="AT822" s="31">
        <f t="shared" si="503"/>
        <v>23.623301744521221</v>
      </c>
      <c r="AU822" s="31">
        <f t="shared" si="504"/>
        <v>86.221909848717914</v>
      </c>
      <c r="AV822" s="32">
        <f t="shared" si="505"/>
        <v>-0.9857420871303193</v>
      </c>
      <c r="AW822" s="31">
        <f t="shared" si="506"/>
        <v>-26.783562852395924</v>
      </c>
      <c r="AX822" s="34">
        <f t="shared" si="507"/>
        <v>22.637559657390902</v>
      </c>
      <c r="AY822" s="35">
        <f t="shared" si="508"/>
        <v>59.438346996321989</v>
      </c>
      <c r="AZ822" s="10">
        <f t="shared" si="509"/>
        <v>-39.17878559787804</v>
      </c>
      <c r="BA822" s="10">
        <f t="shared" si="510"/>
        <v>-120.57965399158192</v>
      </c>
      <c r="BB822" s="10">
        <f t="shared" si="511"/>
        <v>59.420346008418079</v>
      </c>
      <c r="BC822" s="48"/>
      <c r="BD822" s="46">
        <f t="shared" si="512"/>
        <v>-39</v>
      </c>
      <c r="BE822" s="46">
        <f t="shared" si="513"/>
        <v>-121</v>
      </c>
      <c r="BF822" s="46">
        <f t="shared" si="514"/>
        <v>59</v>
      </c>
    </row>
  </sheetData>
  <sheetProtection formatCells="0" formatColumns="0" formatRows="0" insertColumns="0" insertRows="0" insertHyperlinks="0" deleteColumns="0" deleteRows="0" sort="0" autoFilter="0" pivotTables="0"/>
  <mergeCells count="14">
    <mergeCell ref="AZ2:BB2"/>
    <mergeCell ref="BD2:BF2"/>
    <mergeCell ref="A57:B57"/>
    <mergeCell ref="AX2:AY2"/>
    <mergeCell ref="A16:B16"/>
    <mergeCell ref="A23:B23"/>
    <mergeCell ref="A34:B34"/>
    <mergeCell ref="A50:B50"/>
    <mergeCell ref="AV2:AW2"/>
    <mergeCell ref="A1:S1"/>
    <mergeCell ref="X2:AF2"/>
    <mergeCell ref="AG2:AO2"/>
    <mergeCell ref="AR2:AS2"/>
    <mergeCell ref="AT2:AU2"/>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altText="" r:id="rId5">
            <anchor moveWithCells="1">
              <from>
                <xdr:col>3</xdr:col>
                <xdr:colOff>38100</xdr:colOff>
                <xdr:row>1</xdr:row>
                <xdr:rowOff>60960</xdr:rowOff>
              </from>
              <to>
                <xdr:col>18</xdr:col>
                <xdr:colOff>175260</xdr:colOff>
                <xdr:row>20</xdr:row>
                <xdr:rowOff>160020</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R4"/>
  <sheetViews>
    <sheetView workbookViewId="0">
      <selection activeCell="S37" sqref="S37"/>
    </sheetView>
  </sheetViews>
  <sheetFormatPr defaultRowHeight="14.4" x14ac:dyDescent="0.3"/>
  <sheetData>
    <row r="3" spans="4:18" x14ac:dyDescent="0.3">
      <c r="D3" s="86" t="s">
        <v>130</v>
      </c>
      <c r="E3" s="76"/>
      <c r="F3" s="76"/>
      <c r="G3" s="76"/>
      <c r="H3" s="76"/>
      <c r="I3" s="76"/>
      <c r="J3" s="76"/>
      <c r="K3" s="76"/>
      <c r="L3" s="76"/>
      <c r="M3" s="76"/>
      <c r="N3" s="76"/>
      <c r="O3" s="76"/>
      <c r="P3" s="76"/>
      <c r="Q3" s="76"/>
      <c r="R3" s="76"/>
    </row>
    <row r="4" spans="4:18" x14ac:dyDescent="0.3">
      <c r="D4" s="76"/>
      <c r="E4" s="76"/>
      <c r="F4" s="76"/>
      <c r="G4" s="76"/>
      <c r="H4" s="76"/>
      <c r="I4" s="76"/>
      <c r="J4" s="76"/>
      <c r="K4" s="76"/>
      <c r="L4" s="76"/>
      <c r="M4" s="76"/>
      <c r="N4" s="76"/>
      <c r="O4" s="76"/>
      <c r="P4" s="76"/>
      <c r="Q4" s="76"/>
      <c r="R4" s="76"/>
    </row>
  </sheetData>
  <mergeCells count="1">
    <mergeCell ref="D3:R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I21:I24"/>
  <sheetViews>
    <sheetView workbookViewId="0">
      <selection activeCell="I22" sqref="I22"/>
    </sheetView>
  </sheetViews>
  <sheetFormatPr defaultRowHeight="14.4" x14ac:dyDescent="0.3"/>
  <sheetData>
    <row r="21" spans="9:9" x14ac:dyDescent="0.3">
      <c r="I21">
        <f>10^6^1.208</f>
        <v>17701089.583174217</v>
      </c>
    </row>
    <row r="22" spans="9:9" x14ac:dyDescent="0.3">
      <c r="I22">
        <f>(0.01927*2.6)^2.354</f>
        <v>8.69878941674689E-4</v>
      </c>
    </row>
    <row r="23" spans="9:9" x14ac:dyDescent="0.3">
      <c r="I23">
        <f>I21*I22*4.21</f>
        <v>64824.75935775289</v>
      </c>
    </row>
    <row r="24" spans="9:9" x14ac:dyDescent="0.3">
      <c r="I24"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Sheet1</vt:lpstr>
      <vt:lpstr>Sheet2</vt:lpstr>
      <vt:lpstr>Sheet3</vt:lpstr>
      <vt:lpstr>Sheet4</vt:lpstr>
      <vt:lpstr>Sheet5</vt:lpstr>
      <vt:lpstr>DC_gain_comp</vt:lpstr>
      <vt:lpstr>DC_gain_power</vt:lpstr>
      <vt:lpstr>fp</vt:lpstr>
      <vt:lpstr>fp_comp1</vt:lpstr>
      <vt:lpstr>fp_comp2</vt:lpstr>
      <vt:lpstr>fp_ff</vt:lpstr>
      <vt:lpstr>fz_comp</vt:lpstr>
      <vt:lpstr>fz_ff</vt:lpstr>
      <vt:lpstr>fzESR</vt:lpstr>
      <vt:lpstr>fzRHP</vt:lpstr>
      <vt:lpstr>GmPS</vt:lpstr>
      <vt:lpstr>Rsns</vt:lpstr>
      <vt:lpstr>Vout</vt:lpstr>
      <vt:lpstr>Vref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2023-08-25T02:32:48Z</dcterms:modified>
</cp:coreProperties>
</file>